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hidePivotFieldList="1"/>
  <mc:AlternateContent xmlns:mc="http://schemas.openxmlformats.org/markup-compatibility/2006">
    <mc:Choice Requires="x15">
      <x15ac:absPath xmlns:x15ac="http://schemas.microsoft.com/office/spreadsheetml/2010/11/ac" url="https://woodardcurran-my.sharepoint.com/personal/jaiken_woodardcurran_com/Documents/_PCFolders/Desktop/Jim/running/NHGP/"/>
    </mc:Choice>
  </mc:AlternateContent>
  <xr:revisionPtr revIDLastSave="493" documentId="8_{D94892D4-0FB0-437F-9D2A-E07D104282F9}" xr6:coauthVersionLast="47" xr6:coauthVersionMax="47" xr10:uidLastSave="{E84A7B97-624D-4EA4-8022-D5097790295C}"/>
  <bookViews>
    <workbookView xWindow="-103" yWindow="-103" windowWidth="19543" windowHeight="12377" xr2:uid="{00000000-000D-0000-FFFF-FFFF00000000}"/>
  </bookViews>
  <sheets>
    <sheet name="Team Standings" sheetId="1" r:id="rId1"/>
    <sheet name="Granite Runners" sheetId="2" r:id="rId2"/>
    <sheet name="Shamrock 5K" sheetId="20" r:id="rId3"/>
    <sheet name="Nashua 10K" sheetId="18" r:id="rId4"/>
    <sheet name="Shaker 7" sheetId="33" r:id="rId5"/>
    <sheet name="Run for Freedom 5K" sheetId="19" r:id="rId6"/>
    <sheet name="Footrace for the Fallen 5K" sheetId="34" r:id="rId7"/>
    <sheet name="New England Half" sheetId="21" r:id="rId8"/>
    <sheet name="F Individual Standings" sheetId="3" r:id="rId9"/>
    <sheet name="F 29&amp;U" sheetId="4" r:id="rId10"/>
    <sheet name="F 30s" sheetId="5" r:id="rId11"/>
    <sheet name="F 40s" sheetId="6" r:id="rId12"/>
    <sheet name="F 50s" sheetId="7" r:id="rId13"/>
    <sheet name="F 60s" sheetId="8" r:id="rId14"/>
    <sheet name="F 70+" sheetId="9" r:id="rId15"/>
    <sheet name="M Individual Standings" sheetId="10" r:id="rId16"/>
    <sheet name="M 29&amp;U" sheetId="11" r:id="rId17"/>
    <sheet name="M 30s" sheetId="12" r:id="rId18"/>
    <sheet name="M 40s" sheetId="13" r:id="rId19"/>
    <sheet name="M 50s" sheetId="14" r:id="rId20"/>
    <sheet name="M 60s" sheetId="15" r:id="rId21"/>
    <sheet name="M 70+" sheetId="16" r:id="rId22"/>
    <sheet name="Point Table" sheetId="22" state="hidden" r:id="rId23"/>
    <sheet name="Point Table - Half" sheetId="35" state="hidden" r:id="rId24"/>
    <sheet name="F 5K Road" sheetId="31" state="hidden" r:id="rId25"/>
    <sheet name="M 5K Road" sheetId="32" state="hidden" r:id="rId26"/>
    <sheet name="F 10K Road" sheetId="27" state="hidden" r:id="rId27"/>
    <sheet name="M 10K Road" sheetId="28" state="hidden" r:id="rId28"/>
    <sheet name="F Half" sheetId="29" state="hidden" r:id="rId29"/>
    <sheet name="M Half" sheetId="30" state="hidden" r:id="rId30"/>
  </sheets>
  <definedNames>
    <definedName name="_xlnm._FilterDatabase" localSheetId="9" hidden="1">'F 29&amp;U'!$A$1:$M$24</definedName>
    <definedName name="_xlnm._FilterDatabase" localSheetId="10" hidden="1">'F 30s'!$A$1:$M$30</definedName>
    <definedName name="_xlnm._FilterDatabase" localSheetId="11" hidden="1">'F 40s'!$A$1:$M$40</definedName>
    <definedName name="_xlnm._FilterDatabase" localSheetId="12" hidden="1">'F 50s'!$A$1:$M$47</definedName>
    <definedName name="_xlnm._FilterDatabase" localSheetId="13" hidden="1">'F 60s'!$A$1:$M$31</definedName>
    <definedName name="_xlnm._FilterDatabase" localSheetId="14" hidden="1">'F 70+'!$A$1:$L$479</definedName>
    <definedName name="_xlnm._FilterDatabase" localSheetId="8" hidden="1">'F Individual Standings'!$A$1:$M$340</definedName>
    <definedName name="_xlnm._FilterDatabase" localSheetId="6" hidden="1">'Footrace for the Fallen 5K'!$A$1:$J$233</definedName>
    <definedName name="_xlnm._FilterDatabase" localSheetId="16" hidden="1">'M 29&amp;U'!$A$1:$L$318</definedName>
    <definedName name="_xlnm._FilterDatabase" localSheetId="17" hidden="1">'M 30s'!$A$1:$L$334</definedName>
    <definedName name="_xlnm._FilterDatabase" localSheetId="18" hidden="1">'M 40s'!$A$1:$L$358</definedName>
    <definedName name="_xlnm._FilterDatabase" localSheetId="19" hidden="1">'M 50s'!$A$1:$M$49</definedName>
    <definedName name="_xlnm._FilterDatabase" localSheetId="20" hidden="1">'M 60s'!$A$1:$L$328</definedName>
    <definedName name="_xlnm._FilterDatabase" localSheetId="21" hidden="1">'M 70+'!$A$1:$L$305</definedName>
    <definedName name="_xlnm._FilterDatabase" localSheetId="15" hidden="1">'M Individual Standings'!$A$1:$M$290</definedName>
    <definedName name="_xlnm._FilterDatabase" localSheetId="3" hidden="1">'Nashua 10K'!$A$1:$J$155</definedName>
    <definedName name="_xlnm._FilterDatabase" localSheetId="7" hidden="1">'New England Half'!$A$1:$J$180</definedName>
    <definedName name="_xlnm._FilterDatabase" localSheetId="5" hidden="1">'Run for Freedom 5K'!$A$1:$J$267</definedName>
    <definedName name="_xlnm._FilterDatabase" localSheetId="4" hidden="1">'Shaker 7'!$A$1:$J$118</definedName>
    <definedName name="_xlnm._FilterDatabase" localSheetId="2" hidden="1">'Shamrock 5K'!$A$1:$AE$189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27" i="21" l="1"/>
  <c r="F127" i="21"/>
  <c r="F26" i="4"/>
  <c r="H26" i="4" s="1"/>
  <c r="G26" i="4"/>
  <c r="J26" i="4"/>
  <c r="F32" i="7"/>
  <c r="H32" i="7" s="1"/>
  <c r="G32" i="7"/>
  <c r="I32" i="7"/>
  <c r="K32" i="7"/>
  <c r="F112" i="3"/>
  <c r="J112" i="3" s="1"/>
  <c r="G112" i="3"/>
  <c r="H112" i="3"/>
  <c r="I112" i="3"/>
  <c r="K112" i="3"/>
  <c r="F265" i="3"/>
  <c r="J265" i="3" s="1"/>
  <c r="G265" i="3"/>
  <c r="H265" i="3"/>
  <c r="I265" i="3"/>
  <c r="H32" i="21"/>
  <c r="H87" i="21"/>
  <c r="F87" i="21"/>
  <c r="F32" i="21"/>
  <c r="F38" i="2"/>
  <c r="F37" i="2"/>
  <c r="K37" i="2" s="1"/>
  <c r="F36" i="2"/>
  <c r="I36" i="2" s="1"/>
  <c r="F35" i="2"/>
  <c r="F34" i="2"/>
  <c r="F33" i="2"/>
  <c r="K33" i="2" s="1"/>
  <c r="F26" i="2"/>
  <c r="F25" i="2"/>
  <c r="F32" i="2"/>
  <c r="J32" i="2" s="1"/>
  <c r="F24" i="2"/>
  <c r="H24" i="2" s="1"/>
  <c r="F23" i="2"/>
  <c r="K23" i="2" s="1"/>
  <c r="F31" i="2"/>
  <c r="F30" i="2"/>
  <c r="J30" i="2" s="1"/>
  <c r="F29" i="2"/>
  <c r="G29" i="2" s="1"/>
  <c r="F22" i="2"/>
  <c r="F28" i="2"/>
  <c r="J28" i="2" s="1"/>
  <c r="F27" i="2"/>
  <c r="F21" i="2"/>
  <c r="H21" i="2" s="1"/>
  <c r="F19" i="2"/>
  <c r="K19" i="2" s="1"/>
  <c r="F7" i="2"/>
  <c r="F18" i="2"/>
  <c r="K18" i="2" s="1"/>
  <c r="F17" i="2"/>
  <c r="I17" i="2" s="1"/>
  <c r="F16" i="2"/>
  <c r="G16" i="2" s="1"/>
  <c r="F6" i="2"/>
  <c r="H6" i="2" s="1"/>
  <c r="F15" i="2"/>
  <c r="F5" i="2"/>
  <c r="K5" i="2" s="1"/>
  <c r="F14" i="2"/>
  <c r="G14" i="2" s="1"/>
  <c r="F4" i="2"/>
  <c r="H4" i="2" s="1"/>
  <c r="F13" i="2"/>
  <c r="F12" i="2"/>
  <c r="I12" i="2" s="1"/>
  <c r="F11" i="2"/>
  <c r="K11" i="2" s="1"/>
  <c r="F10" i="2"/>
  <c r="G10" i="2" s="1"/>
  <c r="F9" i="2"/>
  <c r="G9" i="2" s="1"/>
  <c r="F8" i="2"/>
  <c r="G8" i="2" s="1"/>
  <c r="F3" i="2"/>
  <c r="F2" i="2"/>
  <c r="H2" i="2" s="1"/>
  <c r="F28" i="15"/>
  <c r="G28" i="15"/>
  <c r="H28" i="15"/>
  <c r="I28" i="15"/>
  <c r="J28" i="15"/>
  <c r="K28" i="15"/>
  <c r="F15" i="15"/>
  <c r="J15" i="15" s="1"/>
  <c r="G15" i="15"/>
  <c r="H15" i="15"/>
  <c r="I15" i="15"/>
  <c r="F45" i="14"/>
  <c r="G45" i="14" s="1"/>
  <c r="I45" i="14"/>
  <c r="J45" i="14"/>
  <c r="F13" i="14"/>
  <c r="J13" i="14" s="1"/>
  <c r="F22" i="14"/>
  <c r="G22" i="14" s="1"/>
  <c r="H22" i="14"/>
  <c r="I22" i="14"/>
  <c r="F38" i="14"/>
  <c r="G38" i="14" s="1"/>
  <c r="J38" i="14"/>
  <c r="K38" i="14"/>
  <c r="F43" i="14"/>
  <c r="J43" i="14" s="1"/>
  <c r="G43" i="14"/>
  <c r="H43" i="14"/>
  <c r="F77" i="14"/>
  <c r="G77" i="14" s="1"/>
  <c r="F17" i="14"/>
  <c r="G17" i="14" s="1"/>
  <c r="I17" i="14"/>
  <c r="J17" i="14"/>
  <c r="K17" i="14"/>
  <c r="F56" i="14"/>
  <c r="J56" i="14" s="1"/>
  <c r="F45" i="13"/>
  <c r="I45" i="13" s="1"/>
  <c r="H45" i="13"/>
  <c r="F18" i="13"/>
  <c r="G18" i="13"/>
  <c r="H18" i="13"/>
  <c r="I18" i="13"/>
  <c r="J18" i="13"/>
  <c r="K18" i="13"/>
  <c r="F30" i="13"/>
  <c r="H30" i="13" s="1"/>
  <c r="G30" i="13"/>
  <c r="F41" i="13"/>
  <c r="I41" i="13" s="1"/>
  <c r="G41" i="13"/>
  <c r="H41" i="13"/>
  <c r="F43" i="13"/>
  <c r="I43" i="13" s="1"/>
  <c r="G43" i="13"/>
  <c r="H43" i="13"/>
  <c r="F49" i="13"/>
  <c r="G49" i="13"/>
  <c r="H49" i="13"/>
  <c r="I49" i="13"/>
  <c r="J49" i="13"/>
  <c r="K49" i="13"/>
  <c r="F66" i="13"/>
  <c r="I66" i="13" s="1"/>
  <c r="H66" i="13"/>
  <c r="F67" i="13"/>
  <c r="G67" i="13"/>
  <c r="H67" i="13"/>
  <c r="I67" i="13"/>
  <c r="J67" i="13"/>
  <c r="K67" i="13"/>
  <c r="F23" i="12"/>
  <c r="G23" i="12" s="1"/>
  <c r="H23" i="12"/>
  <c r="K23" i="12"/>
  <c r="F10" i="12"/>
  <c r="J10" i="12" s="1"/>
  <c r="G10" i="12"/>
  <c r="H10" i="12"/>
  <c r="I10" i="12"/>
  <c r="F32" i="12"/>
  <c r="I32" i="12" s="1"/>
  <c r="G32" i="12"/>
  <c r="H32" i="12"/>
  <c r="F3" i="11"/>
  <c r="G3" i="11" s="1"/>
  <c r="I3" i="11"/>
  <c r="J3" i="11"/>
  <c r="K3" i="11"/>
  <c r="F47" i="11"/>
  <c r="J47" i="11" s="1"/>
  <c r="G47" i="11"/>
  <c r="I47" i="11"/>
  <c r="F27" i="11"/>
  <c r="I27" i="11" s="1"/>
  <c r="G27" i="11"/>
  <c r="H27" i="11"/>
  <c r="F12" i="8"/>
  <c r="G12" i="8" s="1"/>
  <c r="I12" i="8"/>
  <c r="J12" i="8"/>
  <c r="F18" i="8"/>
  <c r="J18" i="8" s="1"/>
  <c r="G18" i="8"/>
  <c r="H18" i="8"/>
  <c r="I18" i="8"/>
  <c r="F26" i="8"/>
  <c r="G26" i="8" s="1"/>
  <c r="I26" i="8"/>
  <c r="J26" i="8"/>
  <c r="F19" i="8"/>
  <c r="J19" i="8" s="1"/>
  <c r="G19" i="8"/>
  <c r="H19" i="8"/>
  <c r="I19" i="8"/>
  <c r="F43" i="8"/>
  <c r="J43" i="8" s="1"/>
  <c r="H43" i="8"/>
  <c r="I43" i="8"/>
  <c r="F86" i="7"/>
  <c r="G86" i="7" s="1"/>
  <c r="F87" i="7"/>
  <c r="J87" i="7" s="1"/>
  <c r="G87" i="7"/>
  <c r="H87" i="7"/>
  <c r="I87" i="7"/>
  <c r="F88" i="7"/>
  <c r="I88" i="7" s="1"/>
  <c r="F7" i="7"/>
  <c r="G7" i="7" s="1"/>
  <c r="F13" i="7"/>
  <c r="J13" i="7" s="1"/>
  <c r="F17" i="7"/>
  <c r="H17" i="7" s="1"/>
  <c r="G17" i="7"/>
  <c r="J17" i="7"/>
  <c r="K17" i="7"/>
  <c r="F21" i="7"/>
  <c r="G21" i="7" s="1"/>
  <c r="F43" i="7"/>
  <c r="J43" i="7" s="1"/>
  <c r="I43" i="7"/>
  <c r="F49" i="7"/>
  <c r="K49" i="7" s="1"/>
  <c r="G49" i="7"/>
  <c r="F89" i="7"/>
  <c r="G89" i="7" s="1"/>
  <c r="K89" i="7"/>
  <c r="F50" i="6"/>
  <c r="I50" i="6" s="1"/>
  <c r="F78" i="6"/>
  <c r="J78" i="6" s="1"/>
  <c r="H78" i="6"/>
  <c r="I78" i="6"/>
  <c r="F7" i="6"/>
  <c r="K7" i="6" s="1"/>
  <c r="G7" i="6"/>
  <c r="H7" i="6"/>
  <c r="I7" i="6"/>
  <c r="F13" i="6"/>
  <c r="H13" i="6" s="1"/>
  <c r="G13" i="6"/>
  <c r="F14" i="6"/>
  <c r="J14" i="6" s="1"/>
  <c r="F15" i="6"/>
  <c r="G15" i="6"/>
  <c r="H15" i="6"/>
  <c r="I15" i="6"/>
  <c r="J15" i="6"/>
  <c r="K15" i="6"/>
  <c r="F18" i="6"/>
  <c r="G18" i="6" s="1"/>
  <c r="F24" i="6"/>
  <c r="J24" i="6" s="1"/>
  <c r="F37" i="6"/>
  <c r="G37" i="6" s="1"/>
  <c r="F52" i="6"/>
  <c r="K52" i="6" s="1"/>
  <c r="F58" i="6"/>
  <c r="J58" i="6" s="1"/>
  <c r="G58" i="6"/>
  <c r="F79" i="6"/>
  <c r="K79" i="6" s="1"/>
  <c r="G79" i="6"/>
  <c r="F80" i="6"/>
  <c r="K80" i="6" s="1"/>
  <c r="F2" i="5"/>
  <c r="G2" i="5" s="1"/>
  <c r="F15" i="5"/>
  <c r="K15" i="5" s="1"/>
  <c r="J15" i="5"/>
  <c r="F21" i="5"/>
  <c r="G21" i="5"/>
  <c r="H21" i="5"/>
  <c r="I21" i="5"/>
  <c r="J21" i="5"/>
  <c r="K21" i="5"/>
  <c r="F27" i="5"/>
  <c r="G27" i="5" s="1"/>
  <c r="F37" i="5"/>
  <c r="K37" i="5" s="1"/>
  <c r="H37" i="5"/>
  <c r="I37" i="5"/>
  <c r="J37" i="5"/>
  <c r="F38" i="5"/>
  <c r="J38" i="5" s="1"/>
  <c r="G38" i="5"/>
  <c r="H38" i="5"/>
  <c r="I38" i="5"/>
  <c r="F43" i="5"/>
  <c r="G43" i="5" s="1"/>
  <c r="F47" i="5"/>
  <c r="K47" i="5" s="1"/>
  <c r="G47" i="5"/>
  <c r="H47" i="5"/>
  <c r="I47" i="5"/>
  <c r="J47" i="5"/>
  <c r="F58" i="5"/>
  <c r="H58" i="5" s="1"/>
  <c r="G58" i="5"/>
  <c r="F59" i="5"/>
  <c r="G59" i="5" s="1"/>
  <c r="F14" i="4"/>
  <c r="G14" i="4" s="1"/>
  <c r="I14" i="4"/>
  <c r="K14" i="4"/>
  <c r="F16" i="4"/>
  <c r="J16" i="4" s="1"/>
  <c r="F11" i="4"/>
  <c r="G11" i="4" s="1"/>
  <c r="H11" i="4"/>
  <c r="F242" i="10"/>
  <c r="H242" i="10" s="1"/>
  <c r="F244" i="10"/>
  <c r="J244" i="10" s="1"/>
  <c r="F245" i="10"/>
  <c r="J245" i="10" s="1"/>
  <c r="F221" i="10"/>
  <c r="G221" i="10" s="1"/>
  <c r="F224" i="10"/>
  <c r="J224" i="10" s="1"/>
  <c r="F235" i="10"/>
  <c r="I235" i="10" s="1"/>
  <c r="F238" i="10"/>
  <c r="G238" i="10" s="1"/>
  <c r="F212" i="10"/>
  <c r="I212" i="10" s="1"/>
  <c r="F201" i="10"/>
  <c r="I201" i="10" s="1"/>
  <c r="F183" i="10"/>
  <c r="G183" i="10" s="1"/>
  <c r="F176" i="10"/>
  <c r="G176" i="10" s="1"/>
  <c r="F161" i="10"/>
  <c r="J161" i="10" s="1"/>
  <c r="F164" i="10"/>
  <c r="J164" i="10" s="1"/>
  <c r="F147" i="10"/>
  <c r="G147" i="10" s="1"/>
  <c r="F149" i="10"/>
  <c r="J149" i="10" s="1"/>
  <c r="F124" i="10"/>
  <c r="G124" i="10" s="1"/>
  <c r="F104" i="10"/>
  <c r="G104" i="10" s="1"/>
  <c r="F84" i="10"/>
  <c r="G84" i="10" s="1"/>
  <c r="F86" i="10"/>
  <c r="J86" i="10" s="1"/>
  <c r="F89" i="10"/>
  <c r="G89" i="10" s="1"/>
  <c r="F117" i="21"/>
  <c r="F68" i="10"/>
  <c r="G68" i="10" s="1"/>
  <c r="F59" i="10"/>
  <c r="G59" i="10" s="1"/>
  <c r="F47" i="10"/>
  <c r="G47" i="10" s="1"/>
  <c r="F41" i="10"/>
  <c r="G41" i="10" s="1"/>
  <c r="F133" i="3"/>
  <c r="G133" i="3" s="1"/>
  <c r="F259" i="3"/>
  <c r="J259" i="3" s="1"/>
  <c r="F263" i="3"/>
  <c r="J263" i="3" s="1"/>
  <c r="F208" i="3"/>
  <c r="H208" i="3" s="1"/>
  <c r="F262" i="3"/>
  <c r="F258" i="3"/>
  <c r="J258" i="3" s="1"/>
  <c r="F257" i="3"/>
  <c r="G257" i="3" s="1"/>
  <c r="F192" i="3"/>
  <c r="G192" i="3" s="1"/>
  <c r="F230" i="3"/>
  <c r="J230" i="3" s="1"/>
  <c r="F193" i="3"/>
  <c r="G193" i="3" s="1"/>
  <c r="F261" i="3"/>
  <c r="J261" i="3" s="1"/>
  <c r="F264" i="3"/>
  <c r="J264" i="3" s="1"/>
  <c r="F213" i="3"/>
  <c r="K213" i="3" s="1"/>
  <c r="F200" i="3"/>
  <c r="G200" i="3" s="1"/>
  <c r="F229" i="3"/>
  <c r="J229" i="3" s="1"/>
  <c r="F260" i="3"/>
  <c r="H260" i="3" s="1"/>
  <c r="F144" i="3"/>
  <c r="H144" i="3" s="1"/>
  <c r="F214" i="3"/>
  <c r="J214" i="3" s="1"/>
  <c r="F228" i="3"/>
  <c r="I228" i="3" s="1"/>
  <c r="F227" i="3"/>
  <c r="J227" i="3" s="1"/>
  <c r="F256" i="3"/>
  <c r="G256" i="3" s="1"/>
  <c r="F254" i="3"/>
  <c r="G254" i="3" s="1"/>
  <c r="F247" i="3"/>
  <c r="G247" i="3" s="1"/>
  <c r="F249" i="3"/>
  <c r="J249" i="3" s="1"/>
  <c r="F252" i="3"/>
  <c r="J252" i="3" s="1"/>
  <c r="F199" i="3"/>
  <c r="J199" i="3" s="1"/>
  <c r="F205" i="3"/>
  <c r="J205" i="3" s="1"/>
  <c r="F207" i="3"/>
  <c r="J207" i="3" s="1"/>
  <c r="F211" i="3"/>
  <c r="J211" i="3" s="1"/>
  <c r="F194" i="3"/>
  <c r="J194" i="3" s="1"/>
  <c r="F174" i="3"/>
  <c r="I174" i="3" s="1"/>
  <c r="F179" i="3"/>
  <c r="J179" i="3" s="1"/>
  <c r="F183" i="3"/>
  <c r="I183" i="3" s="1"/>
  <c r="F186" i="3"/>
  <c r="I186" i="3" s="1"/>
  <c r="F165" i="3"/>
  <c r="H165" i="3" s="1"/>
  <c r="F167" i="3"/>
  <c r="J167" i="3" s="1"/>
  <c r="F157" i="3"/>
  <c r="G157" i="3" s="1"/>
  <c r="F124" i="3"/>
  <c r="G124" i="3" s="1"/>
  <c r="F111" i="3"/>
  <c r="G111" i="3" s="1"/>
  <c r="F116" i="3"/>
  <c r="J116" i="3" s="1"/>
  <c r="F93" i="3"/>
  <c r="J93" i="3" s="1"/>
  <c r="F97" i="3"/>
  <c r="J97" i="3" s="1"/>
  <c r="F76" i="3"/>
  <c r="I76" i="3" s="1"/>
  <c r="F84" i="3"/>
  <c r="J84" i="3" s="1"/>
  <c r="F88" i="3"/>
  <c r="H88" i="3" s="1"/>
  <c r="F73" i="3"/>
  <c r="G73" i="3" s="1"/>
  <c r="F65" i="3"/>
  <c r="G65" i="3" s="1"/>
  <c r="F45" i="3"/>
  <c r="G45" i="3" s="1"/>
  <c r="F35" i="3"/>
  <c r="J35" i="3" s="1"/>
  <c r="F37" i="3"/>
  <c r="J37" i="3" s="1"/>
  <c r="G12" i="1"/>
  <c r="F2" i="21"/>
  <c r="H2" i="21"/>
  <c r="H117" i="21"/>
  <c r="F106" i="21"/>
  <c r="H106" i="21"/>
  <c r="F7" i="8"/>
  <c r="I7" i="8" s="1"/>
  <c r="F41" i="8"/>
  <c r="G41" i="8" s="1"/>
  <c r="G7" i="8"/>
  <c r="H7" i="8"/>
  <c r="F262" i="10"/>
  <c r="G262" i="10" s="1"/>
  <c r="F133" i="10"/>
  <c r="G133" i="10" s="1"/>
  <c r="F275" i="10"/>
  <c r="G275" i="10" s="1"/>
  <c r="F167" i="10"/>
  <c r="G167" i="10" s="1"/>
  <c r="F331" i="3"/>
  <c r="G331" i="3" s="1"/>
  <c r="F204" i="3"/>
  <c r="G204" i="3" s="1"/>
  <c r="F323" i="3"/>
  <c r="H323" i="3" s="1"/>
  <c r="F284" i="3"/>
  <c r="F86" i="3"/>
  <c r="H86" i="3" s="1"/>
  <c r="F318" i="3"/>
  <c r="F176" i="3"/>
  <c r="F311" i="3"/>
  <c r="F179" i="34"/>
  <c r="F98" i="34"/>
  <c r="F210" i="34"/>
  <c r="F60" i="34"/>
  <c r="F108" i="34"/>
  <c r="F117" i="34"/>
  <c r="F24" i="34"/>
  <c r="F116" i="34"/>
  <c r="F172" i="34"/>
  <c r="F94" i="34"/>
  <c r="H179" i="34"/>
  <c r="H98" i="34"/>
  <c r="H210" i="34"/>
  <c r="H60" i="34"/>
  <c r="H108" i="34"/>
  <c r="H117" i="34"/>
  <c r="H24" i="34"/>
  <c r="H116" i="34"/>
  <c r="H172" i="34"/>
  <c r="H94" i="34"/>
  <c r="H50" i="34"/>
  <c r="F50" i="34"/>
  <c r="H88" i="34"/>
  <c r="F88" i="34"/>
  <c r="F203" i="34"/>
  <c r="H203" i="34"/>
  <c r="F5" i="16"/>
  <c r="H5" i="16" s="1"/>
  <c r="G5" i="16"/>
  <c r="F7" i="16"/>
  <c r="G7" i="16" s="1"/>
  <c r="H7" i="16"/>
  <c r="I7" i="16"/>
  <c r="F13" i="16"/>
  <c r="H13" i="16" s="1"/>
  <c r="G13" i="16"/>
  <c r="F15" i="16"/>
  <c r="G15" i="16"/>
  <c r="H15" i="16"/>
  <c r="F17" i="15"/>
  <c r="G17" i="15" s="1"/>
  <c r="H17" i="15"/>
  <c r="I17" i="15"/>
  <c r="F30" i="15"/>
  <c r="G30" i="15" s="1"/>
  <c r="F10" i="15"/>
  <c r="G10" i="15" s="1"/>
  <c r="H10" i="15"/>
  <c r="F45" i="15"/>
  <c r="G45" i="15"/>
  <c r="H45" i="15"/>
  <c r="I45" i="15"/>
  <c r="F36" i="15"/>
  <c r="G36" i="15"/>
  <c r="H36" i="15"/>
  <c r="F11" i="15"/>
  <c r="H11" i="15"/>
  <c r="F25" i="15"/>
  <c r="G25" i="15"/>
  <c r="H25" i="15"/>
  <c r="I25" i="15"/>
  <c r="F26" i="15"/>
  <c r="G26" i="15" s="1"/>
  <c r="F33" i="15"/>
  <c r="H33" i="15"/>
  <c r="F46" i="14"/>
  <c r="G46" i="14" s="1"/>
  <c r="F55" i="14"/>
  <c r="F23" i="14"/>
  <c r="H23" i="14" s="1"/>
  <c r="F9" i="14"/>
  <c r="G9" i="14" s="1"/>
  <c r="F44" i="14"/>
  <c r="F60" i="14"/>
  <c r="I60" i="14" s="1"/>
  <c r="F3" i="14"/>
  <c r="G3" i="14" s="1"/>
  <c r="F48" i="13"/>
  <c r="H48" i="13" s="1"/>
  <c r="G48" i="13"/>
  <c r="I48" i="13"/>
  <c r="F31" i="13"/>
  <c r="G31" i="13"/>
  <c r="H31" i="13"/>
  <c r="I31" i="13"/>
  <c r="F17" i="13"/>
  <c r="H17" i="13" s="1"/>
  <c r="F61" i="13"/>
  <c r="H61" i="13" s="1"/>
  <c r="F33" i="13"/>
  <c r="G33" i="13" s="1"/>
  <c r="F6" i="13"/>
  <c r="I6" i="13" s="1"/>
  <c r="G6" i="13"/>
  <c r="F38" i="13"/>
  <c r="H38" i="13" s="1"/>
  <c r="F65" i="13"/>
  <c r="G65" i="13"/>
  <c r="F15" i="12"/>
  <c r="G15" i="12" s="1"/>
  <c r="F16" i="12"/>
  <c r="G16" i="12"/>
  <c r="H16" i="12"/>
  <c r="I16" i="12"/>
  <c r="F25" i="12"/>
  <c r="I25" i="12" s="1"/>
  <c r="F28" i="12"/>
  <c r="G28" i="12" s="1"/>
  <c r="I28" i="12"/>
  <c r="F35" i="11"/>
  <c r="G35" i="11" s="1"/>
  <c r="F14" i="11"/>
  <c r="F22" i="11"/>
  <c r="G22" i="11" s="1"/>
  <c r="F25" i="11"/>
  <c r="G25" i="11"/>
  <c r="F34" i="11"/>
  <c r="H34" i="11" s="1"/>
  <c r="G34" i="11"/>
  <c r="F4" i="11"/>
  <c r="F57" i="5"/>
  <c r="H57" i="5" s="1"/>
  <c r="F16" i="9"/>
  <c r="G16" i="9" s="1"/>
  <c r="F12" i="9"/>
  <c r="F14" i="9"/>
  <c r="G14" i="9" s="1"/>
  <c r="F29" i="8"/>
  <c r="H29" i="8"/>
  <c r="F50" i="8"/>
  <c r="F10" i="8"/>
  <c r="I10" i="8" s="1"/>
  <c r="F38" i="8"/>
  <c r="I38" i="8"/>
  <c r="F16" i="8"/>
  <c r="F57" i="8"/>
  <c r="G57" i="8" s="1"/>
  <c r="H57" i="8"/>
  <c r="F21" i="8"/>
  <c r="F6" i="8"/>
  <c r="F56" i="8"/>
  <c r="G56" i="8" s="1"/>
  <c r="F8" i="7"/>
  <c r="I8" i="7" s="1"/>
  <c r="F59" i="7"/>
  <c r="F85" i="7"/>
  <c r="G85" i="7" s="1"/>
  <c r="F53" i="7"/>
  <c r="I53" i="7" s="1"/>
  <c r="F62" i="7"/>
  <c r="F44" i="7"/>
  <c r="G44" i="7"/>
  <c r="F46" i="7"/>
  <c r="G46" i="7" s="1"/>
  <c r="F27" i="7"/>
  <c r="F39" i="7"/>
  <c r="G39" i="7" s="1"/>
  <c r="I39" i="7"/>
  <c r="F57" i="7"/>
  <c r="F31" i="7"/>
  <c r="F3" i="7"/>
  <c r="G3" i="7" s="1"/>
  <c r="F52" i="7"/>
  <c r="F66" i="7"/>
  <c r="F11" i="7"/>
  <c r="G11" i="7"/>
  <c r="F9" i="7"/>
  <c r="G9" i="7" s="1"/>
  <c r="F61" i="7"/>
  <c r="H61" i="7"/>
  <c r="F71" i="7"/>
  <c r="G71" i="7" s="1"/>
  <c r="F10" i="6"/>
  <c r="G10" i="6" s="1"/>
  <c r="F63" i="6"/>
  <c r="F53" i="6"/>
  <c r="I53" i="6" s="1"/>
  <c r="F49" i="6"/>
  <c r="G49" i="6" s="1"/>
  <c r="F4" i="6"/>
  <c r="F9" i="6"/>
  <c r="G9" i="6" s="1"/>
  <c r="F68" i="6"/>
  <c r="G68" i="6" s="1"/>
  <c r="F19" i="6"/>
  <c r="I19" i="6" s="1"/>
  <c r="F38" i="6"/>
  <c r="G38" i="6" s="1"/>
  <c r="F39" i="6"/>
  <c r="F40" i="6"/>
  <c r="G40" i="6" s="1"/>
  <c r="F54" i="5"/>
  <c r="F34" i="5"/>
  <c r="F40" i="5"/>
  <c r="G40" i="5" s="1"/>
  <c r="F7" i="5"/>
  <c r="H7" i="5" s="1"/>
  <c r="I7" i="5"/>
  <c r="F10" i="5"/>
  <c r="F33" i="5"/>
  <c r="G33" i="5" s="1"/>
  <c r="F46" i="5"/>
  <c r="H46" i="5"/>
  <c r="F56" i="5"/>
  <c r="F43" i="4"/>
  <c r="H43" i="4" s="1"/>
  <c r="F29" i="4"/>
  <c r="F24" i="4"/>
  <c r="G24" i="4" s="1"/>
  <c r="F42" i="4"/>
  <c r="F32" i="4"/>
  <c r="I32" i="4" s="1"/>
  <c r="F6" i="4"/>
  <c r="G6" i="4" s="1"/>
  <c r="F18" i="4"/>
  <c r="H18" i="4" s="1"/>
  <c r="F215" i="10"/>
  <c r="I215" i="10" s="1"/>
  <c r="F187" i="10"/>
  <c r="F263" i="10"/>
  <c r="F284" i="10"/>
  <c r="I284" i="10" s="1"/>
  <c r="F225" i="10"/>
  <c r="G225" i="10" s="1"/>
  <c r="F246" i="10"/>
  <c r="F260" i="10"/>
  <c r="I260" i="10" s="1"/>
  <c r="F272" i="10"/>
  <c r="G272" i="10" s="1"/>
  <c r="F222" i="10"/>
  <c r="I222" i="10" s="1"/>
  <c r="F267" i="10"/>
  <c r="I267" i="10" s="1"/>
  <c r="F247" i="10"/>
  <c r="H247" i="10" s="1"/>
  <c r="F226" i="10"/>
  <c r="I226" i="10" s="1"/>
  <c r="F227" i="10"/>
  <c r="G227" i="10" s="1"/>
  <c r="F280" i="10"/>
  <c r="F240" i="10"/>
  <c r="H240" i="10" s="1"/>
  <c r="F241" i="10"/>
  <c r="F195" i="10"/>
  <c r="G195" i="10" s="1"/>
  <c r="F206" i="10"/>
  <c r="F199" i="10"/>
  <c r="G199" i="10" s="1"/>
  <c r="F194" i="10"/>
  <c r="G194" i="10" s="1"/>
  <c r="F183" i="34"/>
  <c r="F180" i="34"/>
  <c r="F178" i="10"/>
  <c r="G178" i="10" s="1"/>
  <c r="F165" i="10"/>
  <c r="G165" i="10" s="1"/>
  <c r="F94" i="10"/>
  <c r="H94" i="10" s="1"/>
  <c r="F125" i="10"/>
  <c r="F145" i="10"/>
  <c r="G145" i="10" s="1"/>
  <c r="F75" i="10"/>
  <c r="G75" i="10" s="1"/>
  <c r="F96" i="10"/>
  <c r="F129" i="10"/>
  <c r="I129" i="10" s="1"/>
  <c r="F101" i="10"/>
  <c r="F105" i="10"/>
  <c r="F92" i="10"/>
  <c r="G92" i="10" s="1"/>
  <c r="F48" i="10"/>
  <c r="G48" i="10" s="1"/>
  <c r="F76" i="10"/>
  <c r="G76" i="10" s="1"/>
  <c r="F25" i="10"/>
  <c r="G25" i="10" s="1"/>
  <c r="F36" i="10"/>
  <c r="F43" i="10"/>
  <c r="G43" i="10" s="1"/>
  <c r="F329" i="3"/>
  <c r="F317" i="3"/>
  <c r="F307" i="3"/>
  <c r="F308" i="3"/>
  <c r="F310" i="3"/>
  <c r="F289" i="3"/>
  <c r="F298" i="3"/>
  <c r="F326" i="3"/>
  <c r="F330" i="3"/>
  <c r="F322" i="3"/>
  <c r="F314" i="3"/>
  <c r="F340" i="3"/>
  <c r="F316" i="3"/>
  <c r="F334" i="3"/>
  <c r="F327" i="3"/>
  <c r="F250" i="3"/>
  <c r="F220" i="3"/>
  <c r="F206" i="3"/>
  <c r="F240" i="3"/>
  <c r="F145" i="3"/>
  <c r="I145" i="3" s="1"/>
  <c r="F197" i="3"/>
  <c r="F120" i="3"/>
  <c r="F104" i="3"/>
  <c r="F181" i="3"/>
  <c r="F184" i="3"/>
  <c r="F119" i="3"/>
  <c r="F166" i="3"/>
  <c r="F132" i="3"/>
  <c r="I132" i="3" s="1"/>
  <c r="F137" i="3"/>
  <c r="G137" i="3" s="1"/>
  <c r="F110" i="3"/>
  <c r="F141" i="3"/>
  <c r="F148" i="3"/>
  <c r="F152" i="3"/>
  <c r="F154" i="3"/>
  <c r="F77" i="3"/>
  <c r="F63" i="3"/>
  <c r="F99" i="3"/>
  <c r="F62" i="3"/>
  <c r="F29" i="3"/>
  <c r="F64" i="3"/>
  <c r="H64" i="3" s="1"/>
  <c r="F57" i="3"/>
  <c r="I57" i="3" s="1"/>
  <c r="F24" i="3"/>
  <c r="F32" i="3"/>
  <c r="F34" i="3"/>
  <c r="F21" i="3"/>
  <c r="H183" i="34"/>
  <c r="H180" i="34"/>
  <c r="F128" i="34"/>
  <c r="H128" i="34"/>
  <c r="F129" i="34"/>
  <c r="H129" i="34"/>
  <c r="F133" i="34"/>
  <c r="H133" i="34"/>
  <c r="F130" i="34"/>
  <c r="H130" i="34"/>
  <c r="F134" i="34"/>
  <c r="H134" i="34"/>
  <c r="F132" i="34"/>
  <c r="H132" i="34"/>
  <c r="F135" i="34"/>
  <c r="H135" i="34"/>
  <c r="F131" i="34"/>
  <c r="H131" i="34"/>
  <c r="F136" i="34"/>
  <c r="H136" i="34"/>
  <c r="F140" i="34"/>
  <c r="H140" i="34"/>
  <c r="F137" i="34"/>
  <c r="H137" i="34"/>
  <c r="F139" i="34"/>
  <c r="H139" i="34"/>
  <c r="F138" i="34"/>
  <c r="H138" i="34"/>
  <c r="F141" i="34"/>
  <c r="H141" i="34"/>
  <c r="F142" i="34"/>
  <c r="H142" i="34"/>
  <c r="F143" i="34"/>
  <c r="H143" i="34"/>
  <c r="F144" i="34"/>
  <c r="H144" i="34"/>
  <c r="F145" i="34"/>
  <c r="H145" i="34"/>
  <c r="F146" i="34"/>
  <c r="H146" i="34"/>
  <c r="F148" i="34"/>
  <c r="H148" i="34"/>
  <c r="F147" i="34"/>
  <c r="H147" i="34"/>
  <c r="F167" i="34"/>
  <c r="H167" i="34"/>
  <c r="F150" i="34"/>
  <c r="H150" i="34"/>
  <c r="F151" i="34"/>
  <c r="H151" i="34"/>
  <c r="F149" i="34"/>
  <c r="H149" i="34"/>
  <c r="F152" i="34"/>
  <c r="H152" i="34"/>
  <c r="F154" i="34"/>
  <c r="H154" i="34"/>
  <c r="F156" i="34"/>
  <c r="H156" i="34"/>
  <c r="F155" i="34"/>
  <c r="H155" i="34"/>
  <c r="F159" i="34"/>
  <c r="H159" i="34"/>
  <c r="F153" i="34"/>
  <c r="H153" i="34"/>
  <c r="F157" i="34"/>
  <c r="H157" i="34"/>
  <c r="F161" i="34"/>
  <c r="H161" i="34"/>
  <c r="F158" i="34"/>
  <c r="H158" i="34"/>
  <c r="F160" i="34"/>
  <c r="H160" i="34"/>
  <c r="F163" i="34"/>
  <c r="H163" i="34"/>
  <c r="F165" i="34"/>
  <c r="H165" i="34"/>
  <c r="F164" i="34"/>
  <c r="H164" i="34"/>
  <c r="F162" i="34"/>
  <c r="H162" i="34"/>
  <c r="F166" i="34"/>
  <c r="H166" i="34"/>
  <c r="F168" i="34"/>
  <c r="H168" i="34"/>
  <c r="F197" i="34"/>
  <c r="H197" i="34"/>
  <c r="F169" i="34"/>
  <c r="H169" i="34"/>
  <c r="F170" i="34"/>
  <c r="H170" i="34"/>
  <c r="F173" i="34"/>
  <c r="H173" i="34"/>
  <c r="F175" i="34"/>
  <c r="H175" i="34"/>
  <c r="F171" i="34"/>
  <c r="H171" i="34"/>
  <c r="F174" i="34"/>
  <c r="H174" i="34"/>
  <c r="F177" i="34"/>
  <c r="H177" i="34"/>
  <c r="F176" i="34"/>
  <c r="H176" i="34"/>
  <c r="F178" i="34"/>
  <c r="H178" i="34"/>
  <c r="F181" i="34"/>
  <c r="H181" i="34"/>
  <c r="F182" i="34"/>
  <c r="H182" i="34"/>
  <c r="F185" i="34"/>
  <c r="H185" i="34"/>
  <c r="F186" i="34"/>
  <c r="H186" i="34"/>
  <c r="F191" i="34"/>
  <c r="H191" i="34"/>
  <c r="F184" i="34"/>
  <c r="H184" i="34"/>
  <c r="F190" i="34"/>
  <c r="H190" i="34"/>
  <c r="F188" i="34"/>
  <c r="H188" i="34"/>
  <c r="F189" i="34"/>
  <c r="H189" i="34"/>
  <c r="F187" i="34"/>
  <c r="H187" i="34"/>
  <c r="F192" i="34"/>
  <c r="H192" i="34"/>
  <c r="F194" i="34"/>
  <c r="H194" i="34"/>
  <c r="F195" i="34"/>
  <c r="H195" i="34"/>
  <c r="F193" i="34"/>
  <c r="H193" i="34"/>
  <c r="F199" i="34"/>
  <c r="H199" i="34"/>
  <c r="F201" i="34"/>
  <c r="H201" i="34"/>
  <c r="F202" i="34"/>
  <c r="H202" i="34"/>
  <c r="F196" i="34"/>
  <c r="H196" i="34"/>
  <c r="F200" i="34"/>
  <c r="H200" i="34"/>
  <c r="F198" i="34"/>
  <c r="H198" i="34"/>
  <c r="F204" i="34"/>
  <c r="H204" i="34"/>
  <c r="F205" i="34"/>
  <c r="H205" i="34"/>
  <c r="F206" i="34"/>
  <c r="H206" i="34"/>
  <c r="F208" i="34"/>
  <c r="H208" i="34"/>
  <c r="F207" i="34"/>
  <c r="H207" i="34"/>
  <c r="F209" i="34"/>
  <c r="H209" i="34"/>
  <c r="F211" i="34"/>
  <c r="H211" i="34"/>
  <c r="F212" i="34"/>
  <c r="H212" i="34"/>
  <c r="F213" i="34"/>
  <c r="H213" i="34"/>
  <c r="F214" i="34"/>
  <c r="H214" i="34"/>
  <c r="F216" i="34"/>
  <c r="H216" i="34"/>
  <c r="F215" i="34"/>
  <c r="H215" i="34"/>
  <c r="F217" i="34"/>
  <c r="H217" i="34"/>
  <c r="F220" i="34"/>
  <c r="H220" i="34"/>
  <c r="F218" i="34"/>
  <c r="H218" i="34"/>
  <c r="F219" i="34"/>
  <c r="H219" i="34"/>
  <c r="F221" i="34"/>
  <c r="H221" i="34"/>
  <c r="F222" i="34"/>
  <c r="H222" i="34"/>
  <c r="F223" i="34"/>
  <c r="H223" i="34"/>
  <c r="F224" i="34"/>
  <c r="H224" i="34"/>
  <c r="F225" i="34"/>
  <c r="H225" i="34"/>
  <c r="F226" i="34"/>
  <c r="H226" i="34"/>
  <c r="F227" i="34"/>
  <c r="H227" i="34"/>
  <c r="F228" i="34"/>
  <c r="H228" i="34"/>
  <c r="F229" i="34"/>
  <c r="H229" i="34"/>
  <c r="F230" i="34"/>
  <c r="H230" i="34"/>
  <c r="F231" i="34"/>
  <c r="H231" i="34"/>
  <c r="F232" i="34"/>
  <c r="H232" i="34"/>
  <c r="F233" i="34"/>
  <c r="H233" i="34"/>
  <c r="F10" i="16"/>
  <c r="F18" i="16"/>
  <c r="I18" i="16"/>
  <c r="F19" i="16"/>
  <c r="I19" i="16" s="1"/>
  <c r="F22" i="16"/>
  <c r="F11" i="16"/>
  <c r="F2" i="16"/>
  <c r="F43" i="15"/>
  <c r="G43" i="15" s="1"/>
  <c r="I43" i="15"/>
  <c r="F7" i="15"/>
  <c r="I7" i="15" s="1"/>
  <c r="F39" i="15"/>
  <c r="I39" i="15" s="1"/>
  <c r="F20" i="15"/>
  <c r="I20" i="15"/>
  <c r="F18" i="15"/>
  <c r="F31" i="15"/>
  <c r="F14" i="15"/>
  <c r="F9" i="15"/>
  <c r="F38" i="15"/>
  <c r="I38" i="15" s="1"/>
  <c r="F35" i="15"/>
  <c r="F12" i="15"/>
  <c r="F42" i="15"/>
  <c r="F73" i="14"/>
  <c r="F35" i="14"/>
  <c r="I35" i="14" s="1"/>
  <c r="F63" i="14"/>
  <c r="F47" i="14"/>
  <c r="I47" i="14" s="1"/>
  <c r="F6" i="14"/>
  <c r="I6" i="14" s="1"/>
  <c r="F31" i="14"/>
  <c r="I31" i="14"/>
  <c r="F36" i="14"/>
  <c r="G36" i="14" s="1"/>
  <c r="F65" i="14"/>
  <c r="F53" i="14"/>
  <c r="I53" i="14" s="1"/>
  <c r="F28" i="14"/>
  <c r="F20" i="14"/>
  <c r="G20" i="14" s="1"/>
  <c r="F16" i="14"/>
  <c r="F19" i="14"/>
  <c r="I19" i="14" s="1"/>
  <c r="F22" i="13"/>
  <c r="F15" i="13"/>
  <c r="G15" i="13" s="1"/>
  <c r="F56" i="13"/>
  <c r="I56" i="13" s="1"/>
  <c r="F51" i="13"/>
  <c r="F16" i="13"/>
  <c r="F59" i="13"/>
  <c r="I59" i="13" s="1"/>
  <c r="F58" i="13"/>
  <c r="F9" i="13"/>
  <c r="I9" i="13"/>
  <c r="F63" i="13"/>
  <c r="I63" i="13" s="1"/>
  <c r="F36" i="13"/>
  <c r="F27" i="13"/>
  <c r="I27" i="13" s="1"/>
  <c r="F50" i="13"/>
  <c r="I50" i="13"/>
  <c r="F35" i="13"/>
  <c r="F54" i="13"/>
  <c r="F8" i="12"/>
  <c r="I8" i="12" s="1"/>
  <c r="F6" i="12"/>
  <c r="F30" i="12"/>
  <c r="I30" i="12"/>
  <c r="F2" i="12"/>
  <c r="G2" i="12" s="1"/>
  <c r="F31" i="12"/>
  <c r="I31" i="12"/>
  <c r="F20" i="12"/>
  <c r="F7" i="12"/>
  <c r="I7" i="12"/>
  <c r="F34" i="12"/>
  <c r="I34" i="12" s="1"/>
  <c r="G34" i="12"/>
  <c r="F16" i="11"/>
  <c r="F41" i="11"/>
  <c r="I41" i="11" s="1"/>
  <c r="F19" i="11"/>
  <c r="I19" i="11"/>
  <c r="F21" i="11"/>
  <c r="G21" i="11" s="1"/>
  <c r="F12" i="11"/>
  <c r="I12" i="11" s="1"/>
  <c r="F18" i="11"/>
  <c r="I18" i="11" s="1"/>
  <c r="F37" i="11"/>
  <c r="G37" i="11" s="1"/>
  <c r="F42" i="11"/>
  <c r="I42" i="11" s="1"/>
  <c r="F13" i="11"/>
  <c r="I13" i="11" s="1"/>
  <c r="F46" i="11"/>
  <c r="F38" i="11"/>
  <c r="I38" i="11" s="1"/>
  <c r="F9" i="11"/>
  <c r="I9" i="11" s="1"/>
  <c r="F23" i="11"/>
  <c r="F43" i="11"/>
  <c r="I43" i="11" s="1"/>
  <c r="F30" i="11"/>
  <c r="I30" i="11" s="1"/>
  <c r="F28" i="11"/>
  <c r="F15" i="11"/>
  <c r="I15" i="11" s="1"/>
  <c r="F20" i="11"/>
  <c r="I20" i="11" s="1"/>
  <c r="F32" i="11"/>
  <c r="I2" i="13"/>
  <c r="F5" i="9"/>
  <c r="I5" i="9" s="1"/>
  <c r="F10" i="9"/>
  <c r="I10" i="9" s="1"/>
  <c r="F8" i="9"/>
  <c r="I8" i="9" s="1"/>
  <c r="F3" i="9"/>
  <c r="I3" i="9"/>
  <c r="F9" i="9"/>
  <c r="I9" i="9"/>
  <c r="F59" i="8"/>
  <c r="I59" i="8" s="1"/>
  <c r="F17" i="8"/>
  <c r="I17" i="8" s="1"/>
  <c r="F4" i="8"/>
  <c r="I4" i="8" s="1"/>
  <c r="F40" i="8"/>
  <c r="I40" i="8" s="1"/>
  <c r="F13" i="8"/>
  <c r="I13" i="8" s="1"/>
  <c r="F46" i="8"/>
  <c r="I46" i="8" s="1"/>
  <c r="F28" i="8"/>
  <c r="I28" i="8" s="1"/>
  <c r="F58" i="8"/>
  <c r="I58" i="8" s="1"/>
  <c r="F22" i="8"/>
  <c r="F49" i="8"/>
  <c r="I49" i="8" s="1"/>
  <c r="F39" i="8"/>
  <c r="I39" i="8" s="1"/>
  <c r="F42" i="8"/>
  <c r="I42" i="8" s="1"/>
  <c r="F20" i="7"/>
  <c r="F79" i="7"/>
  <c r="F6" i="7"/>
  <c r="F30" i="7"/>
  <c r="F37" i="7"/>
  <c r="I37" i="7" s="1"/>
  <c r="F14" i="7"/>
  <c r="F34" i="7"/>
  <c r="I34" i="7" s="1"/>
  <c r="F77" i="7"/>
  <c r="F65" i="7"/>
  <c r="I65" i="7" s="1"/>
  <c r="F56" i="7"/>
  <c r="F41" i="7"/>
  <c r="F50" i="7"/>
  <c r="F81" i="7"/>
  <c r="F67" i="7"/>
  <c r="I67" i="7" s="1"/>
  <c r="F78" i="7"/>
  <c r="F65" i="6"/>
  <c r="F64" i="6"/>
  <c r="I64" i="6" s="1"/>
  <c r="F35" i="6"/>
  <c r="F5" i="6"/>
  <c r="F60" i="6"/>
  <c r="I60" i="6" s="1"/>
  <c r="F47" i="6"/>
  <c r="F31" i="6"/>
  <c r="F46" i="6"/>
  <c r="I46" i="6" s="1"/>
  <c r="F30" i="6"/>
  <c r="I30" i="6" s="1"/>
  <c r="F34" i="6"/>
  <c r="F66" i="6"/>
  <c r="F56" i="6"/>
  <c r="F17" i="6"/>
  <c r="F55" i="6"/>
  <c r="F71" i="6"/>
  <c r="F53" i="5"/>
  <c r="I53" i="5" s="1"/>
  <c r="F6" i="5"/>
  <c r="I6" i="5" s="1"/>
  <c r="F55" i="5"/>
  <c r="I55" i="5" s="1"/>
  <c r="F9" i="5"/>
  <c r="G9" i="5" s="1"/>
  <c r="F5" i="5"/>
  <c r="I5" i="5" s="1"/>
  <c r="F49" i="5"/>
  <c r="I49" i="5" s="1"/>
  <c r="F52" i="5"/>
  <c r="I52" i="5" s="1"/>
  <c r="F31" i="5"/>
  <c r="I31" i="5" s="1"/>
  <c r="F17" i="5"/>
  <c r="F14" i="5"/>
  <c r="I14" i="5" s="1"/>
  <c r="F50" i="5"/>
  <c r="I50" i="5" s="1"/>
  <c r="F9" i="4"/>
  <c r="F39" i="4"/>
  <c r="I39" i="4" s="1"/>
  <c r="F4" i="4"/>
  <c r="I4" i="4" s="1"/>
  <c r="F15" i="4"/>
  <c r="I15" i="4" s="1"/>
  <c r="F30" i="4"/>
  <c r="I30" i="4" s="1"/>
  <c r="F10" i="4"/>
  <c r="I10" i="4" s="1"/>
  <c r="F21" i="4"/>
  <c r="I21" i="4" s="1"/>
  <c r="F41" i="4"/>
  <c r="F33" i="4"/>
  <c r="I33" i="4" s="1"/>
  <c r="F20" i="4"/>
  <c r="I20" i="4" s="1"/>
  <c r="F37" i="4"/>
  <c r="I37" i="4" s="1"/>
  <c r="F40" i="4"/>
  <c r="I40" i="4" s="1"/>
  <c r="H3" i="19"/>
  <c r="H4" i="19"/>
  <c r="H5" i="19"/>
  <c r="H6" i="19"/>
  <c r="H7" i="19"/>
  <c r="H8" i="19"/>
  <c r="H9" i="19"/>
  <c r="H10" i="19"/>
  <c r="H11" i="19"/>
  <c r="H12" i="19"/>
  <c r="H13" i="19"/>
  <c r="H14" i="19"/>
  <c r="H15" i="19"/>
  <c r="H16" i="19"/>
  <c r="H17" i="19"/>
  <c r="H18" i="19"/>
  <c r="H19" i="19"/>
  <c r="H20" i="19"/>
  <c r="H21" i="19"/>
  <c r="H22" i="19"/>
  <c r="H23" i="19"/>
  <c r="H24" i="19"/>
  <c r="H25" i="19"/>
  <c r="H26" i="19"/>
  <c r="H27" i="19"/>
  <c r="H28" i="19"/>
  <c r="H29" i="19"/>
  <c r="H30" i="19"/>
  <c r="H31" i="19"/>
  <c r="H32" i="19"/>
  <c r="H33" i="19"/>
  <c r="H34" i="19"/>
  <c r="H35" i="19"/>
  <c r="H36" i="19"/>
  <c r="H37" i="19"/>
  <c r="H38" i="19"/>
  <c r="H39" i="19"/>
  <c r="H40" i="19"/>
  <c r="H41" i="19"/>
  <c r="H42" i="19"/>
  <c r="H43" i="19"/>
  <c r="H44" i="19"/>
  <c r="H45" i="19"/>
  <c r="H46" i="19"/>
  <c r="H47" i="19"/>
  <c r="H48" i="19"/>
  <c r="H49" i="19"/>
  <c r="H50" i="19"/>
  <c r="H51" i="19"/>
  <c r="H52" i="19"/>
  <c r="H53" i="19"/>
  <c r="H54" i="19"/>
  <c r="H55" i="19"/>
  <c r="H56" i="19"/>
  <c r="H57" i="19"/>
  <c r="H58" i="19"/>
  <c r="H59" i="19"/>
  <c r="H60" i="19"/>
  <c r="H61" i="19"/>
  <c r="H62" i="19"/>
  <c r="H63" i="19"/>
  <c r="H64" i="19"/>
  <c r="H65" i="19"/>
  <c r="H66" i="19"/>
  <c r="H67" i="19"/>
  <c r="H68" i="19"/>
  <c r="H69" i="19"/>
  <c r="H70" i="19"/>
  <c r="H71" i="19"/>
  <c r="H72" i="19"/>
  <c r="H73" i="19"/>
  <c r="H74" i="19"/>
  <c r="H75" i="19"/>
  <c r="H76" i="19"/>
  <c r="H77" i="19"/>
  <c r="H78" i="19"/>
  <c r="H79" i="19"/>
  <c r="H80" i="19"/>
  <c r="H81" i="19"/>
  <c r="H82" i="19"/>
  <c r="H83" i="19"/>
  <c r="H84" i="19"/>
  <c r="H85" i="19"/>
  <c r="H86" i="19"/>
  <c r="H87" i="19"/>
  <c r="H88" i="19"/>
  <c r="H89" i="19"/>
  <c r="H90" i="19"/>
  <c r="H91" i="19"/>
  <c r="H92" i="19"/>
  <c r="H93" i="19"/>
  <c r="H94" i="19"/>
  <c r="H95" i="19"/>
  <c r="H96" i="19"/>
  <c r="H97" i="19"/>
  <c r="H98" i="19"/>
  <c r="H99" i="19"/>
  <c r="H100" i="19"/>
  <c r="H101" i="19"/>
  <c r="H102" i="19"/>
  <c r="H103" i="19"/>
  <c r="H104" i="19"/>
  <c r="H105" i="19"/>
  <c r="H106" i="19"/>
  <c r="H107" i="19"/>
  <c r="H108" i="19"/>
  <c r="H109" i="19"/>
  <c r="H110" i="19"/>
  <c r="H111" i="19"/>
  <c r="H112" i="19"/>
  <c r="H113" i="19"/>
  <c r="H114" i="19"/>
  <c r="H115" i="19"/>
  <c r="H116" i="19"/>
  <c r="H117" i="19"/>
  <c r="H118" i="19"/>
  <c r="H119" i="19"/>
  <c r="H120" i="19"/>
  <c r="H121" i="19"/>
  <c r="H122" i="19"/>
  <c r="H123" i="19"/>
  <c r="H124" i="19"/>
  <c r="H125" i="19"/>
  <c r="H126" i="19"/>
  <c r="H127" i="19"/>
  <c r="H128" i="19"/>
  <c r="H129" i="19"/>
  <c r="H130" i="19"/>
  <c r="H131" i="19"/>
  <c r="H132" i="19"/>
  <c r="H133" i="19"/>
  <c r="H134" i="19"/>
  <c r="H135" i="19"/>
  <c r="H136" i="19"/>
  <c r="H137" i="19"/>
  <c r="H138" i="19"/>
  <c r="H139" i="19"/>
  <c r="H140" i="19"/>
  <c r="H141" i="19"/>
  <c r="H142" i="19"/>
  <c r="H143" i="19"/>
  <c r="H144" i="19"/>
  <c r="H145" i="19"/>
  <c r="H146" i="19"/>
  <c r="H147" i="19"/>
  <c r="H148" i="19"/>
  <c r="H149" i="19"/>
  <c r="H150" i="19"/>
  <c r="H151" i="19"/>
  <c r="H152" i="19"/>
  <c r="H153" i="19"/>
  <c r="H154" i="19"/>
  <c r="H155" i="19"/>
  <c r="H156" i="19"/>
  <c r="H157" i="19"/>
  <c r="H158" i="19"/>
  <c r="H159" i="19"/>
  <c r="H160" i="19"/>
  <c r="H161" i="19"/>
  <c r="H162" i="19"/>
  <c r="H163" i="19"/>
  <c r="H164" i="19"/>
  <c r="H165" i="19"/>
  <c r="H166" i="19"/>
  <c r="H167" i="19"/>
  <c r="H168" i="19"/>
  <c r="H169" i="19"/>
  <c r="H170" i="19"/>
  <c r="H171" i="19"/>
  <c r="H172" i="19"/>
  <c r="H173" i="19"/>
  <c r="H174" i="19"/>
  <c r="H175" i="19"/>
  <c r="H176" i="19"/>
  <c r="H177" i="19"/>
  <c r="H178" i="19"/>
  <c r="H179" i="19"/>
  <c r="H180" i="19"/>
  <c r="H181" i="19"/>
  <c r="H182" i="19"/>
  <c r="H183" i="19"/>
  <c r="H184" i="19"/>
  <c r="H185" i="19"/>
  <c r="H186" i="19"/>
  <c r="H187" i="19"/>
  <c r="H188" i="19"/>
  <c r="H189" i="19"/>
  <c r="H190" i="19"/>
  <c r="H191" i="19"/>
  <c r="H192" i="19"/>
  <c r="H193" i="19"/>
  <c r="H194" i="19"/>
  <c r="H195" i="19"/>
  <c r="H196" i="19"/>
  <c r="H197" i="19"/>
  <c r="H198" i="19"/>
  <c r="H199" i="19"/>
  <c r="H200" i="19"/>
  <c r="H201" i="19"/>
  <c r="H202" i="19"/>
  <c r="H203" i="19"/>
  <c r="H204" i="19"/>
  <c r="H205" i="19"/>
  <c r="H206" i="19"/>
  <c r="H207" i="19"/>
  <c r="H208" i="19"/>
  <c r="H209" i="19"/>
  <c r="H210" i="19"/>
  <c r="H211" i="19"/>
  <c r="H212" i="19"/>
  <c r="H213" i="19"/>
  <c r="H214" i="19"/>
  <c r="H215" i="19"/>
  <c r="H216" i="19"/>
  <c r="H217" i="19"/>
  <c r="H218" i="19"/>
  <c r="H219" i="19"/>
  <c r="H220" i="19"/>
  <c r="H221" i="19"/>
  <c r="H222" i="19"/>
  <c r="H223" i="19"/>
  <c r="H224" i="19"/>
  <c r="H225" i="19"/>
  <c r="H226" i="19"/>
  <c r="H227" i="19"/>
  <c r="H228" i="19"/>
  <c r="H229" i="19"/>
  <c r="H230" i="19"/>
  <c r="H231" i="19"/>
  <c r="H232" i="19"/>
  <c r="H233" i="19"/>
  <c r="H234" i="19"/>
  <c r="H235" i="19"/>
  <c r="H236" i="19"/>
  <c r="H237" i="19"/>
  <c r="H238" i="19"/>
  <c r="H239" i="19"/>
  <c r="H240" i="19"/>
  <c r="H241" i="19"/>
  <c r="H242" i="19"/>
  <c r="H243" i="19"/>
  <c r="H244" i="19"/>
  <c r="H245" i="19"/>
  <c r="H246" i="19"/>
  <c r="H247" i="19"/>
  <c r="H248" i="19"/>
  <c r="H249" i="19"/>
  <c r="H250" i="19"/>
  <c r="H251" i="19"/>
  <c r="H252" i="19"/>
  <c r="H253" i="19"/>
  <c r="H254" i="19"/>
  <c r="H255" i="19"/>
  <c r="H256" i="19"/>
  <c r="H257" i="19"/>
  <c r="H258" i="19"/>
  <c r="H259" i="19"/>
  <c r="H260" i="19"/>
  <c r="H261" i="19"/>
  <c r="H262" i="19"/>
  <c r="H263" i="19"/>
  <c r="H264" i="19"/>
  <c r="H265" i="19"/>
  <c r="H266" i="19"/>
  <c r="H267" i="19"/>
  <c r="I267" i="19" s="1"/>
  <c r="F66" i="3"/>
  <c r="I66" i="3" s="1"/>
  <c r="F19" i="19"/>
  <c r="F208" i="19"/>
  <c r="F339" i="3"/>
  <c r="F95" i="19"/>
  <c r="F143" i="10"/>
  <c r="F219" i="10"/>
  <c r="F210" i="10"/>
  <c r="F249" i="10"/>
  <c r="F251" i="10"/>
  <c r="I251" i="10" s="1"/>
  <c r="F252" i="10"/>
  <c r="F254" i="10"/>
  <c r="F255" i="10"/>
  <c r="F256" i="10"/>
  <c r="I256" i="10" s="1"/>
  <c r="F257" i="10"/>
  <c r="F258" i="10"/>
  <c r="F229" i="10"/>
  <c r="F209" i="10"/>
  <c r="F265" i="10"/>
  <c r="I265" i="10" s="1"/>
  <c r="F266" i="10"/>
  <c r="F231" i="10"/>
  <c r="F268" i="10"/>
  <c r="F269" i="10"/>
  <c r="F233" i="10"/>
  <c r="F271" i="10"/>
  <c r="F274" i="10"/>
  <c r="I274" i="10" s="1"/>
  <c r="F276" i="10"/>
  <c r="F204" i="10"/>
  <c r="F278" i="10"/>
  <c r="F277" i="10"/>
  <c r="F170" i="10"/>
  <c r="F279" i="10"/>
  <c r="F281" i="10"/>
  <c r="F282" i="10"/>
  <c r="F184" i="10"/>
  <c r="F283" i="10"/>
  <c r="F163" i="10"/>
  <c r="F152" i="10"/>
  <c r="F213" i="10"/>
  <c r="F286" i="10"/>
  <c r="F287" i="10"/>
  <c r="F288" i="10"/>
  <c r="F289" i="10"/>
  <c r="F243" i="10"/>
  <c r="F218" i="10"/>
  <c r="F232" i="10"/>
  <c r="F237" i="10"/>
  <c r="I237" i="10" s="1"/>
  <c r="F153" i="10"/>
  <c r="I153" i="10" s="1"/>
  <c r="F208" i="10"/>
  <c r="I208" i="10" s="1"/>
  <c r="F203" i="10"/>
  <c r="I203" i="10" s="1"/>
  <c r="F198" i="10"/>
  <c r="F196" i="10"/>
  <c r="I196" i="10" s="1"/>
  <c r="F192" i="10"/>
  <c r="F136" i="10"/>
  <c r="F73" i="10"/>
  <c r="F171" i="10"/>
  <c r="F173" i="10"/>
  <c r="F67" i="10"/>
  <c r="I67" i="10" s="1"/>
  <c r="F103" i="10"/>
  <c r="F113" i="10"/>
  <c r="I113" i="10" s="1"/>
  <c r="F151" i="10"/>
  <c r="F154" i="10"/>
  <c r="F88" i="10"/>
  <c r="I88" i="10" s="1"/>
  <c r="F112" i="10"/>
  <c r="F116" i="10"/>
  <c r="F26" i="10"/>
  <c r="I26" i="10" s="1"/>
  <c r="F40" i="10"/>
  <c r="F82" i="10"/>
  <c r="F77" i="10"/>
  <c r="F55" i="10"/>
  <c r="I55" i="10" s="1"/>
  <c r="F60" i="10"/>
  <c r="F39" i="10"/>
  <c r="F13" i="10"/>
  <c r="F10" i="10"/>
  <c r="F283" i="3"/>
  <c r="F304" i="3"/>
  <c r="F244" i="3"/>
  <c r="I244" i="3" s="1"/>
  <c r="F337" i="3"/>
  <c r="F241" i="3"/>
  <c r="I241" i="3" s="1"/>
  <c r="F335" i="3"/>
  <c r="I335" i="3" s="1"/>
  <c r="F235" i="3"/>
  <c r="F299" i="3"/>
  <c r="F271" i="3"/>
  <c r="F313" i="3"/>
  <c r="F279" i="3"/>
  <c r="F267" i="3"/>
  <c r="F268" i="3"/>
  <c r="I268" i="3" s="1"/>
  <c r="F280" i="3"/>
  <c r="F291" i="3"/>
  <c r="F341" i="3"/>
  <c r="F288" i="3"/>
  <c r="F245" i="3"/>
  <c r="I245" i="3" s="1"/>
  <c r="F281" i="3"/>
  <c r="F232" i="3"/>
  <c r="I232" i="3" s="1"/>
  <c r="F312" i="3"/>
  <c r="F276" i="3"/>
  <c r="F300" i="3"/>
  <c r="F285" i="3"/>
  <c r="F320" i="3"/>
  <c r="I320" i="3" s="1"/>
  <c r="F305" i="3"/>
  <c r="I305" i="3" s="1"/>
  <c r="F292" i="3"/>
  <c r="I292" i="3" s="1"/>
  <c r="F301" i="3"/>
  <c r="F319" i="3"/>
  <c r="I319" i="3" s="1"/>
  <c r="F282" i="3"/>
  <c r="I282" i="3" s="1"/>
  <c r="F269" i="3"/>
  <c r="F238" i="3"/>
  <c r="F321" i="3"/>
  <c r="F278" i="3"/>
  <c r="F103" i="3"/>
  <c r="I103" i="3" s="1"/>
  <c r="F266" i="3"/>
  <c r="I266" i="3" s="1"/>
  <c r="F239" i="3"/>
  <c r="I239" i="3" s="1"/>
  <c r="F324" i="3"/>
  <c r="I324" i="3" s="1"/>
  <c r="F296" i="3"/>
  <c r="F333" i="3"/>
  <c r="F246" i="3"/>
  <c r="I246" i="3" s="1"/>
  <c r="F325" i="3"/>
  <c r="F153" i="3"/>
  <c r="F251" i="3"/>
  <c r="I251" i="3" s="1"/>
  <c r="F226" i="3"/>
  <c r="F196" i="3"/>
  <c r="F212" i="3"/>
  <c r="F156" i="3"/>
  <c r="F201" i="3"/>
  <c r="F187" i="3"/>
  <c r="I187" i="3" s="1"/>
  <c r="F189" i="3"/>
  <c r="I189" i="3" s="1"/>
  <c r="F191" i="3"/>
  <c r="F143" i="3"/>
  <c r="I143" i="3" s="1"/>
  <c r="F177" i="3"/>
  <c r="I177" i="3" s="1"/>
  <c r="F169" i="3"/>
  <c r="I169" i="3" s="1"/>
  <c r="F158" i="3"/>
  <c r="I158" i="3" s="1"/>
  <c r="F162" i="3"/>
  <c r="I162" i="3" s="1"/>
  <c r="F91" i="3"/>
  <c r="I91" i="3" s="1"/>
  <c r="F134" i="3"/>
  <c r="I134" i="3" s="1"/>
  <c r="F92" i="3"/>
  <c r="I92" i="3" s="1"/>
  <c r="F105" i="3"/>
  <c r="F101" i="3"/>
  <c r="F78" i="3"/>
  <c r="I78" i="3" s="1"/>
  <c r="F46" i="3"/>
  <c r="F36" i="3"/>
  <c r="F55" i="3"/>
  <c r="I55" i="3" s="1"/>
  <c r="F13" i="3"/>
  <c r="F116" i="19"/>
  <c r="F118" i="19"/>
  <c r="F244" i="19"/>
  <c r="F238" i="19"/>
  <c r="F38" i="19"/>
  <c r="E8" i="1"/>
  <c r="E6" i="1"/>
  <c r="E10" i="1"/>
  <c r="E11" i="1"/>
  <c r="E12" i="1"/>
  <c r="E9" i="1"/>
  <c r="E7" i="1"/>
  <c r="F89" i="19"/>
  <c r="F243" i="19"/>
  <c r="F14" i="19"/>
  <c r="F52" i="19"/>
  <c r="F178" i="19"/>
  <c r="F11" i="19"/>
  <c r="F195" i="19"/>
  <c r="F196" i="19"/>
  <c r="F197" i="19"/>
  <c r="F198" i="19"/>
  <c r="F199" i="19"/>
  <c r="F200" i="19"/>
  <c r="F201" i="19"/>
  <c r="F202" i="19"/>
  <c r="F203" i="19"/>
  <c r="F204" i="19"/>
  <c r="F205" i="19"/>
  <c r="F206" i="19"/>
  <c r="F207" i="19"/>
  <c r="F209" i="19"/>
  <c r="F210" i="19"/>
  <c r="F211" i="19"/>
  <c r="F212" i="19"/>
  <c r="F213" i="19"/>
  <c r="F214" i="19"/>
  <c r="F215" i="19"/>
  <c r="F216" i="19"/>
  <c r="F217" i="19"/>
  <c r="F218" i="19"/>
  <c r="F229" i="19"/>
  <c r="F219" i="19"/>
  <c r="F220" i="19"/>
  <c r="F221" i="19"/>
  <c r="F222" i="19"/>
  <c r="F223" i="19"/>
  <c r="F224" i="19"/>
  <c r="F225" i="19"/>
  <c r="F226" i="19"/>
  <c r="F227" i="19"/>
  <c r="F228" i="19"/>
  <c r="F230" i="19"/>
  <c r="F231" i="19"/>
  <c r="F235" i="19"/>
  <c r="F232" i="19"/>
  <c r="F233" i="19"/>
  <c r="F234" i="19"/>
  <c r="F236" i="19"/>
  <c r="F237" i="19"/>
  <c r="F239" i="19"/>
  <c r="F240" i="19"/>
  <c r="F241" i="19"/>
  <c r="F242" i="19"/>
  <c r="F245" i="19"/>
  <c r="F246" i="19"/>
  <c r="F247" i="19"/>
  <c r="F248" i="19"/>
  <c r="F250" i="19"/>
  <c r="F249" i="19"/>
  <c r="F251" i="19"/>
  <c r="F252" i="19"/>
  <c r="F253" i="19"/>
  <c r="F259" i="19"/>
  <c r="F254" i="19"/>
  <c r="F255" i="19"/>
  <c r="F257" i="19"/>
  <c r="F256" i="19"/>
  <c r="F258" i="19"/>
  <c r="F265" i="19"/>
  <c r="F260" i="19"/>
  <c r="F261" i="19"/>
  <c r="F262" i="19"/>
  <c r="F263" i="19"/>
  <c r="F264" i="19"/>
  <c r="F266" i="19"/>
  <c r="F267" i="19"/>
  <c r="F2" i="19"/>
  <c r="J3" i="14" s="1"/>
  <c r="F3" i="19"/>
  <c r="F4" i="19"/>
  <c r="F5" i="19"/>
  <c r="J35" i="11" s="1"/>
  <c r="F6" i="19"/>
  <c r="F7" i="19"/>
  <c r="F8" i="19"/>
  <c r="F9" i="19"/>
  <c r="F10" i="19"/>
  <c r="F12" i="19"/>
  <c r="F13" i="19"/>
  <c r="F15" i="19"/>
  <c r="F16" i="19"/>
  <c r="F17" i="19"/>
  <c r="F18" i="19"/>
  <c r="F20" i="19"/>
  <c r="F21" i="19"/>
  <c r="F22" i="19"/>
  <c r="F23" i="19"/>
  <c r="F24" i="19"/>
  <c r="F25" i="19"/>
  <c r="F26" i="19"/>
  <c r="F27" i="19"/>
  <c r="F28" i="19"/>
  <c r="F29" i="19"/>
  <c r="F31" i="19"/>
  <c r="F30" i="19"/>
  <c r="F32" i="19"/>
  <c r="F33" i="19"/>
  <c r="F34" i="19"/>
  <c r="F42" i="19"/>
  <c r="F35" i="19"/>
  <c r="F36" i="19"/>
  <c r="F37" i="19"/>
  <c r="F39" i="19"/>
  <c r="F40" i="19"/>
  <c r="F41" i="19"/>
  <c r="F43" i="19"/>
  <c r="F44" i="19"/>
  <c r="F45" i="19"/>
  <c r="F46" i="19"/>
  <c r="F47" i="19"/>
  <c r="F48" i="19"/>
  <c r="F50" i="19"/>
  <c r="F49" i="19"/>
  <c r="F51" i="19"/>
  <c r="F53" i="19"/>
  <c r="F54" i="19"/>
  <c r="F55" i="19"/>
  <c r="F56" i="19"/>
  <c r="F57" i="19"/>
  <c r="F58" i="19"/>
  <c r="F59" i="19"/>
  <c r="F60" i="19"/>
  <c r="F61" i="19"/>
  <c r="F62" i="19"/>
  <c r="F63" i="19"/>
  <c r="F64" i="19"/>
  <c r="F65" i="19"/>
  <c r="F66" i="19"/>
  <c r="F67" i="19"/>
  <c r="F68" i="19"/>
  <c r="F69" i="19"/>
  <c r="F70" i="19"/>
  <c r="F71" i="19"/>
  <c r="F72" i="19"/>
  <c r="F73" i="19"/>
  <c r="F74" i="19"/>
  <c r="F75" i="19"/>
  <c r="F76" i="19"/>
  <c r="F77" i="19"/>
  <c r="F78" i="19"/>
  <c r="F79" i="19"/>
  <c r="F80" i="19"/>
  <c r="F81" i="19"/>
  <c r="F82" i="19"/>
  <c r="F83" i="19"/>
  <c r="F84" i="19"/>
  <c r="F85" i="19"/>
  <c r="F86" i="19"/>
  <c r="F87" i="19"/>
  <c r="F88" i="19"/>
  <c r="F97" i="19"/>
  <c r="F90" i="19"/>
  <c r="F91" i="19"/>
  <c r="F92" i="19"/>
  <c r="F93" i="19"/>
  <c r="F94" i="19"/>
  <c r="F96" i="19"/>
  <c r="F98" i="19"/>
  <c r="F99" i="19"/>
  <c r="F100" i="19"/>
  <c r="F101" i="19"/>
  <c r="F102" i="19"/>
  <c r="F104" i="19"/>
  <c r="F103" i="19"/>
  <c r="F105" i="19"/>
  <c r="F106" i="19"/>
  <c r="F107" i="19"/>
  <c r="F108" i="19"/>
  <c r="F109" i="19"/>
  <c r="F110" i="19"/>
  <c r="F131" i="19"/>
  <c r="F132" i="19"/>
  <c r="F111" i="19"/>
  <c r="F113" i="19"/>
  <c r="F112" i="19"/>
  <c r="F114" i="19"/>
  <c r="F115" i="19"/>
  <c r="F117" i="19"/>
  <c r="F119" i="19"/>
  <c r="F120" i="19"/>
  <c r="F121" i="19"/>
  <c r="F122" i="19"/>
  <c r="F123" i="19"/>
  <c r="F124" i="19"/>
  <c r="F125" i="19"/>
  <c r="F126" i="19"/>
  <c r="F127" i="19"/>
  <c r="F128" i="19"/>
  <c r="F137" i="19"/>
  <c r="F129" i="19"/>
  <c r="F130" i="19"/>
  <c r="F133" i="19"/>
  <c r="F134" i="19"/>
  <c r="F135" i="19"/>
  <c r="F136" i="19"/>
  <c r="F138" i="19"/>
  <c r="F139" i="19"/>
  <c r="F140" i="19"/>
  <c r="F141" i="19"/>
  <c r="F142" i="19"/>
  <c r="F143" i="19"/>
  <c r="F144" i="19"/>
  <c r="F145" i="19"/>
  <c r="F146" i="19"/>
  <c r="F147" i="19"/>
  <c r="F148" i="19"/>
  <c r="F149" i="19"/>
  <c r="F150" i="19"/>
  <c r="F151" i="19"/>
  <c r="F152" i="19"/>
  <c r="F153" i="19"/>
  <c r="F154" i="19"/>
  <c r="F155" i="19"/>
  <c r="F156" i="19"/>
  <c r="F157" i="19"/>
  <c r="F158" i="19"/>
  <c r="F159" i="19"/>
  <c r="F160" i="19"/>
  <c r="F161" i="19"/>
  <c r="F162" i="19"/>
  <c r="F163" i="19"/>
  <c r="F164" i="19"/>
  <c r="F165" i="19"/>
  <c r="F166" i="19"/>
  <c r="F167" i="19"/>
  <c r="F168" i="19"/>
  <c r="F169" i="19"/>
  <c r="F170" i="19"/>
  <c r="F171" i="19"/>
  <c r="F172" i="19"/>
  <c r="F173" i="19"/>
  <c r="F174" i="19"/>
  <c r="F175" i="19"/>
  <c r="F176" i="19"/>
  <c r="F177" i="19"/>
  <c r="F179" i="19"/>
  <c r="F180" i="19"/>
  <c r="F181" i="19"/>
  <c r="F192" i="19"/>
  <c r="F182" i="19"/>
  <c r="F183" i="19"/>
  <c r="F184" i="19"/>
  <c r="F185" i="19"/>
  <c r="F186" i="19"/>
  <c r="F187" i="19"/>
  <c r="F188" i="19"/>
  <c r="F189" i="19"/>
  <c r="F190" i="19"/>
  <c r="F191" i="19"/>
  <c r="F193" i="19"/>
  <c r="F194" i="19"/>
  <c r="F5" i="15"/>
  <c r="F22" i="15"/>
  <c r="F4" i="15"/>
  <c r="I4" i="15" s="1"/>
  <c r="F6" i="15"/>
  <c r="F50" i="14"/>
  <c r="F26" i="14"/>
  <c r="I26" i="14" s="1"/>
  <c r="F68" i="14"/>
  <c r="I68" i="14" s="1"/>
  <c r="F7" i="14"/>
  <c r="I7" i="14" s="1"/>
  <c r="F41" i="14"/>
  <c r="F23" i="13"/>
  <c r="F7" i="13"/>
  <c r="F52" i="13"/>
  <c r="F11" i="13"/>
  <c r="F3" i="13"/>
  <c r="F4" i="12"/>
  <c r="F27" i="12"/>
  <c r="F18" i="12"/>
  <c r="F24" i="11"/>
  <c r="I24" i="11" s="1"/>
  <c r="F8" i="11"/>
  <c r="I8" i="11" s="1"/>
  <c r="F11" i="9"/>
  <c r="F8" i="8"/>
  <c r="F2" i="8"/>
  <c r="F22" i="7"/>
  <c r="I22" i="7" s="1"/>
  <c r="F45" i="7"/>
  <c r="F75" i="7"/>
  <c r="I75" i="7" s="1"/>
  <c r="F48" i="6"/>
  <c r="F74" i="6"/>
  <c r="F30" i="5"/>
  <c r="F36" i="5"/>
  <c r="I36" i="5" s="1"/>
  <c r="F39" i="5"/>
  <c r="I39" i="5" s="1"/>
  <c r="F36" i="4"/>
  <c r="I36" i="4" s="1"/>
  <c r="F12" i="4"/>
  <c r="I12" i="4" s="1"/>
  <c r="F31" i="4"/>
  <c r="F13" i="4"/>
  <c r="I13" i="4" s="1"/>
  <c r="F94" i="3"/>
  <c r="I94" i="3" s="1"/>
  <c r="F27" i="20"/>
  <c r="H27" i="20"/>
  <c r="F44" i="10"/>
  <c r="F79" i="3"/>
  <c r="H23" i="33"/>
  <c r="H67" i="33"/>
  <c r="H40" i="33"/>
  <c r="H38" i="33"/>
  <c r="H25" i="33"/>
  <c r="F25" i="33"/>
  <c r="F28" i="10"/>
  <c r="H88" i="33"/>
  <c r="H39" i="33"/>
  <c r="F166" i="10"/>
  <c r="F95" i="10"/>
  <c r="F93" i="10"/>
  <c r="I93" i="10" s="1"/>
  <c r="F114" i="10"/>
  <c r="F54" i="10"/>
  <c r="I54" i="10" s="1"/>
  <c r="F121" i="10"/>
  <c r="F18" i="10"/>
  <c r="I18" i="10" s="1"/>
  <c r="F100" i="10"/>
  <c r="I100" i="10" s="1"/>
  <c r="F108" i="10"/>
  <c r="F78" i="10"/>
  <c r="F23" i="10"/>
  <c r="F63" i="10"/>
  <c r="F22" i="10"/>
  <c r="F49" i="10"/>
  <c r="F4" i="10"/>
  <c r="F9" i="10"/>
  <c r="F173" i="3"/>
  <c r="I173" i="3" s="1"/>
  <c r="F90" i="3"/>
  <c r="I90" i="3" s="1"/>
  <c r="F146" i="3"/>
  <c r="F151" i="3"/>
  <c r="I151" i="3" s="1"/>
  <c r="F129" i="3"/>
  <c r="I129" i="3" s="1"/>
  <c r="F95" i="3"/>
  <c r="F48" i="3"/>
  <c r="F69" i="3"/>
  <c r="F74" i="3"/>
  <c r="F10" i="3"/>
  <c r="F5" i="3"/>
  <c r="F25" i="3"/>
  <c r="F26" i="7"/>
  <c r="F136" i="3"/>
  <c r="H38" i="18"/>
  <c r="F38" i="18"/>
  <c r="F80" i="7"/>
  <c r="I80" i="7" s="1"/>
  <c r="F49" i="3"/>
  <c r="I49" i="3" s="1"/>
  <c r="H37" i="18"/>
  <c r="F37" i="18"/>
  <c r="F25" i="8"/>
  <c r="F115" i="3"/>
  <c r="F47" i="18"/>
  <c r="H47" i="18"/>
  <c r="F125" i="18"/>
  <c r="H125" i="18"/>
  <c r="F47" i="7"/>
  <c r="I47" i="7" s="1"/>
  <c r="F236" i="3"/>
  <c r="H79" i="18"/>
  <c r="F79" i="18"/>
  <c r="F42" i="14"/>
  <c r="F217" i="10"/>
  <c r="F51" i="8"/>
  <c r="I51" i="8" s="1"/>
  <c r="F68" i="7"/>
  <c r="F222" i="3"/>
  <c r="F248" i="3"/>
  <c r="I248" i="3" s="1"/>
  <c r="F156" i="18"/>
  <c r="F70" i="18"/>
  <c r="F73" i="18"/>
  <c r="H156" i="18"/>
  <c r="H70" i="18"/>
  <c r="H73" i="18"/>
  <c r="H55" i="18"/>
  <c r="F55" i="18"/>
  <c r="H77" i="18"/>
  <c r="F77" i="18"/>
  <c r="H54" i="18"/>
  <c r="F54" i="18"/>
  <c r="F27" i="15"/>
  <c r="I27" i="15" s="1"/>
  <c r="F16" i="15"/>
  <c r="F29" i="15"/>
  <c r="F19" i="15"/>
  <c r="F76" i="14"/>
  <c r="F64" i="14"/>
  <c r="F12" i="14"/>
  <c r="F57" i="14"/>
  <c r="F71" i="14"/>
  <c r="F52" i="14"/>
  <c r="F54" i="14"/>
  <c r="F15" i="14"/>
  <c r="F24" i="14"/>
  <c r="F48" i="14"/>
  <c r="I48" i="14" s="1"/>
  <c r="F72" i="14"/>
  <c r="I72" i="14" s="1"/>
  <c r="F2" i="14"/>
  <c r="I2" i="14" s="1"/>
  <c r="F34" i="14"/>
  <c r="I34" i="14" s="1"/>
  <c r="F11" i="14"/>
  <c r="I11" i="14" s="1"/>
  <c r="F18" i="14"/>
  <c r="F39" i="14"/>
  <c r="F21" i="13"/>
  <c r="F57" i="13"/>
  <c r="I57" i="13" s="1"/>
  <c r="F24" i="13"/>
  <c r="F42" i="13"/>
  <c r="F28" i="13"/>
  <c r="I28" i="13" s="1"/>
  <c r="F8" i="13"/>
  <c r="I8" i="13" s="1"/>
  <c r="F39" i="13"/>
  <c r="F53" i="13"/>
  <c r="F10" i="13"/>
  <c r="F26" i="13"/>
  <c r="F2" i="13"/>
  <c r="F37" i="13"/>
  <c r="F62" i="13"/>
  <c r="F17" i="12"/>
  <c r="F13" i="12"/>
  <c r="F12" i="12"/>
  <c r="F9" i="12"/>
  <c r="I9" i="12" s="1"/>
  <c r="F24" i="12"/>
  <c r="I24" i="12" s="1"/>
  <c r="F33" i="12"/>
  <c r="F3" i="12"/>
  <c r="F39" i="11"/>
  <c r="I39" i="11" s="1"/>
  <c r="F31" i="11"/>
  <c r="F10" i="11"/>
  <c r="F33" i="11"/>
  <c r="I33" i="11" s="1"/>
  <c r="F2" i="9"/>
  <c r="F11" i="8"/>
  <c r="I11" i="8" s="1"/>
  <c r="F55" i="8"/>
  <c r="F32" i="8"/>
  <c r="F73" i="7"/>
  <c r="F48" i="7"/>
  <c r="I48" i="7" s="1"/>
  <c r="F2" i="7"/>
  <c r="F24" i="7"/>
  <c r="F69" i="7"/>
  <c r="F82" i="7"/>
  <c r="F18" i="7"/>
  <c r="F40" i="7"/>
  <c r="F38" i="7"/>
  <c r="F84" i="7"/>
  <c r="F12" i="7"/>
  <c r="F4" i="7"/>
  <c r="F55" i="7"/>
  <c r="I55" i="7" s="1"/>
  <c r="F16" i="7"/>
  <c r="F29" i="6"/>
  <c r="I29" i="6" s="1"/>
  <c r="F75" i="6"/>
  <c r="I75" i="6" s="1"/>
  <c r="F67" i="6"/>
  <c r="I67" i="6" s="1"/>
  <c r="F62" i="6"/>
  <c r="I62" i="6" s="1"/>
  <c r="F27" i="6"/>
  <c r="I27" i="6" s="1"/>
  <c r="F73" i="6"/>
  <c r="I73" i="6" s="1"/>
  <c r="F36" i="6"/>
  <c r="I36" i="6" s="1"/>
  <c r="F69" i="6"/>
  <c r="F72" i="6"/>
  <c r="F41" i="6"/>
  <c r="F51" i="6"/>
  <c r="F61" i="6"/>
  <c r="F20" i="6"/>
  <c r="I20" i="6" s="1"/>
  <c r="F6" i="6"/>
  <c r="I6" i="6" s="1"/>
  <c r="F26" i="6"/>
  <c r="I26" i="6" s="1"/>
  <c r="F25" i="6"/>
  <c r="F32" i="5"/>
  <c r="F26" i="5"/>
  <c r="I26" i="5" s="1"/>
  <c r="F3" i="5"/>
  <c r="I3" i="5" s="1"/>
  <c r="F4" i="5"/>
  <c r="F48" i="5"/>
  <c r="I48" i="5" s="1"/>
  <c r="F8" i="5"/>
  <c r="F11" i="5"/>
  <c r="I11" i="5" s="1"/>
  <c r="F44" i="5"/>
  <c r="I44" i="5" s="1"/>
  <c r="F23" i="4"/>
  <c r="F5" i="4"/>
  <c r="I5" i="4" s="1"/>
  <c r="F156" i="10"/>
  <c r="I156" i="10" s="1"/>
  <c r="F155" i="10"/>
  <c r="F197" i="10"/>
  <c r="F223" i="10"/>
  <c r="I223" i="10" s="1"/>
  <c r="F193" i="10"/>
  <c r="I193" i="10" s="1"/>
  <c r="F207" i="10"/>
  <c r="F202" i="10"/>
  <c r="F186" i="10"/>
  <c r="F190" i="10"/>
  <c r="F122" i="10"/>
  <c r="F138" i="10"/>
  <c r="I138" i="10" s="1"/>
  <c r="F130" i="10"/>
  <c r="F188" i="10"/>
  <c r="F177" i="10"/>
  <c r="F181" i="10"/>
  <c r="I181" i="10" s="1"/>
  <c r="F150" i="10"/>
  <c r="I150" i="10" s="1"/>
  <c r="F117" i="10"/>
  <c r="F102" i="10"/>
  <c r="F146" i="10"/>
  <c r="F159" i="10"/>
  <c r="F123" i="10"/>
  <c r="F131" i="10"/>
  <c r="F99" i="10"/>
  <c r="F126" i="10"/>
  <c r="F98" i="10"/>
  <c r="I98" i="10" s="1"/>
  <c r="F134" i="10"/>
  <c r="F57" i="10"/>
  <c r="F87" i="10"/>
  <c r="F90" i="10"/>
  <c r="F66" i="10"/>
  <c r="F79" i="10"/>
  <c r="I79" i="10" s="1"/>
  <c r="F20" i="10"/>
  <c r="F69" i="10"/>
  <c r="I69" i="10" s="1"/>
  <c r="F32" i="10"/>
  <c r="F74" i="10"/>
  <c r="F46" i="10"/>
  <c r="F80" i="10"/>
  <c r="F17" i="10"/>
  <c r="F50" i="10"/>
  <c r="F11" i="10"/>
  <c r="F53" i="10"/>
  <c r="F8" i="10"/>
  <c r="F33" i="10"/>
  <c r="F6" i="10"/>
  <c r="F3" i="10"/>
  <c r="F16" i="10"/>
  <c r="F42" i="3"/>
  <c r="F302" i="3"/>
  <c r="F332" i="3"/>
  <c r="I332" i="3" s="1"/>
  <c r="F286" i="3"/>
  <c r="F168" i="3"/>
  <c r="F294" i="3"/>
  <c r="F231" i="3"/>
  <c r="I231" i="3" s="1"/>
  <c r="F303" i="3"/>
  <c r="F237" i="3"/>
  <c r="F210" i="3"/>
  <c r="F223" i="3"/>
  <c r="F255" i="3"/>
  <c r="F202" i="3"/>
  <c r="F221" i="3"/>
  <c r="F198" i="3"/>
  <c r="F178" i="3"/>
  <c r="F118" i="3"/>
  <c r="F122" i="3"/>
  <c r="F172" i="3"/>
  <c r="F130" i="3"/>
  <c r="F96" i="3"/>
  <c r="I96" i="3" s="1"/>
  <c r="F188" i="3"/>
  <c r="F89" i="3"/>
  <c r="F71" i="3"/>
  <c r="I71" i="3" s="1"/>
  <c r="F83" i="3"/>
  <c r="I83" i="3" s="1"/>
  <c r="F161" i="3"/>
  <c r="F121" i="3"/>
  <c r="I121" i="3" s="1"/>
  <c r="F51" i="3"/>
  <c r="F139" i="3"/>
  <c r="F98" i="3"/>
  <c r="I98" i="3" s="1"/>
  <c r="F149" i="3"/>
  <c r="F80" i="3"/>
  <c r="F106" i="3"/>
  <c r="F44" i="3"/>
  <c r="I44" i="3" s="1"/>
  <c r="F60" i="3"/>
  <c r="I60" i="3" s="1"/>
  <c r="F15" i="3"/>
  <c r="F47" i="3"/>
  <c r="F82" i="3"/>
  <c r="F27" i="3"/>
  <c r="F54" i="3"/>
  <c r="I54" i="3" s="1"/>
  <c r="F31" i="3"/>
  <c r="F12" i="3"/>
  <c r="I12" i="3" s="1"/>
  <c r="F14" i="3"/>
  <c r="I14" i="3" s="1"/>
  <c r="F9" i="3"/>
  <c r="F4" i="3"/>
  <c r="F6" i="3"/>
  <c r="F20" i="3"/>
  <c r="H98" i="18"/>
  <c r="H18" i="18"/>
  <c r="H3" i="18"/>
  <c r="F98" i="18"/>
  <c r="F18" i="18"/>
  <c r="F3" i="18"/>
  <c r="H93" i="18"/>
  <c r="H106" i="18"/>
  <c r="H102" i="18"/>
  <c r="H101" i="18"/>
  <c r="H110" i="18"/>
  <c r="H96" i="18"/>
  <c r="H111" i="18"/>
  <c r="H108" i="18"/>
  <c r="H99" i="18"/>
  <c r="H104" i="18"/>
  <c r="H2" i="18"/>
  <c r="H116" i="18"/>
  <c r="H7" i="18"/>
  <c r="H5" i="18"/>
  <c r="H112" i="18"/>
  <c r="H15" i="18"/>
  <c r="H4" i="18"/>
  <c r="H14" i="18"/>
  <c r="H109" i="18"/>
  <c r="H123" i="18"/>
  <c r="H117" i="18"/>
  <c r="H122" i="18"/>
  <c r="H29" i="18"/>
  <c r="H13" i="18"/>
  <c r="H126" i="18"/>
  <c r="H141" i="18"/>
  <c r="H24" i="18"/>
  <c r="H27" i="18"/>
  <c r="H44" i="18"/>
  <c r="H9" i="18"/>
  <c r="H132" i="18"/>
  <c r="H40" i="18"/>
  <c r="H146" i="18"/>
  <c r="H49" i="18"/>
  <c r="H52" i="18"/>
  <c r="H144" i="18"/>
  <c r="H147" i="18"/>
  <c r="H43" i="18"/>
  <c r="H65" i="18"/>
  <c r="H60" i="18"/>
  <c r="H63" i="18"/>
  <c r="H148" i="18"/>
  <c r="H57" i="18"/>
  <c r="H74" i="18"/>
  <c r="H69" i="18"/>
  <c r="H75" i="18"/>
  <c r="H80" i="18"/>
  <c r="H81" i="18"/>
  <c r="H158" i="18"/>
  <c r="H84" i="18"/>
  <c r="H155" i="18"/>
  <c r="H87" i="18"/>
  <c r="H89" i="18"/>
  <c r="H82" i="18"/>
  <c r="H88" i="18"/>
  <c r="H61" i="18"/>
  <c r="H68" i="18"/>
  <c r="H76" i="18"/>
  <c r="H83" i="18"/>
  <c r="H85" i="18"/>
  <c r="F93" i="18"/>
  <c r="F106" i="18"/>
  <c r="F102" i="18"/>
  <c r="F101" i="18"/>
  <c r="F110" i="18"/>
  <c r="F96" i="18"/>
  <c r="F111" i="18"/>
  <c r="F108" i="18"/>
  <c r="F99" i="18"/>
  <c r="F104" i="18"/>
  <c r="F2" i="18"/>
  <c r="F116" i="18"/>
  <c r="F7" i="18"/>
  <c r="F5" i="18"/>
  <c r="F112" i="18"/>
  <c r="F15" i="18"/>
  <c r="F4" i="18"/>
  <c r="F14" i="18"/>
  <c r="F109" i="18"/>
  <c r="F123" i="18"/>
  <c r="F117" i="18"/>
  <c r="F122" i="18"/>
  <c r="F29" i="18"/>
  <c r="F13" i="18"/>
  <c r="F126" i="18"/>
  <c r="F141" i="18"/>
  <c r="F24" i="18"/>
  <c r="F27" i="18"/>
  <c r="F44" i="18"/>
  <c r="F9" i="18"/>
  <c r="F132" i="18"/>
  <c r="F40" i="18"/>
  <c r="F146" i="18"/>
  <c r="F49" i="18"/>
  <c r="F52" i="18"/>
  <c r="F144" i="18"/>
  <c r="F147" i="18"/>
  <c r="F43" i="18"/>
  <c r="F65" i="18"/>
  <c r="F60" i="18"/>
  <c r="F63" i="18"/>
  <c r="F148" i="18"/>
  <c r="F57" i="18"/>
  <c r="F74" i="18"/>
  <c r="F69" i="18"/>
  <c r="F75" i="18"/>
  <c r="F80" i="18"/>
  <c r="F81" i="18"/>
  <c r="F158" i="18"/>
  <c r="F84" i="18"/>
  <c r="F155" i="18"/>
  <c r="F87" i="18"/>
  <c r="F89" i="18"/>
  <c r="F82" i="18"/>
  <c r="F88" i="18"/>
  <c r="F61" i="18"/>
  <c r="F68" i="18"/>
  <c r="F76" i="18"/>
  <c r="F83" i="18"/>
  <c r="F85" i="18"/>
  <c r="H153" i="18"/>
  <c r="H151" i="18"/>
  <c r="F153" i="18"/>
  <c r="F151" i="18"/>
  <c r="F6" i="16"/>
  <c r="F21" i="16"/>
  <c r="I21" i="16" s="1"/>
  <c r="F17" i="16"/>
  <c r="F4" i="16"/>
  <c r="F8" i="16"/>
  <c r="F20" i="16"/>
  <c r="F3" i="16"/>
  <c r="F12" i="16"/>
  <c r="F16" i="16"/>
  <c r="F14" i="16"/>
  <c r="F9" i="16"/>
  <c r="F41" i="15"/>
  <c r="I41" i="15" s="1"/>
  <c r="F32" i="15"/>
  <c r="F46" i="15"/>
  <c r="I46" i="15" s="1"/>
  <c r="F24" i="15"/>
  <c r="I24" i="15" s="1"/>
  <c r="F3" i="15"/>
  <c r="F37" i="15"/>
  <c r="F44" i="15"/>
  <c r="I44" i="15" s="1"/>
  <c r="F40" i="15"/>
  <c r="F8" i="15"/>
  <c r="F34" i="15"/>
  <c r="I34" i="15" s="1"/>
  <c r="F21" i="15"/>
  <c r="F13" i="15"/>
  <c r="I13" i="15" s="1"/>
  <c r="F2" i="15"/>
  <c r="F23" i="15"/>
  <c r="F4" i="14"/>
  <c r="F5" i="14"/>
  <c r="I5" i="14" s="1"/>
  <c r="F70" i="14"/>
  <c r="F62" i="14"/>
  <c r="F69" i="14"/>
  <c r="F75" i="14"/>
  <c r="F8" i="14"/>
  <c r="I8" i="14" s="1"/>
  <c r="F27" i="14"/>
  <c r="F14" i="14"/>
  <c r="F29" i="14"/>
  <c r="F51" i="14"/>
  <c r="F66" i="14"/>
  <c r="I66" i="14" s="1"/>
  <c r="F58" i="14"/>
  <c r="F67" i="14"/>
  <c r="F10" i="14"/>
  <c r="F25" i="14"/>
  <c r="F37" i="14"/>
  <c r="F49" i="14"/>
  <c r="F61" i="14"/>
  <c r="F40" i="14"/>
  <c r="F33" i="14"/>
  <c r="F59" i="14"/>
  <c r="F30" i="14"/>
  <c r="I30" i="14" s="1"/>
  <c r="F74" i="14"/>
  <c r="F32" i="14"/>
  <c r="I32" i="14" s="1"/>
  <c r="F21" i="14"/>
  <c r="I21" i="14" s="1"/>
  <c r="F44" i="13"/>
  <c r="G44" i="13" s="1"/>
  <c r="F29" i="13"/>
  <c r="F25" i="13"/>
  <c r="I25" i="13" s="1"/>
  <c r="F14" i="13"/>
  <c r="F64" i="13"/>
  <c r="F55" i="13"/>
  <c r="I55" i="13" s="1"/>
  <c r="F19" i="13"/>
  <c r="F47" i="13"/>
  <c r="F60" i="13"/>
  <c r="I60" i="13" s="1"/>
  <c r="F5" i="13"/>
  <c r="F20" i="13"/>
  <c r="F4" i="13"/>
  <c r="F12" i="13"/>
  <c r="F13" i="13"/>
  <c r="G13" i="13" s="1"/>
  <c r="F32" i="13"/>
  <c r="F46" i="13"/>
  <c r="F34" i="13"/>
  <c r="F40" i="13"/>
  <c r="F26" i="12"/>
  <c r="I26" i="12" s="1"/>
  <c r="F14" i="12"/>
  <c r="F35" i="12"/>
  <c r="F11" i="12"/>
  <c r="F36" i="12"/>
  <c r="I36" i="12" s="1"/>
  <c r="F21" i="12"/>
  <c r="F19" i="12"/>
  <c r="G19" i="12" s="1"/>
  <c r="F29" i="12"/>
  <c r="I29" i="12" s="1"/>
  <c r="F5" i="12"/>
  <c r="F22" i="12"/>
  <c r="F40" i="11"/>
  <c r="I40" i="11" s="1"/>
  <c r="F45" i="11"/>
  <c r="I45" i="11" s="1"/>
  <c r="F17" i="11"/>
  <c r="I17" i="11" s="1"/>
  <c r="F6" i="11"/>
  <c r="F5" i="11"/>
  <c r="I5" i="11" s="1"/>
  <c r="F2" i="11"/>
  <c r="I2" i="11" s="1"/>
  <c r="F11" i="11"/>
  <c r="F36" i="11"/>
  <c r="F26" i="11"/>
  <c r="F230" i="10"/>
  <c r="F253" i="10"/>
  <c r="I253" i="10" s="1"/>
  <c r="F228" i="10"/>
  <c r="F12" i="5"/>
  <c r="F29" i="5"/>
  <c r="I29" i="5" s="1"/>
  <c r="F18" i="5"/>
  <c r="I18" i="5" s="1"/>
  <c r="F25" i="5"/>
  <c r="I25" i="5" s="1"/>
  <c r="F20" i="5"/>
  <c r="I20" i="5" s="1"/>
  <c r="F41" i="5"/>
  <c r="F35" i="5"/>
  <c r="I35" i="5" s="1"/>
  <c r="F42" i="5"/>
  <c r="I42" i="5" s="1"/>
  <c r="F45" i="5"/>
  <c r="I45" i="5" s="1"/>
  <c r="F19" i="5"/>
  <c r="I19" i="5" s="1"/>
  <c r="F28" i="5"/>
  <c r="I28" i="5" s="1"/>
  <c r="F16" i="5"/>
  <c r="I16" i="5" s="1"/>
  <c r="F13" i="5"/>
  <c r="I13" i="5" s="1"/>
  <c r="F23" i="5"/>
  <c r="I23" i="5" s="1"/>
  <c r="F22" i="5"/>
  <c r="F24" i="5"/>
  <c r="I24" i="5" s="1"/>
  <c r="F13" i="9"/>
  <c r="F7" i="9"/>
  <c r="I7" i="9" s="1"/>
  <c r="F15" i="9"/>
  <c r="F6" i="9"/>
  <c r="F4" i="9"/>
  <c r="I4" i="9" s="1"/>
  <c r="F34" i="8"/>
  <c r="F20" i="8"/>
  <c r="F33" i="8"/>
  <c r="F36" i="8"/>
  <c r="F30" i="8"/>
  <c r="F24" i="8"/>
  <c r="F52" i="8"/>
  <c r="F9" i="8"/>
  <c r="I9" i="8" s="1"/>
  <c r="F23" i="8"/>
  <c r="F31" i="8"/>
  <c r="F44" i="8"/>
  <c r="F14" i="8"/>
  <c r="F5" i="8"/>
  <c r="F48" i="8"/>
  <c r="F45" i="8"/>
  <c r="F54" i="8"/>
  <c r="I54" i="8" s="1"/>
  <c r="F37" i="8"/>
  <c r="F35" i="8"/>
  <c r="F27" i="8"/>
  <c r="I27" i="8" s="1"/>
  <c r="F47" i="8"/>
  <c r="F15" i="8"/>
  <c r="I15" i="8" s="1"/>
  <c r="F3" i="8"/>
  <c r="I3" i="8" s="1"/>
  <c r="F53" i="8"/>
  <c r="F25" i="7"/>
  <c r="F42" i="7"/>
  <c r="F28" i="7"/>
  <c r="I28" i="7" s="1"/>
  <c r="F33" i="7"/>
  <c r="F64" i="7"/>
  <c r="I64" i="7" s="1"/>
  <c r="F60" i="7"/>
  <c r="F15" i="7"/>
  <c r="F72" i="7"/>
  <c r="F5" i="7"/>
  <c r="F76" i="7"/>
  <c r="F36" i="7"/>
  <c r="F63" i="7"/>
  <c r="I63" i="7" s="1"/>
  <c r="F35" i="7"/>
  <c r="I35" i="7" s="1"/>
  <c r="F58" i="7"/>
  <c r="F29" i="7"/>
  <c r="I29" i="7" s="1"/>
  <c r="F10" i="7"/>
  <c r="F23" i="7"/>
  <c r="F83" i="7"/>
  <c r="F70" i="7"/>
  <c r="F74" i="7"/>
  <c r="F51" i="7"/>
  <c r="F54" i="7"/>
  <c r="F19" i="7"/>
  <c r="F57" i="6"/>
  <c r="F44" i="6"/>
  <c r="I44" i="6" s="1"/>
  <c r="F76" i="6"/>
  <c r="F28" i="6"/>
  <c r="F70" i="6"/>
  <c r="F3" i="6"/>
  <c r="F8" i="6"/>
  <c r="I8" i="6" s="1"/>
  <c r="F42" i="6"/>
  <c r="F23" i="6"/>
  <c r="F22" i="6"/>
  <c r="F33" i="6"/>
  <c r="I33" i="6" s="1"/>
  <c r="F2" i="6"/>
  <c r="I2" i="6" s="1"/>
  <c r="F59" i="6"/>
  <c r="F54" i="6"/>
  <c r="F45" i="6"/>
  <c r="F11" i="6"/>
  <c r="F32" i="6"/>
  <c r="F12" i="6"/>
  <c r="F43" i="6"/>
  <c r="I43" i="6" s="1"/>
  <c r="F16" i="6"/>
  <c r="I16" i="6" s="1"/>
  <c r="F77" i="6"/>
  <c r="F21" i="6"/>
  <c r="F51" i="5"/>
  <c r="F35" i="4"/>
  <c r="I35" i="4" s="1"/>
  <c r="F7" i="4"/>
  <c r="I7" i="4" s="1"/>
  <c r="F27" i="4"/>
  <c r="I27" i="4" s="1"/>
  <c r="F17" i="4"/>
  <c r="I17" i="4" s="1"/>
  <c r="F2" i="4"/>
  <c r="I2" i="4" s="1"/>
  <c r="F38" i="4"/>
  <c r="I38" i="4" s="1"/>
  <c r="F3" i="4"/>
  <c r="I3" i="4" s="1"/>
  <c r="F34" i="4"/>
  <c r="F22" i="4"/>
  <c r="I22" i="4" s="1"/>
  <c r="F8" i="4"/>
  <c r="I8" i="4" s="1"/>
  <c r="F28" i="4"/>
  <c r="I28" i="4" s="1"/>
  <c r="F25" i="4"/>
  <c r="I25" i="4" s="1"/>
  <c r="F19" i="4"/>
  <c r="H19" i="4" s="1"/>
  <c r="F297" i="3"/>
  <c r="F290" i="3"/>
  <c r="F277" i="3"/>
  <c r="I277" i="3" s="1"/>
  <c r="F242" i="3"/>
  <c r="F233" i="3"/>
  <c r="F287" i="3"/>
  <c r="F215" i="3"/>
  <c r="I215" i="3" s="1"/>
  <c r="H178" i="20"/>
  <c r="H50" i="20"/>
  <c r="H38" i="20"/>
  <c r="H43" i="20"/>
  <c r="H49" i="20"/>
  <c r="H108" i="20"/>
  <c r="H101" i="20"/>
  <c r="H64" i="20"/>
  <c r="H152" i="20"/>
  <c r="H93" i="20"/>
  <c r="H48" i="20"/>
  <c r="H131" i="20"/>
  <c r="F178" i="20"/>
  <c r="F50" i="20"/>
  <c r="F38" i="20"/>
  <c r="F43" i="20"/>
  <c r="F49" i="20"/>
  <c r="F108" i="20"/>
  <c r="F101" i="20"/>
  <c r="F64" i="20"/>
  <c r="F152" i="20"/>
  <c r="F93" i="20"/>
  <c r="F48" i="20"/>
  <c r="F131" i="20"/>
  <c r="F273" i="3"/>
  <c r="H83" i="20"/>
  <c r="F83" i="20"/>
  <c r="F293" i="3"/>
  <c r="H104" i="20"/>
  <c r="F104" i="20"/>
  <c r="F175" i="20"/>
  <c r="F172" i="10"/>
  <c r="H175" i="20"/>
  <c r="F44" i="11"/>
  <c r="I44" i="11" s="1"/>
  <c r="F7" i="11"/>
  <c r="F29" i="11"/>
  <c r="F270" i="10"/>
  <c r="F285" i="10"/>
  <c r="F216" i="10"/>
  <c r="F273" i="10"/>
  <c r="F200" i="10"/>
  <c r="F160" i="10"/>
  <c r="F261" i="10"/>
  <c r="F250" i="10"/>
  <c r="I250" i="10" s="1"/>
  <c r="F259" i="10"/>
  <c r="F264" i="10"/>
  <c r="F71" i="10"/>
  <c r="F248" i="10"/>
  <c r="F290" i="10"/>
  <c r="I290" i="10" s="1"/>
  <c r="F234" i="10"/>
  <c r="F182" i="10"/>
  <c r="F142" i="10"/>
  <c r="F220" i="10"/>
  <c r="F179" i="10"/>
  <c r="F140" i="10"/>
  <c r="I140" i="10" s="1"/>
  <c r="F239" i="10"/>
  <c r="F236" i="10"/>
  <c r="F211" i="10"/>
  <c r="F169" i="10"/>
  <c r="F107" i="10"/>
  <c r="F191" i="10"/>
  <c r="F214" i="10"/>
  <c r="F132" i="10"/>
  <c r="I132" i="10" s="1"/>
  <c r="F205" i="10"/>
  <c r="F174" i="10"/>
  <c r="I174" i="10" s="1"/>
  <c r="F109" i="10"/>
  <c r="F139" i="10"/>
  <c r="F110" i="10"/>
  <c r="F128" i="10"/>
  <c r="F119" i="10"/>
  <c r="F189" i="10"/>
  <c r="F185" i="10"/>
  <c r="F137" i="10"/>
  <c r="F180" i="10"/>
  <c r="F70" i="10"/>
  <c r="F175" i="10"/>
  <c r="F115" i="10"/>
  <c r="F97" i="10"/>
  <c r="F168" i="10"/>
  <c r="F83" i="10"/>
  <c r="F162" i="10"/>
  <c r="I162" i="10" s="1"/>
  <c r="F158" i="10"/>
  <c r="F157" i="10"/>
  <c r="F34" i="10"/>
  <c r="F62" i="10"/>
  <c r="I62" i="10" s="1"/>
  <c r="F118" i="10"/>
  <c r="F148" i="10"/>
  <c r="I148" i="10" s="1"/>
  <c r="F144" i="10"/>
  <c r="F141" i="10"/>
  <c r="I141" i="10" s="1"/>
  <c r="F135" i="10"/>
  <c r="F45" i="10"/>
  <c r="F127" i="10"/>
  <c r="F120" i="10"/>
  <c r="I120" i="10" s="1"/>
  <c r="F64" i="10"/>
  <c r="F111" i="10"/>
  <c r="F106" i="10"/>
  <c r="F51" i="10"/>
  <c r="I51" i="10" s="1"/>
  <c r="F65" i="10"/>
  <c r="F91" i="10"/>
  <c r="F29" i="10"/>
  <c r="F85" i="10"/>
  <c r="F81" i="10"/>
  <c r="F30" i="10"/>
  <c r="F21" i="10"/>
  <c r="F72" i="10"/>
  <c r="F19" i="10"/>
  <c r="I19" i="10" s="1"/>
  <c r="F58" i="10"/>
  <c r="F35" i="10"/>
  <c r="F61" i="10"/>
  <c r="I61" i="10" s="1"/>
  <c r="F56" i="10"/>
  <c r="F52" i="10"/>
  <c r="F31" i="10"/>
  <c r="F15" i="10"/>
  <c r="F24" i="10"/>
  <c r="F12" i="10"/>
  <c r="I12" i="10" s="1"/>
  <c r="F5" i="10"/>
  <c r="F42" i="10"/>
  <c r="I42" i="10" s="1"/>
  <c r="F38" i="10"/>
  <c r="F37" i="10"/>
  <c r="F2" i="10"/>
  <c r="F7" i="10"/>
  <c r="F27" i="10"/>
  <c r="F14" i="10"/>
  <c r="I14" i="10" s="1"/>
  <c r="F44" i="4"/>
  <c r="I44" i="4" s="1"/>
  <c r="H3" i="34"/>
  <c r="H7" i="34"/>
  <c r="H8" i="34"/>
  <c r="H4" i="34"/>
  <c r="H6" i="34"/>
  <c r="H5" i="34"/>
  <c r="H9" i="34"/>
  <c r="H11" i="34"/>
  <c r="H10" i="34"/>
  <c r="H12" i="34"/>
  <c r="H13" i="34"/>
  <c r="H14" i="34"/>
  <c r="H16" i="34"/>
  <c r="H15" i="34"/>
  <c r="H21" i="34"/>
  <c r="H17" i="34"/>
  <c r="H18" i="34"/>
  <c r="H32" i="34"/>
  <c r="H26" i="34"/>
  <c r="H22" i="34"/>
  <c r="H25" i="34"/>
  <c r="H19" i="34"/>
  <c r="H20" i="34"/>
  <c r="H23" i="34"/>
  <c r="H28" i="34"/>
  <c r="H27" i="34"/>
  <c r="H31" i="34"/>
  <c r="H29" i="34"/>
  <c r="H30" i="34"/>
  <c r="H36" i="34"/>
  <c r="H38" i="34"/>
  <c r="H41" i="34"/>
  <c r="H33" i="34"/>
  <c r="H37" i="34"/>
  <c r="H34" i="34"/>
  <c r="H35" i="34"/>
  <c r="H52" i="34"/>
  <c r="H39" i="34"/>
  <c r="H40" i="34"/>
  <c r="H44" i="34"/>
  <c r="H46" i="34"/>
  <c r="H45" i="34"/>
  <c r="H47" i="34"/>
  <c r="H42" i="34"/>
  <c r="H51" i="34"/>
  <c r="H43" i="34"/>
  <c r="H48" i="34"/>
  <c r="H55" i="34"/>
  <c r="H49" i="34"/>
  <c r="H57" i="34"/>
  <c r="H58" i="34"/>
  <c r="H53" i="34"/>
  <c r="H59" i="34"/>
  <c r="H54" i="34"/>
  <c r="H56" i="34"/>
  <c r="H61" i="34"/>
  <c r="H71" i="34"/>
  <c r="H70" i="34"/>
  <c r="H82" i="34"/>
  <c r="H68" i="34"/>
  <c r="H73" i="34"/>
  <c r="H75" i="34"/>
  <c r="H62" i="34"/>
  <c r="H69" i="34"/>
  <c r="H63" i="34"/>
  <c r="H66" i="34"/>
  <c r="H64" i="34"/>
  <c r="H65" i="34"/>
  <c r="H67" i="34"/>
  <c r="H81" i="34"/>
  <c r="H72" i="34"/>
  <c r="H74" i="34"/>
  <c r="H85" i="34"/>
  <c r="H76" i="34"/>
  <c r="H77" i="34"/>
  <c r="H79" i="34"/>
  <c r="H80" i="34"/>
  <c r="H83" i="34"/>
  <c r="H78" i="34"/>
  <c r="H84" i="34"/>
  <c r="H86" i="34"/>
  <c r="H89" i="34"/>
  <c r="H87" i="34"/>
  <c r="H90" i="34"/>
  <c r="H92" i="34"/>
  <c r="H95" i="34"/>
  <c r="H91" i="34"/>
  <c r="H93" i="34"/>
  <c r="H96" i="34"/>
  <c r="H99" i="34"/>
  <c r="H97" i="34"/>
  <c r="H100" i="34"/>
  <c r="H101" i="34"/>
  <c r="H104" i="34"/>
  <c r="H102" i="34"/>
  <c r="H105" i="34"/>
  <c r="H103" i="34"/>
  <c r="H111" i="34"/>
  <c r="H106" i="34"/>
  <c r="H107" i="34"/>
  <c r="H109" i="34"/>
  <c r="H110" i="34"/>
  <c r="H112" i="34"/>
  <c r="H113" i="34"/>
  <c r="H114" i="34"/>
  <c r="H115" i="34"/>
  <c r="H119" i="34"/>
  <c r="H118" i="34"/>
  <c r="H121" i="34"/>
  <c r="H120" i="34"/>
  <c r="H122" i="34"/>
  <c r="H123" i="34"/>
  <c r="H124" i="34"/>
  <c r="H125" i="34"/>
  <c r="H126" i="34"/>
  <c r="H127" i="34"/>
  <c r="H2" i="34"/>
  <c r="H2" i="19"/>
  <c r="H61" i="33"/>
  <c r="H63" i="33"/>
  <c r="H72" i="33"/>
  <c r="H81" i="33"/>
  <c r="H64" i="33"/>
  <c r="H85" i="33"/>
  <c r="H76" i="33"/>
  <c r="H80" i="33"/>
  <c r="H87" i="33"/>
  <c r="H90" i="33"/>
  <c r="H73" i="33"/>
  <c r="H65" i="33"/>
  <c r="H93" i="33"/>
  <c r="H86" i="33"/>
  <c r="H79" i="33"/>
  <c r="H74" i="33"/>
  <c r="H12" i="33"/>
  <c r="H92" i="33"/>
  <c r="H68" i="33"/>
  <c r="H66" i="33"/>
  <c r="H91" i="33"/>
  <c r="H83" i="33"/>
  <c r="H2" i="33"/>
  <c r="H75" i="33"/>
  <c r="H84" i="33"/>
  <c r="H6" i="33"/>
  <c r="H4" i="33"/>
  <c r="H5" i="33"/>
  <c r="H69" i="33"/>
  <c r="H82" i="33"/>
  <c r="H19" i="33"/>
  <c r="H89" i="33"/>
  <c r="H20" i="33"/>
  <c r="H78" i="33"/>
  <c r="H105" i="33"/>
  <c r="H70" i="33"/>
  <c r="H107" i="33"/>
  <c r="H71" i="33"/>
  <c r="H3" i="33"/>
  <c r="H22" i="33"/>
  <c r="H99" i="33"/>
  <c r="H94" i="33"/>
  <c r="H77" i="33"/>
  <c r="H111" i="33"/>
  <c r="H24" i="33"/>
  <c r="H112" i="33"/>
  <c r="H100" i="33"/>
  <c r="H109" i="33"/>
  <c r="H18" i="33"/>
  <c r="H101" i="33"/>
  <c r="H113" i="33"/>
  <c r="H96" i="33"/>
  <c r="H98" i="33"/>
  <c r="H13" i="33"/>
  <c r="H28" i="33"/>
  <c r="H9" i="33"/>
  <c r="H17" i="33"/>
  <c r="H110" i="33"/>
  <c r="H97" i="33"/>
  <c r="H102" i="33"/>
  <c r="H15" i="33"/>
  <c r="H27" i="33"/>
  <c r="H7" i="33"/>
  <c r="H95" i="33"/>
  <c r="H37" i="33"/>
  <c r="H10" i="33"/>
  <c r="H108" i="33"/>
  <c r="H116" i="33"/>
  <c r="H35" i="33"/>
  <c r="H104" i="33"/>
  <c r="H115" i="33"/>
  <c r="H31" i="33"/>
  <c r="H114" i="33"/>
  <c r="H11" i="33"/>
  <c r="H41" i="33"/>
  <c r="H42" i="33"/>
  <c r="H8" i="33"/>
  <c r="H16" i="33"/>
  <c r="H32" i="33"/>
  <c r="H14" i="33"/>
  <c r="H43" i="33"/>
  <c r="H118" i="33"/>
  <c r="H106" i="33"/>
  <c r="H47" i="33"/>
  <c r="H30" i="33"/>
  <c r="H45" i="33"/>
  <c r="H46" i="33"/>
  <c r="H119" i="33"/>
  <c r="H26" i="33"/>
  <c r="H44" i="33"/>
  <c r="H103" i="33"/>
  <c r="H55" i="33"/>
  <c r="H34" i="33"/>
  <c r="H33" i="33"/>
  <c r="H21" i="33"/>
  <c r="H48" i="33"/>
  <c r="H53" i="33"/>
  <c r="H57" i="33"/>
  <c r="H123" i="33"/>
  <c r="H122" i="33"/>
  <c r="H56" i="33"/>
  <c r="H36" i="33"/>
  <c r="H50" i="33"/>
  <c r="H121" i="33"/>
  <c r="H29" i="33"/>
  <c r="H59" i="33"/>
  <c r="H58" i="33"/>
  <c r="H54" i="33"/>
  <c r="H51" i="33"/>
  <c r="H49" i="33"/>
  <c r="H60" i="33"/>
  <c r="H120" i="33"/>
  <c r="H52" i="33"/>
  <c r="H117" i="33"/>
  <c r="H62" i="33"/>
  <c r="F11" i="18"/>
  <c r="F97" i="18"/>
  <c r="F105" i="18"/>
  <c r="F107" i="18"/>
  <c r="F26" i="18"/>
  <c r="F128" i="18"/>
  <c r="F115" i="18"/>
  <c r="F118" i="18"/>
  <c r="F30" i="18"/>
  <c r="F32" i="18"/>
  <c r="F133" i="18"/>
  <c r="F119" i="18"/>
  <c r="F36" i="18"/>
  <c r="F137" i="18"/>
  <c r="F129" i="18"/>
  <c r="F22" i="18"/>
  <c r="F6" i="18"/>
  <c r="F130" i="18"/>
  <c r="F19" i="18"/>
  <c r="F12" i="18"/>
  <c r="F8" i="18"/>
  <c r="F21" i="18"/>
  <c r="F127" i="18"/>
  <c r="F134" i="18"/>
  <c r="F20" i="18"/>
  <c r="F56" i="18"/>
  <c r="F45" i="18"/>
  <c r="F138" i="18"/>
  <c r="F152" i="18"/>
  <c r="F154" i="18"/>
  <c r="F157" i="18"/>
  <c r="F34" i="18"/>
  <c r="F62" i="18"/>
  <c r="F42" i="18"/>
  <c r="F64" i="18"/>
  <c r="F58" i="18"/>
  <c r="F50" i="18"/>
  <c r="F67" i="18"/>
  <c r="F66" i="18"/>
  <c r="F90" i="18"/>
  <c r="F92" i="18"/>
  <c r="F91" i="18"/>
  <c r="F95" i="18"/>
  <c r="F94" i="18"/>
  <c r="F17" i="18"/>
  <c r="F103" i="18"/>
  <c r="F100" i="18"/>
  <c r="F131" i="18"/>
  <c r="F113" i="18"/>
  <c r="F10" i="18"/>
  <c r="F121" i="18"/>
  <c r="F28" i="18"/>
  <c r="F124" i="18"/>
  <c r="F25" i="18"/>
  <c r="F139" i="18"/>
  <c r="F16" i="18"/>
  <c r="F145" i="18"/>
  <c r="F114" i="18"/>
  <c r="F120" i="18"/>
  <c r="F33" i="18"/>
  <c r="F39" i="18"/>
  <c r="F23" i="18"/>
  <c r="F35" i="18"/>
  <c r="F51" i="18"/>
  <c r="F31" i="18"/>
  <c r="F149" i="18"/>
  <c r="F150" i="18"/>
  <c r="F140" i="18"/>
  <c r="F136" i="18"/>
  <c r="F142" i="18"/>
  <c r="F59" i="18"/>
  <c r="F135" i="18"/>
  <c r="F53" i="18"/>
  <c r="F48" i="18"/>
  <c r="F46" i="18"/>
  <c r="F143" i="18"/>
  <c r="F159" i="18"/>
  <c r="F71" i="18"/>
  <c r="F78" i="18"/>
  <c r="F41" i="18"/>
  <c r="F86" i="18"/>
  <c r="F72" i="18"/>
  <c r="F111" i="20"/>
  <c r="F20" i="20"/>
  <c r="F153" i="20"/>
  <c r="F136" i="20"/>
  <c r="F11" i="20"/>
  <c r="F22" i="20"/>
  <c r="F148" i="20"/>
  <c r="F16" i="20"/>
  <c r="F149" i="20"/>
  <c r="F165" i="20"/>
  <c r="F39" i="20"/>
  <c r="F184" i="20"/>
  <c r="F57" i="20"/>
  <c r="F187" i="20"/>
  <c r="F169" i="20"/>
  <c r="F65" i="20"/>
  <c r="F167" i="20"/>
  <c r="F80" i="20"/>
  <c r="F70" i="20"/>
  <c r="F182" i="20"/>
  <c r="F37" i="20"/>
  <c r="F92" i="20"/>
  <c r="F95" i="20"/>
  <c r="F96" i="20"/>
  <c r="F67" i="20"/>
  <c r="F84" i="20"/>
  <c r="F88" i="20"/>
  <c r="F193" i="20"/>
  <c r="F183" i="20"/>
  <c r="F94" i="20"/>
  <c r="F120" i="20"/>
  <c r="F130" i="20"/>
  <c r="F119" i="20"/>
  <c r="F8" i="20"/>
  <c r="F118" i="20"/>
  <c r="F116" i="20"/>
  <c r="F127" i="20"/>
  <c r="F129" i="20"/>
  <c r="F155" i="20"/>
  <c r="F25" i="20"/>
  <c r="F142" i="20"/>
  <c r="F171" i="20"/>
  <c r="F26" i="20"/>
  <c r="F14" i="20"/>
  <c r="F164" i="20"/>
  <c r="F138" i="20"/>
  <c r="F9" i="20"/>
  <c r="F181" i="20"/>
  <c r="F13" i="20"/>
  <c r="F19" i="20"/>
  <c r="F163" i="20"/>
  <c r="F156" i="20"/>
  <c r="F75" i="20"/>
  <c r="F29" i="20"/>
  <c r="F44" i="20"/>
  <c r="F31" i="20"/>
  <c r="F177" i="20"/>
  <c r="F79" i="20"/>
  <c r="F46" i="20"/>
  <c r="F53" i="20"/>
  <c r="F179" i="20"/>
  <c r="F71" i="20"/>
  <c r="F58" i="20"/>
  <c r="F107" i="20"/>
  <c r="F198" i="20"/>
  <c r="F200" i="20"/>
  <c r="F201" i="20"/>
  <c r="F114" i="20"/>
  <c r="F113" i="20"/>
  <c r="F139" i="20"/>
  <c r="F117" i="20"/>
  <c r="F2" i="20"/>
  <c r="F34" i="20"/>
  <c r="F158" i="20"/>
  <c r="F5" i="20"/>
  <c r="F180" i="20"/>
  <c r="F17" i="20"/>
  <c r="F78" i="20"/>
  <c r="F61" i="20"/>
  <c r="F190" i="20"/>
  <c r="F63" i="20"/>
  <c r="F89" i="20"/>
  <c r="F195" i="20"/>
  <c r="F69" i="20"/>
  <c r="F76" i="20"/>
  <c r="F82" i="20"/>
  <c r="F102" i="20"/>
  <c r="F100" i="20"/>
  <c r="F97" i="20"/>
  <c r="F98" i="20"/>
  <c r="F103" i="20"/>
  <c r="F105" i="20"/>
  <c r="F202" i="20"/>
  <c r="F106" i="20"/>
  <c r="F109" i="20"/>
  <c r="F110" i="20"/>
  <c r="F126" i="20"/>
  <c r="F121" i="20"/>
  <c r="F112" i="20"/>
  <c r="F137" i="20"/>
  <c r="F124" i="20"/>
  <c r="F10" i="20"/>
  <c r="F128" i="20"/>
  <c r="F144" i="20"/>
  <c r="F145" i="20"/>
  <c r="F122" i="20"/>
  <c r="F135" i="20"/>
  <c r="F147" i="20"/>
  <c r="F115" i="20"/>
  <c r="F15" i="20"/>
  <c r="F134" i="20"/>
  <c r="F3" i="20"/>
  <c r="F157" i="20"/>
  <c r="F159" i="20"/>
  <c r="F160" i="20"/>
  <c r="F18" i="20"/>
  <c r="F132" i="20"/>
  <c r="F125" i="20"/>
  <c r="F140" i="20"/>
  <c r="F151" i="20"/>
  <c r="F172" i="20"/>
  <c r="F32" i="20"/>
  <c r="F35" i="20"/>
  <c r="F33" i="20"/>
  <c r="F6" i="20"/>
  <c r="F24" i="20"/>
  <c r="F123" i="20"/>
  <c r="F133" i="20"/>
  <c r="F4" i="20"/>
  <c r="F168" i="20"/>
  <c r="F150" i="20"/>
  <c r="F36" i="20"/>
  <c r="F161" i="20"/>
  <c r="F141" i="20"/>
  <c r="F21" i="20"/>
  <c r="F41" i="20"/>
  <c r="F173" i="20"/>
  <c r="F154" i="20"/>
  <c r="F162" i="20"/>
  <c r="F42" i="20"/>
  <c r="F23" i="20"/>
  <c r="F30" i="20"/>
  <c r="F174" i="20"/>
  <c r="F176" i="20"/>
  <c r="F52" i="20"/>
  <c r="F166" i="20"/>
  <c r="F51" i="20"/>
  <c r="F56" i="20"/>
  <c r="F143" i="20"/>
  <c r="F47" i="20"/>
  <c r="F45" i="20"/>
  <c r="F66" i="20"/>
  <c r="F68" i="20"/>
  <c r="F62" i="20"/>
  <c r="F73" i="20"/>
  <c r="F74" i="20"/>
  <c r="F188" i="20"/>
  <c r="F77" i="20"/>
  <c r="F55" i="20"/>
  <c r="F81" i="20"/>
  <c r="F185" i="20"/>
  <c r="F186" i="20"/>
  <c r="F28" i="20"/>
  <c r="F7" i="20"/>
  <c r="F12" i="20"/>
  <c r="F191" i="20"/>
  <c r="F40" i="20"/>
  <c r="F87" i="20"/>
  <c r="F85" i="20"/>
  <c r="F192" i="20"/>
  <c r="F170" i="20"/>
  <c r="F60" i="20"/>
  <c r="F91" i="20"/>
  <c r="F197" i="20"/>
  <c r="F189" i="20"/>
  <c r="F146" i="20"/>
  <c r="F90" i="20"/>
  <c r="F59" i="20"/>
  <c r="F54" i="20"/>
  <c r="F72" i="20"/>
  <c r="F99" i="20"/>
  <c r="F86" i="20"/>
  <c r="F194" i="20"/>
  <c r="F199" i="20"/>
  <c r="F196" i="20"/>
  <c r="X79" i="20"/>
  <c r="X118" i="20"/>
  <c r="X137" i="20"/>
  <c r="X145" i="20"/>
  <c r="X70" i="20"/>
  <c r="X47" i="20"/>
  <c r="H86" i="21"/>
  <c r="F86" i="21"/>
  <c r="H58" i="21"/>
  <c r="F58" i="21"/>
  <c r="H176" i="21"/>
  <c r="F176" i="21"/>
  <c r="H10" i="21"/>
  <c r="F10" i="21"/>
  <c r="F234" i="3"/>
  <c r="I234" i="3" s="1"/>
  <c r="F336" i="3"/>
  <c r="I336" i="3" s="1"/>
  <c r="F182" i="3"/>
  <c r="F209" i="3"/>
  <c r="I209" i="3" s="1"/>
  <c r="F218" i="3"/>
  <c r="F163" i="3"/>
  <c r="F140" i="3"/>
  <c r="F109" i="3"/>
  <c r="I109" i="3" s="1"/>
  <c r="F160" i="3"/>
  <c r="F181" i="21"/>
  <c r="F93" i="21"/>
  <c r="F84" i="21"/>
  <c r="F95" i="21"/>
  <c r="F182" i="21"/>
  <c r="F167" i="21"/>
  <c r="F157" i="21"/>
  <c r="H13" i="21"/>
  <c r="H170" i="21"/>
  <c r="H4" i="21"/>
  <c r="H98" i="21"/>
  <c r="H57" i="21"/>
  <c r="H64" i="21"/>
  <c r="H55" i="21"/>
  <c r="H99" i="21"/>
  <c r="H3" i="21"/>
  <c r="H140" i="21"/>
  <c r="H37" i="21"/>
  <c r="H17" i="21"/>
  <c r="H44" i="21"/>
  <c r="H150" i="21"/>
  <c r="H56" i="21"/>
  <c r="H53" i="21"/>
  <c r="H68" i="21"/>
  <c r="H41" i="21"/>
  <c r="H43" i="21"/>
  <c r="H78" i="21"/>
  <c r="H66" i="21"/>
  <c r="H94" i="21"/>
  <c r="H125" i="21"/>
  <c r="H9" i="21"/>
  <c r="H28" i="21"/>
  <c r="H110" i="21"/>
  <c r="H104" i="21"/>
  <c r="H122" i="21"/>
  <c r="H136" i="21"/>
  <c r="H108" i="21"/>
  <c r="H139" i="21"/>
  <c r="H30" i="21"/>
  <c r="H154" i="21"/>
  <c r="H25" i="21"/>
  <c r="H71" i="21"/>
  <c r="H75" i="21"/>
  <c r="H76" i="21"/>
  <c r="H100" i="21"/>
  <c r="H116" i="21"/>
  <c r="H121" i="21"/>
  <c r="H123" i="21"/>
  <c r="H103" i="21"/>
  <c r="H126" i="21"/>
  <c r="H130" i="21"/>
  <c r="H114" i="21"/>
  <c r="H111" i="21"/>
  <c r="H12" i="21"/>
  <c r="H118" i="21"/>
  <c r="H16" i="21"/>
  <c r="H143" i="21"/>
  <c r="H135" i="21"/>
  <c r="H152" i="21"/>
  <c r="H39" i="21"/>
  <c r="H18" i="21"/>
  <c r="H22" i="21"/>
  <c r="H142" i="21"/>
  <c r="H148" i="21"/>
  <c r="H155" i="21"/>
  <c r="H50" i="21"/>
  <c r="H51" i="21"/>
  <c r="H128" i="21"/>
  <c r="H40" i="21"/>
  <c r="H163" i="21"/>
  <c r="H138" i="21"/>
  <c r="H158" i="21"/>
  <c r="H72" i="21"/>
  <c r="H162" i="21"/>
  <c r="H174" i="21"/>
  <c r="H82" i="21"/>
  <c r="H74" i="21"/>
  <c r="H69" i="21"/>
  <c r="H42" i="21"/>
  <c r="H83" i="21"/>
  <c r="H61" i="21"/>
  <c r="H172" i="21"/>
  <c r="H29" i="21"/>
  <c r="H177" i="21"/>
  <c r="H91" i="21"/>
  <c r="H79" i="21"/>
  <c r="H88" i="21"/>
  <c r="H180" i="21"/>
  <c r="H73" i="21"/>
  <c r="H179" i="21"/>
  <c r="H92" i="21"/>
  <c r="H89" i="21"/>
  <c r="H85" i="21"/>
  <c r="H164" i="21"/>
  <c r="H52" i="21"/>
  <c r="H63" i="21"/>
  <c r="H107" i="21"/>
  <c r="H23" i="21"/>
  <c r="H160" i="21"/>
  <c r="H161" i="21"/>
  <c r="H134" i="21"/>
  <c r="H14" i="21"/>
  <c r="H33" i="21"/>
  <c r="H65" i="21"/>
  <c r="H183" i="21"/>
  <c r="H159" i="21"/>
  <c r="H112" i="21"/>
  <c r="H5" i="21"/>
  <c r="H145" i="21"/>
  <c r="H35" i="21"/>
  <c r="H131" i="21"/>
  <c r="H62" i="21"/>
  <c r="H67" i="21"/>
  <c r="H173" i="21"/>
  <c r="H141" i="21"/>
  <c r="H8" i="21"/>
  <c r="H15" i="21"/>
  <c r="H120" i="21"/>
  <c r="H137" i="21"/>
  <c r="H36" i="21"/>
  <c r="H109" i="21"/>
  <c r="H11" i="21"/>
  <c r="H129" i="21"/>
  <c r="H113" i="21"/>
  <c r="H119" i="21"/>
  <c r="H27" i="21"/>
  <c r="H124" i="21"/>
  <c r="H20" i="21"/>
  <c r="H149" i="21"/>
  <c r="H146" i="21"/>
  <c r="H147" i="21"/>
  <c r="H144" i="21"/>
  <c r="H45" i="21"/>
  <c r="H49" i="21"/>
  <c r="H34" i="21"/>
  <c r="H169" i="21"/>
  <c r="H168" i="21"/>
  <c r="H178" i="21"/>
  <c r="H171" i="21"/>
  <c r="H90" i="21"/>
  <c r="H96" i="21"/>
  <c r="H97" i="21"/>
  <c r="H81" i="21"/>
  <c r="H102" i="21"/>
  <c r="H24" i="21"/>
  <c r="H21" i="21"/>
  <c r="H151" i="21"/>
  <c r="H156" i="21"/>
  <c r="H105" i="21"/>
  <c r="H132" i="21"/>
  <c r="H133" i="21"/>
  <c r="H54" i="21"/>
  <c r="H60" i="21"/>
  <c r="H101" i="21"/>
  <c r="H26" i="21"/>
  <c r="H48" i="21"/>
  <c r="H6" i="21"/>
  <c r="H153" i="21"/>
  <c r="H115" i="21"/>
  <c r="H38" i="21"/>
  <c r="H7" i="21"/>
  <c r="H47" i="21"/>
  <c r="H31" i="21"/>
  <c r="H46" i="21"/>
  <c r="H19" i="21"/>
  <c r="H166" i="21"/>
  <c r="H59" i="21"/>
  <c r="H80" i="21"/>
  <c r="H70" i="21"/>
  <c r="H77" i="21"/>
  <c r="H175" i="21"/>
  <c r="H181" i="21"/>
  <c r="H93" i="21"/>
  <c r="H84" i="21"/>
  <c r="H95" i="21"/>
  <c r="H182" i="21"/>
  <c r="H167" i="21"/>
  <c r="H157" i="21"/>
  <c r="F101" i="34"/>
  <c r="F52" i="34"/>
  <c r="F34" i="34"/>
  <c r="F113" i="34"/>
  <c r="F164" i="3"/>
  <c r="I164" i="3" s="1"/>
  <c r="F274" i="3"/>
  <c r="F150" i="3"/>
  <c r="I150" i="3" s="1"/>
  <c r="F123" i="3"/>
  <c r="F338" i="3"/>
  <c r="F108" i="3"/>
  <c r="F180" i="3"/>
  <c r="F9" i="1"/>
  <c r="F12" i="1"/>
  <c r="F7" i="1"/>
  <c r="F74" i="34"/>
  <c r="F81" i="34"/>
  <c r="F2" i="34"/>
  <c r="F23" i="34"/>
  <c r="F96" i="34"/>
  <c r="F15" i="34"/>
  <c r="F112" i="34"/>
  <c r="F33" i="34"/>
  <c r="F100" i="34"/>
  <c r="F126" i="34"/>
  <c r="F13" i="34"/>
  <c r="F40" i="34"/>
  <c r="F51" i="34"/>
  <c r="F63" i="34"/>
  <c r="F68" i="34"/>
  <c r="F73" i="34"/>
  <c r="F59" i="34"/>
  <c r="F56" i="34"/>
  <c r="F69" i="34"/>
  <c r="F90" i="34"/>
  <c r="F85" i="34"/>
  <c r="F12" i="34"/>
  <c r="F8" i="34"/>
  <c r="F87" i="34"/>
  <c r="F19" i="34"/>
  <c r="F115" i="34"/>
  <c r="F97" i="34"/>
  <c r="F104" i="34"/>
  <c r="F105" i="34"/>
  <c r="F106" i="34"/>
  <c r="F18" i="34"/>
  <c r="F109" i="34"/>
  <c r="F5" i="34"/>
  <c r="F4" i="34"/>
  <c r="F31" i="34"/>
  <c r="F21" i="34"/>
  <c r="F119" i="34"/>
  <c r="F46" i="34"/>
  <c r="F30" i="34"/>
  <c r="F36" i="34"/>
  <c r="F35" i="34"/>
  <c r="F25" i="34"/>
  <c r="F26" i="34"/>
  <c r="F37" i="34"/>
  <c r="F123" i="34"/>
  <c r="F71" i="34"/>
  <c r="F82" i="34"/>
  <c r="F53" i="34"/>
  <c r="F43" i="34"/>
  <c r="F75" i="34"/>
  <c r="F127" i="34"/>
  <c r="F66" i="34"/>
  <c r="F61" i="34"/>
  <c r="F64" i="34"/>
  <c r="F72" i="34"/>
  <c r="F86" i="34"/>
  <c r="F67" i="34"/>
  <c r="F83" i="34"/>
  <c r="F65" i="34"/>
  <c r="F84" i="34"/>
  <c r="F92" i="34"/>
  <c r="F76" i="34"/>
  <c r="F80" i="34"/>
  <c r="F95" i="34"/>
  <c r="F16" i="34"/>
  <c r="F93" i="34"/>
  <c r="F103" i="34"/>
  <c r="F55" i="34"/>
  <c r="F91" i="34"/>
  <c r="F79" i="34"/>
  <c r="F102" i="34"/>
  <c r="F3" i="34"/>
  <c r="F11" i="34"/>
  <c r="F89" i="34"/>
  <c r="F28" i="34"/>
  <c r="F99" i="34"/>
  <c r="F7" i="34"/>
  <c r="F17" i="34"/>
  <c r="F41" i="34"/>
  <c r="F120" i="34"/>
  <c r="F78" i="34"/>
  <c r="F29" i="34"/>
  <c r="F6" i="34"/>
  <c r="F9" i="34"/>
  <c r="F114" i="34"/>
  <c r="F27" i="34"/>
  <c r="F10" i="34"/>
  <c r="F22" i="34"/>
  <c r="F32" i="34"/>
  <c r="F20" i="34"/>
  <c r="F118" i="34"/>
  <c r="F122" i="34"/>
  <c r="F39" i="34"/>
  <c r="F124" i="34"/>
  <c r="F111" i="34"/>
  <c r="F44" i="34"/>
  <c r="F42" i="34"/>
  <c r="F110" i="34"/>
  <c r="F107" i="34"/>
  <c r="F48" i="34"/>
  <c r="F121" i="34"/>
  <c r="F45" i="34"/>
  <c r="F49" i="34"/>
  <c r="F47" i="34"/>
  <c r="F57" i="34"/>
  <c r="F14" i="34"/>
  <c r="F38" i="34"/>
  <c r="F62" i="34"/>
  <c r="F70" i="34"/>
  <c r="F125" i="34"/>
  <c r="F54" i="34"/>
  <c r="F58" i="34"/>
  <c r="G60" i="14" l="1"/>
  <c r="I77" i="14"/>
  <c r="H77" i="14"/>
  <c r="I13" i="14"/>
  <c r="H13" i="14"/>
  <c r="I43" i="14"/>
  <c r="G13" i="14"/>
  <c r="I87" i="21"/>
  <c r="J87" i="21" s="1"/>
  <c r="I32" i="21"/>
  <c r="J32" i="21" s="1"/>
  <c r="K26" i="4"/>
  <c r="I16" i="4"/>
  <c r="I6" i="4"/>
  <c r="H16" i="4"/>
  <c r="H6" i="4"/>
  <c r="G16" i="4"/>
  <c r="I26" i="4"/>
  <c r="G88" i="7"/>
  <c r="J32" i="7"/>
  <c r="J49" i="7"/>
  <c r="G13" i="7"/>
  <c r="I49" i="7"/>
  <c r="H49" i="7"/>
  <c r="H7" i="7"/>
  <c r="K265" i="3"/>
  <c r="I104" i="10"/>
  <c r="K221" i="10"/>
  <c r="G24" i="2"/>
  <c r="K32" i="2"/>
  <c r="K25" i="2"/>
  <c r="J25" i="2"/>
  <c r="I25" i="2"/>
  <c r="K27" i="2"/>
  <c r="J27" i="2"/>
  <c r="I27" i="2"/>
  <c r="H27" i="2"/>
  <c r="H25" i="2"/>
  <c r="G27" i="2"/>
  <c r="J31" i="2"/>
  <c r="I31" i="2"/>
  <c r="K29" i="2"/>
  <c r="J29" i="2"/>
  <c r="I29" i="2"/>
  <c r="H29" i="2"/>
  <c r="G25" i="2"/>
  <c r="K35" i="2"/>
  <c r="J35" i="2"/>
  <c r="G35" i="2"/>
  <c r="G31" i="2"/>
  <c r="H31" i="2"/>
  <c r="K24" i="2"/>
  <c r="J24" i="2"/>
  <c r="I24" i="2"/>
  <c r="G32" i="2"/>
  <c r="H32" i="2"/>
  <c r="I32" i="2"/>
  <c r="K38" i="2"/>
  <c r="H38" i="2"/>
  <c r="G38" i="2"/>
  <c r="G34" i="2"/>
  <c r="G36" i="2"/>
  <c r="J36" i="2"/>
  <c r="K34" i="2"/>
  <c r="G22" i="2"/>
  <c r="K22" i="2"/>
  <c r="J22" i="2"/>
  <c r="I22" i="2"/>
  <c r="H22" i="2"/>
  <c r="K31" i="2"/>
  <c r="I35" i="2"/>
  <c r="K36" i="2"/>
  <c r="I37" i="2"/>
  <c r="I21" i="2"/>
  <c r="J21" i="2"/>
  <c r="H28" i="2"/>
  <c r="K21" i="2"/>
  <c r="G28" i="2"/>
  <c r="I28" i="2"/>
  <c r="I30" i="2"/>
  <c r="H30" i="2"/>
  <c r="G30" i="2"/>
  <c r="H23" i="2"/>
  <c r="J26" i="2"/>
  <c r="K28" i="2"/>
  <c r="K30" i="2"/>
  <c r="I26" i="2"/>
  <c r="H26" i="2"/>
  <c r="K26" i="2"/>
  <c r="J37" i="2"/>
  <c r="J23" i="2"/>
  <c r="G23" i="2"/>
  <c r="G26" i="2"/>
  <c r="G37" i="2"/>
  <c r="G21" i="2"/>
  <c r="H37" i="2"/>
  <c r="I23" i="2"/>
  <c r="I34" i="2"/>
  <c r="H34" i="2"/>
  <c r="J34" i="2"/>
  <c r="I33" i="2"/>
  <c r="H33" i="2"/>
  <c r="G33" i="2"/>
  <c r="J33" i="2"/>
  <c r="J38" i="2"/>
  <c r="I38" i="2"/>
  <c r="H35" i="2"/>
  <c r="H36" i="2"/>
  <c r="G224" i="10"/>
  <c r="J17" i="2"/>
  <c r="K17" i="2"/>
  <c r="H16" i="2"/>
  <c r="I16" i="2"/>
  <c r="K8" i="2"/>
  <c r="J16" i="2"/>
  <c r="H9" i="2"/>
  <c r="K12" i="2"/>
  <c r="I8" i="2"/>
  <c r="J8" i="2"/>
  <c r="K16" i="2"/>
  <c r="G6" i="2"/>
  <c r="G11" i="2"/>
  <c r="I6" i="2"/>
  <c r="H11" i="2"/>
  <c r="J6" i="2"/>
  <c r="I11" i="2"/>
  <c r="K6" i="2"/>
  <c r="H8" i="2"/>
  <c r="J11" i="2"/>
  <c r="J12" i="2"/>
  <c r="J80" i="6"/>
  <c r="I80" i="6"/>
  <c r="I52" i="6"/>
  <c r="J52" i="6"/>
  <c r="H80" i="6"/>
  <c r="H52" i="6"/>
  <c r="G80" i="6"/>
  <c r="G52" i="6"/>
  <c r="G50" i="6"/>
  <c r="J79" i="6"/>
  <c r="I79" i="6"/>
  <c r="I24" i="6"/>
  <c r="H79" i="6"/>
  <c r="G24" i="6"/>
  <c r="J7" i="6"/>
  <c r="K7" i="7"/>
  <c r="I86" i="7"/>
  <c r="K86" i="7"/>
  <c r="H3" i="7"/>
  <c r="I85" i="7"/>
  <c r="I7" i="7"/>
  <c r="H86" i="7"/>
  <c r="H21" i="7"/>
  <c r="H88" i="7"/>
  <c r="H24" i="6"/>
  <c r="J13" i="6"/>
  <c r="G78" i="6"/>
  <c r="K13" i="6"/>
  <c r="I58" i="6"/>
  <c r="I13" i="6"/>
  <c r="H58" i="6"/>
  <c r="H50" i="6"/>
  <c r="K15" i="2"/>
  <c r="I15" i="2"/>
  <c r="H15" i="2"/>
  <c r="J15" i="2"/>
  <c r="G15" i="2"/>
  <c r="J2" i="2"/>
  <c r="K2" i="2"/>
  <c r="I2" i="2"/>
  <c r="G4" i="2"/>
  <c r="G2" i="2"/>
  <c r="K4" i="2"/>
  <c r="J4" i="2"/>
  <c r="I4" i="2"/>
  <c r="K7" i="2"/>
  <c r="J7" i="2"/>
  <c r="I3" i="2"/>
  <c r="H3" i="2"/>
  <c r="G7" i="2"/>
  <c r="H7" i="2"/>
  <c r="I7" i="2"/>
  <c r="G5" i="2"/>
  <c r="H5" i="2"/>
  <c r="I18" i="2"/>
  <c r="K9" i="2"/>
  <c r="J9" i="2"/>
  <c r="I9" i="2"/>
  <c r="I5" i="2"/>
  <c r="J18" i="2"/>
  <c r="J5" i="2"/>
  <c r="G12" i="2"/>
  <c r="G17" i="2"/>
  <c r="H19" i="2"/>
  <c r="H12" i="2"/>
  <c r="H17" i="2"/>
  <c r="I13" i="2"/>
  <c r="H13" i="2"/>
  <c r="G13" i="2"/>
  <c r="K13" i="2"/>
  <c r="J13" i="2"/>
  <c r="H10" i="2"/>
  <c r="K10" i="2"/>
  <c r="J10" i="2"/>
  <c r="I10" i="2"/>
  <c r="H14" i="2"/>
  <c r="I14" i="2"/>
  <c r="K3" i="2"/>
  <c r="J3" i="2"/>
  <c r="K14" i="2"/>
  <c r="J14" i="2"/>
  <c r="G3" i="2"/>
  <c r="G18" i="2"/>
  <c r="J19" i="2"/>
  <c r="I19" i="2"/>
  <c r="H18" i="2"/>
  <c r="G19" i="2"/>
  <c r="K15" i="15"/>
  <c r="K77" i="14"/>
  <c r="I38" i="14"/>
  <c r="I3" i="14"/>
  <c r="J77" i="14"/>
  <c r="K45" i="14"/>
  <c r="I56" i="14"/>
  <c r="H56" i="14"/>
  <c r="K22" i="14"/>
  <c r="G56" i="14"/>
  <c r="J22" i="14"/>
  <c r="H17" i="14"/>
  <c r="H38" i="14"/>
  <c r="H45" i="14"/>
  <c r="K56" i="14"/>
  <c r="K43" i="14"/>
  <c r="K13" i="14"/>
  <c r="G23" i="14"/>
  <c r="I20" i="14"/>
  <c r="H60" i="14"/>
  <c r="H6" i="13"/>
  <c r="K30" i="13"/>
  <c r="G66" i="13"/>
  <c r="J43" i="13"/>
  <c r="I30" i="13"/>
  <c r="G45" i="13"/>
  <c r="K43" i="13"/>
  <c r="J30" i="13"/>
  <c r="J66" i="13"/>
  <c r="J41" i="13"/>
  <c r="J45" i="13"/>
  <c r="K66" i="13"/>
  <c r="K41" i="13"/>
  <c r="K45" i="13"/>
  <c r="H33" i="13"/>
  <c r="J15" i="12"/>
  <c r="K32" i="12"/>
  <c r="J23" i="12"/>
  <c r="H25" i="12"/>
  <c r="J32" i="12"/>
  <c r="G25" i="12"/>
  <c r="I23" i="12"/>
  <c r="K10" i="12"/>
  <c r="H47" i="11"/>
  <c r="I34" i="11"/>
  <c r="J27" i="11"/>
  <c r="K27" i="11"/>
  <c r="H3" i="11"/>
  <c r="K47" i="11"/>
  <c r="I35" i="11"/>
  <c r="H35" i="11"/>
  <c r="G242" i="10"/>
  <c r="H214" i="3"/>
  <c r="G43" i="8"/>
  <c r="K26" i="8"/>
  <c r="K12" i="8"/>
  <c r="H26" i="8"/>
  <c r="H12" i="8"/>
  <c r="H10" i="8"/>
  <c r="I41" i="8"/>
  <c r="K19" i="8"/>
  <c r="H41" i="8"/>
  <c r="K43" i="8"/>
  <c r="K18" i="8"/>
  <c r="I57" i="8"/>
  <c r="H85" i="7"/>
  <c r="I89" i="7"/>
  <c r="H43" i="7"/>
  <c r="I17" i="7"/>
  <c r="H89" i="7"/>
  <c r="G43" i="7"/>
  <c r="K88" i="7"/>
  <c r="K21" i="7"/>
  <c r="I13" i="7"/>
  <c r="J88" i="7"/>
  <c r="I21" i="7"/>
  <c r="H13" i="7"/>
  <c r="J89" i="7"/>
  <c r="J21" i="7"/>
  <c r="J7" i="7"/>
  <c r="J86" i="7"/>
  <c r="K43" i="7"/>
  <c r="K13" i="7"/>
  <c r="K87" i="7"/>
  <c r="K37" i="6"/>
  <c r="K18" i="6"/>
  <c r="I37" i="6"/>
  <c r="I18" i="6"/>
  <c r="I14" i="6"/>
  <c r="H37" i="6"/>
  <c r="H18" i="6"/>
  <c r="H14" i="6"/>
  <c r="K50" i="6"/>
  <c r="J37" i="6"/>
  <c r="J18" i="6"/>
  <c r="G14" i="6"/>
  <c r="J50" i="6"/>
  <c r="K58" i="6"/>
  <c r="K24" i="6"/>
  <c r="K14" i="6"/>
  <c r="K78" i="6"/>
  <c r="G37" i="5"/>
  <c r="I15" i="5"/>
  <c r="K58" i="5"/>
  <c r="H15" i="5"/>
  <c r="J58" i="5"/>
  <c r="G15" i="5"/>
  <c r="I58" i="5"/>
  <c r="K38" i="5"/>
  <c r="K43" i="5"/>
  <c r="K27" i="5"/>
  <c r="K2" i="5"/>
  <c r="J59" i="5"/>
  <c r="J43" i="5"/>
  <c r="J27" i="5"/>
  <c r="J2" i="5"/>
  <c r="K59" i="5"/>
  <c r="I59" i="5"/>
  <c r="I43" i="5"/>
  <c r="I27" i="5"/>
  <c r="I2" i="5"/>
  <c r="H59" i="5"/>
  <c r="H43" i="5"/>
  <c r="H27" i="5"/>
  <c r="H2" i="5"/>
  <c r="G57" i="5"/>
  <c r="J14" i="4"/>
  <c r="K11" i="4"/>
  <c r="J11" i="4"/>
  <c r="H14" i="4"/>
  <c r="I11" i="4"/>
  <c r="K16" i="4"/>
  <c r="G43" i="4"/>
  <c r="H201" i="10"/>
  <c r="G201" i="10"/>
  <c r="I245" i="10"/>
  <c r="J201" i="10"/>
  <c r="G245" i="10"/>
  <c r="I242" i="10"/>
  <c r="K242" i="10"/>
  <c r="J242" i="10"/>
  <c r="I224" i="10"/>
  <c r="I161" i="10"/>
  <c r="H224" i="10"/>
  <c r="J124" i="10"/>
  <c r="H245" i="10"/>
  <c r="G212" i="10"/>
  <c r="H238" i="10"/>
  <c r="I244" i="10"/>
  <c r="H235" i="10"/>
  <c r="H244" i="10"/>
  <c r="H176" i="10"/>
  <c r="G235" i="10"/>
  <c r="K238" i="10"/>
  <c r="I221" i="10"/>
  <c r="G244" i="10"/>
  <c r="I176" i="10"/>
  <c r="I238" i="10"/>
  <c r="K245" i="10"/>
  <c r="K244" i="10"/>
  <c r="H164" i="10"/>
  <c r="G164" i="10"/>
  <c r="K212" i="10"/>
  <c r="K235" i="10"/>
  <c r="J212" i="10"/>
  <c r="J235" i="10"/>
  <c r="H221" i="10"/>
  <c r="K104" i="10"/>
  <c r="K176" i="10"/>
  <c r="H212" i="10"/>
  <c r="J238" i="10"/>
  <c r="J221" i="10"/>
  <c r="K224" i="10"/>
  <c r="K183" i="10"/>
  <c r="I164" i="10"/>
  <c r="J183" i="10"/>
  <c r="K201" i="10"/>
  <c r="J176" i="10"/>
  <c r="I147" i="10"/>
  <c r="H147" i="10"/>
  <c r="H161" i="10"/>
  <c r="I183" i="10"/>
  <c r="K59" i="10"/>
  <c r="G149" i="10"/>
  <c r="G161" i="10"/>
  <c r="H183" i="10"/>
  <c r="J147" i="10"/>
  <c r="K161" i="10"/>
  <c r="K147" i="10"/>
  <c r="I149" i="10"/>
  <c r="H149" i="10"/>
  <c r="K164" i="10"/>
  <c r="K124" i="10"/>
  <c r="K149" i="10"/>
  <c r="I124" i="10"/>
  <c r="H124" i="10"/>
  <c r="K84" i="10"/>
  <c r="K89" i="10"/>
  <c r="J104" i="10"/>
  <c r="I86" i="10"/>
  <c r="H104" i="10"/>
  <c r="H86" i="10"/>
  <c r="G86" i="10"/>
  <c r="J89" i="10"/>
  <c r="J84" i="10"/>
  <c r="I89" i="10"/>
  <c r="I84" i="10"/>
  <c r="H89" i="10"/>
  <c r="H84" i="10"/>
  <c r="K86" i="10"/>
  <c r="K68" i="10"/>
  <c r="H68" i="10"/>
  <c r="I68" i="10"/>
  <c r="J68" i="10"/>
  <c r="K47" i="10"/>
  <c r="J47" i="10"/>
  <c r="J59" i="10"/>
  <c r="I59" i="10"/>
  <c r="H59" i="10"/>
  <c r="K41" i="10"/>
  <c r="I47" i="10"/>
  <c r="H47" i="10"/>
  <c r="I41" i="10"/>
  <c r="J41" i="10"/>
  <c r="H41" i="10"/>
  <c r="K133" i="3"/>
  <c r="I133" i="3"/>
  <c r="H133" i="3"/>
  <c r="J133" i="3"/>
  <c r="G205" i="3"/>
  <c r="I262" i="3"/>
  <c r="H262" i="3"/>
  <c r="K254" i="3"/>
  <c r="J254" i="3"/>
  <c r="H200" i="3"/>
  <c r="G262" i="3"/>
  <c r="I211" i="3"/>
  <c r="G227" i="3"/>
  <c r="I264" i="3"/>
  <c r="H263" i="3"/>
  <c r="I214" i="3"/>
  <c r="G208" i="3"/>
  <c r="G230" i="3"/>
  <c r="H97" i="3"/>
  <c r="G260" i="3"/>
  <c r="J192" i="3"/>
  <c r="H227" i="3"/>
  <c r="I200" i="3"/>
  <c r="I263" i="3"/>
  <c r="K257" i="3"/>
  <c r="G228" i="3"/>
  <c r="G213" i="3"/>
  <c r="J257" i="3"/>
  <c r="I257" i="3"/>
  <c r="G263" i="3"/>
  <c r="J260" i="3"/>
  <c r="H261" i="3"/>
  <c r="H257" i="3"/>
  <c r="H205" i="3"/>
  <c r="J256" i="3"/>
  <c r="I260" i="3"/>
  <c r="G261" i="3"/>
  <c r="G229" i="3"/>
  <c r="I247" i="3"/>
  <c r="H228" i="3"/>
  <c r="K193" i="3"/>
  <c r="J213" i="3"/>
  <c r="I199" i="3"/>
  <c r="I213" i="3"/>
  <c r="I230" i="3"/>
  <c r="I227" i="3"/>
  <c r="K260" i="3"/>
  <c r="H213" i="3"/>
  <c r="H230" i="3"/>
  <c r="G214" i="3"/>
  <c r="H264" i="3"/>
  <c r="K227" i="3"/>
  <c r="K200" i="3"/>
  <c r="K262" i="3"/>
  <c r="G144" i="3"/>
  <c r="J200" i="3"/>
  <c r="I261" i="3"/>
  <c r="K192" i="3"/>
  <c r="J262" i="3"/>
  <c r="K256" i="3"/>
  <c r="G264" i="3"/>
  <c r="J193" i="3"/>
  <c r="I192" i="3"/>
  <c r="I258" i="3"/>
  <c r="K259" i="3"/>
  <c r="K144" i="3"/>
  <c r="I193" i="3"/>
  <c r="H192" i="3"/>
  <c r="H258" i="3"/>
  <c r="K208" i="3"/>
  <c r="I259" i="3"/>
  <c r="H249" i="3"/>
  <c r="I256" i="3"/>
  <c r="K228" i="3"/>
  <c r="J144" i="3"/>
  <c r="H193" i="3"/>
  <c r="G258" i="3"/>
  <c r="J208" i="3"/>
  <c r="H259" i="3"/>
  <c r="H256" i="3"/>
  <c r="J228" i="3"/>
  <c r="I144" i="3"/>
  <c r="I229" i="3"/>
  <c r="K261" i="3"/>
  <c r="I208" i="3"/>
  <c r="G259" i="3"/>
  <c r="J247" i="3"/>
  <c r="H229" i="3"/>
  <c r="K214" i="3"/>
  <c r="K229" i="3"/>
  <c r="K264" i="3"/>
  <c r="K230" i="3"/>
  <c r="K258" i="3"/>
  <c r="K263" i="3"/>
  <c r="H247" i="3"/>
  <c r="G249" i="3"/>
  <c r="I254" i="3"/>
  <c r="H254" i="3"/>
  <c r="G207" i="3"/>
  <c r="K247" i="3"/>
  <c r="I205" i="3"/>
  <c r="I249" i="3"/>
  <c r="G165" i="3"/>
  <c r="I252" i="3"/>
  <c r="I207" i="3"/>
  <c r="H252" i="3"/>
  <c r="H207" i="3"/>
  <c r="G252" i="3"/>
  <c r="K252" i="3"/>
  <c r="K249" i="3"/>
  <c r="H211" i="3"/>
  <c r="H199" i="3"/>
  <c r="H186" i="3"/>
  <c r="G211" i="3"/>
  <c r="G199" i="3"/>
  <c r="I97" i="3"/>
  <c r="J165" i="3"/>
  <c r="K207" i="3"/>
  <c r="K199" i="3"/>
  <c r="I165" i="3"/>
  <c r="K211" i="3"/>
  <c r="K205" i="3"/>
  <c r="G186" i="3"/>
  <c r="K194" i="3"/>
  <c r="G183" i="3"/>
  <c r="I194" i="3"/>
  <c r="H194" i="3"/>
  <c r="I167" i="3"/>
  <c r="I179" i="3"/>
  <c r="G194" i="3"/>
  <c r="G167" i="3"/>
  <c r="H179" i="3"/>
  <c r="K157" i="3"/>
  <c r="J157" i="3"/>
  <c r="H157" i="3"/>
  <c r="H183" i="3"/>
  <c r="G93" i="3"/>
  <c r="K179" i="3"/>
  <c r="I111" i="3"/>
  <c r="H167" i="3"/>
  <c r="G179" i="3"/>
  <c r="K183" i="3"/>
  <c r="H174" i="3"/>
  <c r="J76" i="3"/>
  <c r="K124" i="3"/>
  <c r="J183" i="3"/>
  <c r="G174" i="3"/>
  <c r="G76" i="3"/>
  <c r="J124" i="3"/>
  <c r="K165" i="3"/>
  <c r="K174" i="3"/>
  <c r="J186" i="3"/>
  <c r="J174" i="3"/>
  <c r="K186" i="3"/>
  <c r="H116" i="3"/>
  <c r="G116" i="3"/>
  <c r="I157" i="3"/>
  <c r="K167" i="3"/>
  <c r="H111" i="3"/>
  <c r="K97" i="3"/>
  <c r="I124" i="3"/>
  <c r="I116" i="3"/>
  <c r="H124" i="3"/>
  <c r="G88" i="3"/>
  <c r="G97" i="3"/>
  <c r="K111" i="3"/>
  <c r="J111" i="3"/>
  <c r="I84" i="3"/>
  <c r="H84" i="3"/>
  <c r="I93" i="3"/>
  <c r="G84" i="3"/>
  <c r="H93" i="3"/>
  <c r="K116" i="3"/>
  <c r="K93" i="3"/>
  <c r="K76" i="3"/>
  <c r="K88" i="3"/>
  <c r="J88" i="3"/>
  <c r="H76" i="3"/>
  <c r="I88" i="3"/>
  <c r="K84" i="3"/>
  <c r="I35" i="3"/>
  <c r="K73" i="3"/>
  <c r="J73" i="3"/>
  <c r="I45" i="3"/>
  <c r="I73" i="3"/>
  <c r="H45" i="3"/>
  <c r="H73" i="3"/>
  <c r="K65" i="3"/>
  <c r="J65" i="3"/>
  <c r="I65" i="3"/>
  <c r="H65" i="3"/>
  <c r="J45" i="3"/>
  <c r="I37" i="3"/>
  <c r="H37" i="3"/>
  <c r="K35" i="3"/>
  <c r="K45" i="3"/>
  <c r="G37" i="3"/>
  <c r="H35" i="3"/>
  <c r="G35" i="3"/>
  <c r="K37" i="3"/>
  <c r="I2" i="21"/>
  <c r="J2" i="21" s="1"/>
  <c r="J33" i="13"/>
  <c r="J33" i="15"/>
  <c r="J34" i="5"/>
  <c r="J63" i="6"/>
  <c r="J25" i="15"/>
  <c r="J15" i="16"/>
  <c r="J6" i="4"/>
  <c r="J65" i="13"/>
  <c r="J44" i="14"/>
  <c r="J46" i="5"/>
  <c r="J61" i="7"/>
  <c r="J27" i="7"/>
  <c r="J50" i="8"/>
  <c r="J284" i="3"/>
  <c r="J7" i="8"/>
  <c r="J14" i="11"/>
  <c r="J38" i="8"/>
  <c r="J318" i="3"/>
  <c r="J38" i="6"/>
  <c r="J10" i="5"/>
  <c r="J6" i="8"/>
  <c r="J311" i="3"/>
  <c r="J4" i="11"/>
  <c r="J56" i="5"/>
  <c r="J85" i="7"/>
  <c r="J11" i="7"/>
  <c r="J44" i="7"/>
  <c r="J21" i="8"/>
  <c r="J25" i="11"/>
  <c r="J7" i="16"/>
  <c r="J176" i="3"/>
  <c r="J10" i="15"/>
  <c r="J32" i="4"/>
  <c r="J62" i="7"/>
  <c r="J22" i="11"/>
  <c r="J41" i="8"/>
  <c r="J54" i="5"/>
  <c r="J31" i="7"/>
  <c r="J45" i="15"/>
  <c r="J39" i="6"/>
  <c r="J7" i="5"/>
  <c r="J4" i="6"/>
  <c r="J52" i="7"/>
  <c r="J12" i="9"/>
  <c r="I19" i="21"/>
  <c r="I60" i="21"/>
  <c r="I59" i="21"/>
  <c r="J59" i="21" s="1"/>
  <c r="I26" i="21"/>
  <c r="I63" i="21"/>
  <c r="J63" i="21" s="1"/>
  <c r="I39" i="21"/>
  <c r="I68" i="21"/>
  <c r="I57" i="21"/>
  <c r="J57" i="21" s="1"/>
  <c r="I34" i="21"/>
  <c r="J34" i="21" s="1"/>
  <c r="I67" i="21"/>
  <c r="I62" i="21"/>
  <c r="I52" i="21"/>
  <c r="J52" i="21" s="1"/>
  <c r="I29" i="21"/>
  <c r="J29" i="21" s="1"/>
  <c r="I53" i="21"/>
  <c r="J53" i="21" s="1"/>
  <c r="I45" i="21"/>
  <c r="I16" i="21"/>
  <c r="I36" i="21"/>
  <c r="J36" i="21" s="1"/>
  <c r="I5" i="21"/>
  <c r="I92" i="21"/>
  <c r="J92" i="21" s="1"/>
  <c r="I13" i="21"/>
  <c r="I7" i="21"/>
  <c r="J7" i="21" s="1"/>
  <c r="I50" i="21"/>
  <c r="J50" i="21" s="1"/>
  <c r="I73" i="21"/>
  <c r="I25" i="21"/>
  <c r="I96" i="21"/>
  <c r="I15" i="21"/>
  <c r="J15" i="21" s="1"/>
  <c r="I82" i="21"/>
  <c r="J82" i="21" s="1"/>
  <c r="I3" i="21"/>
  <c r="I86" i="21"/>
  <c r="I95" i="21"/>
  <c r="J95" i="21" s="1"/>
  <c r="I31" i="21"/>
  <c r="J31" i="21" s="1"/>
  <c r="I24" i="21"/>
  <c r="J24" i="21" s="1"/>
  <c r="I89" i="21"/>
  <c r="J89" i="21" s="1"/>
  <c r="I83" i="21"/>
  <c r="J83" i="21" s="1"/>
  <c r="I76" i="21"/>
  <c r="I28" i="21"/>
  <c r="I44" i="21"/>
  <c r="I10" i="21"/>
  <c r="I84" i="21"/>
  <c r="I47" i="21"/>
  <c r="I42" i="21"/>
  <c r="J42" i="21" s="1"/>
  <c r="I51" i="21"/>
  <c r="J51" i="21" s="1"/>
  <c r="I75" i="21"/>
  <c r="I9" i="21"/>
  <c r="I17" i="21"/>
  <c r="I93" i="21"/>
  <c r="J93" i="21" s="1"/>
  <c r="I81" i="21"/>
  <c r="J81" i="21" s="1"/>
  <c r="G11" i="1" s="1"/>
  <c r="I69" i="21"/>
  <c r="J69" i="21" s="1"/>
  <c r="I12" i="21"/>
  <c r="I71" i="21"/>
  <c r="I37" i="21"/>
  <c r="I38" i="21"/>
  <c r="I97" i="21"/>
  <c r="J97" i="21" s="1"/>
  <c r="I74" i="21"/>
  <c r="J74" i="21" s="1"/>
  <c r="I94" i="21"/>
  <c r="I66" i="21"/>
  <c r="I77" i="21"/>
  <c r="J77" i="21" s="1"/>
  <c r="I90" i="21"/>
  <c r="J90" i="21" s="1"/>
  <c r="I20" i="21"/>
  <c r="J20" i="21" s="1"/>
  <c r="I8" i="21"/>
  <c r="J8" i="21" s="1"/>
  <c r="I65" i="21"/>
  <c r="I88" i="21"/>
  <c r="I30" i="21"/>
  <c r="J30" i="21" s="1"/>
  <c r="I78" i="21"/>
  <c r="I70" i="21"/>
  <c r="J70" i="21" s="1"/>
  <c r="I6" i="21"/>
  <c r="I33" i="21"/>
  <c r="I23" i="21"/>
  <c r="J23" i="21" s="1"/>
  <c r="I79" i="21"/>
  <c r="I22" i="21"/>
  <c r="I43" i="21"/>
  <c r="I55" i="21"/>
  <c r="J55" i="21" s="1"/>
  <c r="I58" i="21"/>
  <c r="I80" i="21"/>
  <c r="I48" i="21"/>
  <c r="I27" i="21"/>
  <c r="I14" i="21"/>
  <c r="I91" i="21"/>
  <c r="I72" i="21"/>
  <c r="I18" i="21"/>
  <c r="I41" i="21"/>
  <c r="I64" i="21"/>
  <c r="I56" i="21"/>
  <c r="I46" i="21"/>
  <c r="I54" i="21"/>
  <c r="J54" i="21" s="1"/>
  <c r="I21" i="21"/>
  <c r="I49" i="21"/>
  <c r="J49" i="21" s="1"/>
  <c r="I11" i="21"/>
  <c r="I35" i="21"/>
  <c r="I85" i="21"/>
  <c r="J85" i="21" s="1"/>
  <c r="I61" i="21"/>
  <c r="I40" i="21"/>
  <c r="J40" i="21" s="1"/>
  <c r="I4" i="21"/>
  <c r="J4" i="21" s="1"/>
  <c r="I15" i="16"/>
  <c r="I10" i="15"/>
  <c r="I33" i="15"/>
  <c r="I11" i="15"/>
  <c r="G33" i="15"/>
  <c r="H26" i="15"/>
  <c r="I36" i="15"/>
  <c r="J26" i="15"/>
  <c r="I30" i="15"/>
  <c r="I26" i="15"/>
  <c r="H30" i="15"/>
  <c r="I9" i="14"/>
  <c r="H9" i="14"/>
  <c r="J46" i="14"/>
  <c r="H44" i="14"/>
  <c r="I46" i="14"/>
  <c r="I55" i="14"/>
  <c r="H55" i="14"/>
  <c r="I44" i="14"/>
  <c r="G55" i="14"/>
  <c r="I65" i="13"/>
  <c r="H65" i="13"/>
  <c r="I61" i="13"/>
  <c r="I38" i="13"/>
  <c r="G61" i="13"/>
  <c r="G38" i="13"/>
  <c r="J6" i="13"/>
  <c r="G17" i="13"/>
  <c r="J28" i="12"/>
  <c r="I15" i="12"/>
  <c r="I5" i="12"/>
  <c r="H14" i="11"/>
  <c r="G14" i="11"/>
  <c r="H4" i="11"/>
  <c r="I22" i="11"/>
  <c r="I4" i="11"/>
  <c r="I37" i="11"/>
  <c r="G4" i="11"/>
  <c r="I28" i="11"/>
  <c r="H22" i="11"/>
  <c r="I25" i="11"/>
  <c r="H25" i="11"/>
  <c r="I14" i="11"/>
  <c r="I54" i="5"/>
  <c r="H311" i="3"/>
  <c r="G311" i="3"/>
  <c r="J86" i="3"/>
  <c r="G86" i="3"/>
  <c r="H38" i="8"/>
  <c r="I11" i="7"/>
  <c r="H8" i="7"/>
  <c r="H11" i="7"/>
  <c r="G8" i="7"/>
  <c r="I66" i="7"/>
  <c r="H62" i="7"/>
  <c r="H53" i="6"/>
  <c r="J49" i="6"/>
  <c r="I49" i="6"/>
  <c r="I38" i="6"/>
  <c r="H3" i="5"/>
  <c r="H29" i="4"/>
  <c r="G29" i="4"/>
  <c r="I41" i="4"/>
  <c r="I86" i="3"/>
  <c r="I176" i="3"/>
  <c r="H176" i="3"/>
  <c r="G323" i="3"/>
  <c r="G176" i="3"/>
  <c r="J204" i="3"/>
  <c r="H318" i="3"/>
  <c r="I204" i="3"/>
  <c r="G318" i="3"/>
  <c r="H204" i="3"/>
  <c r="I284" i="3"/>
  <c r="H284" i="3"/>
  <c r="I318" i="3"/>
  <c r="G284" i="3"/>
  <c r="I311" i="3"/>
  <c r="J275" i="10"/>
  <c r="I275" i="10"/>
  <c r="H275" i="10"/>
  <c r="J262" i="10"/>
  <c r="I262" i="10"/>
  <c r="H262" i="10"/>
  <c r="J167" i="10"/>
  <c r="I167" i="10"/>
  <c r="J133" i="10"/>
  <c r="H167" i="10"/>
  <c r="I133" i="10"/>
  <c r="H133" i="10"/>
  <c r="J323" i="3"/>
  <c r="I323" i="3"/>
  <c r="J331" i="3"/>
  <c r="I331" i="3"/>
  <c r="H331" i="3"/>
  <c r="I98" i="34"/>
  <c r="J98" i="34" s="1"/>
  <c r="I179" i="34"/>
  <c r="J179" i="34" s="1"/>
  <c r="I60" i="34"/>
  <c r="J60" i="34" s="1"/>
  <c r="I210" i="34"/>
  <c r="J210" i="34" s="1"/>
  <c r="I108" i="34"/>
  <c r="J108" i="34" s="1"/>
  <c r="I172" i="34"/>
  <c r="J172" i="34" s="1"/>
  <c r="I117" i="34"/>
  <c r="J117" i="34" s="1"/>
  <c r="I94" i="34"/>
  <c r="J94" i="34" s="1"/>
  <c r="I116" i="34"/>
  <c r="J116" i="34" s="1"/>
  <c r="I24" i="34"/>
  <c r="J24" i="34" s="1"/>
  <c r="I203" i="34"/>
  <c r="J203" i="34" s="1"/>
  <c r="I50" i="34"/>
  <c r="J50" i="34" s="1"/>
  <c r="I88" i="34"/>
  <c r="J88" i="34" s="1"/>
  <c r="J13" i="16"/>
  <c r="J5" i="16"/>
  <c r="I13" i="16"/>
  <c r="I5" i="16"/>
  <c r="I2" i="16"/>
  <c r="I4" i="16"/>
  <c r="G11" i="15"/>
  <c r="G18" i="15"/>
  <c r="H3" i="14"/>
  <c r="G44" i="14"/>
  <c r="I23" i="14"/>
  <c r="H46" i="14"/>
  <c r="J23" i="14"/>
  <c r="I70" i="14"/>
  <c r="I36" i="14"/>
  <c r="J38" i="13"/>
  <c r="I33" i="13"/>
  <c r="J17" i="13"/>
  <c r="I17" i="13"/>
  <c r="I32" i="13"/>
  <c r="I15" i="13"/>
  <c r="J25" i="12"/>
  <c r="H28" i="12"/>
  <c r="H15" i="12"/>
  <c r="I14" i="12"/>
  <c r="I2" i="9"/>
  <c r="I15" i="9"/>
  <c r="G38" i="8"/>
  <c r="I22" i="8"/>
  <c r="J57" i="8"/>
  <c r="I29" i="8"/>
  <c r="I6" i="8"/>
  <c r="I44" i="8"/>
  <c r="H6" i="8"/>
  <c r="J57" i="7"/>
  <c r="G57" i="7"/>
  <c r="G27" i="7"/>
  <c r="J71" i="7"/>
  <c r="I27" i="7"/>
  <c r="H53" i="7"/>
  <c r="I71" i="7"/>
  <c r="I3" i="7"/>
  <c r="H27" i="7"/>
  <c r="H31" i="7"/>
  <c r="G31" i="7"/>
  <c r="J46" i="7"/>
  <c r="I52" i="7"/>
  <c r="I57" i="7"/>
  <c r="I61" i="7"/>
  <c r="H52" i="7"/>
  <c r="H57" i="7"/>
  <c r="I59" i="7"/>
  <c r="H59" i="7"/>
  <c r="I9" i="7"/>
  <c r="I62" i="7"/>
  <c r="G59" i="7"/>
  <c r="H19" i="6"/>
  <c r="G53" i="6"/>
  <c r="G19" i="6"/>
  <c r="H63" i="6"/>
  <c r="I57" i="5"/>
  <c r="G10" i="5"/>
  <c r="J57" i="5"/>
  <c r="I46" i="5"/>
  <c r="G7" i="5"/>
  <c r="G46" i="5"/>
  <c r="G34" i="5"/>
  <c r="H24" i="4"/>
  <c r="I19" i="4"/>
  <c r="G18" i="4"/>
  <c r="I29" i="4"/>
  <c r="G10" i="8"/>
  <c r="I56" i="6"/>
  <c r="I40" i="5"/>
  <c r="G61" i="7"/>
  <c r="I31" i="7"/>
  <c r="I46" i="7"/>
  <c r="G53" i="7"/>
  <c r="G6" i="8"/>
  <c r="I14" i="9"/>
  <c r="I31" i="4"/>
  <c r="J42" i="4"/>
  <c r="H40" i="5"/>
  <c r="H46" i="7"/>
  <c r="I50" i="8"/>
  <c r="H14" i="9"/>
  <c r="I42" i="4"/>
  <c r="H50" i="8"/>
  <c r="I68" i="7"/>
  <c r="H42" i="4"/>
  <c r="I10" i="5"/>
  <c r="I34" i="5"/>
  <c r="G52" i="7"/>
  <c r="H39" i="7"/>
  <c r="I44" i="7"/>
  <c r="J8" i="7"/>
  <c r="I21" i="8"/>
  <c r="G50" i="8"/>
  <c r="I41" i="5"/>
  <c r="G42" i="4"/>
  <c r="H10" i="5"/>
  <c r="H34" i="5"/>
  <c r="I63" i="6"/>
  <c r="H44" i="7"/>
  <c r="H21" i="8"/>
  <c r="I23" i="11"/>
  <c r="I21" i="11"/>
  <c r="I12" i="9"/>
  <c r="H12" i="9"/>
  <c r="G12" i="9"/>
  <c r="I16" i="9"/>
  <c r="H16" i="9"/>
  <c r="J16" i="9"/>
  <c r="I24" i="8"/>
  <c r="J56" i="8"/>
  <c r="I56" i="8"/>
  <c r="H56" i="8"/>
  <c r="G21" i="8"/>
  <c r="H16" i="8"/>
  <c r="J10" i="8"/>
  <c r="G29" i="8"/>
  <c r="I16" i="8"/>
  <c r="G16" i="8"/>
  <c r="H71" i="7"/>
  <c r="H9" i="7"/>
  <c r="H66" i="7"/>
  <c r="G66" i="7"/>
  <c r="G62" i="7"/>
  <c r="I25" i="7"/>
  <c r="I40" i="6"/>
  <c r="H38" i="6"/>
  <c r="I9" i="6"/>
  <c r="H49" i="6"/>
  <c r="G63" i="6"/>
  <c r="H40" i="6"/>
  <c r="H9" i="6"/>
  <c r="I39" i="6"/>
  <c r="I4" i="6"/>
  <c r="I10" i="6"/>
  <c r="H39" i="6"/>
  <c r="J19" i="6"/>
  <c r="I68" i="6"/>
  <c r="H4" i="6"/>
  <c r="J53" i="6"/>
  <c r="H10" i="6"/>
  <c r="G39" i="6"/>
  <c r="H68" i="6"/>
  <c r="G4" i="6"/>
  <c r="I47" i="6"/>
  <c r="I9" i="5"/>
  <c r="I30" i="5"/>
  <c r="I51" i="5"/>
  <c r="I8" i="5"/>
  <c r="I56" i="5"/>
  <c r="I33" i="5"/>
  <c r="H54" i="5"/>
  <c r="H56" i="5"/>
  <c r="H33" i="5"/>
  <c r="G54" i="5"/>
  <c r="G56" i="5"/>
  <c r="J40" i="5"/>
  <c r="I17" i="5"/>
  <c r="I32" i="5"/>
  <c r="I22" i="5"/>
  <c r="I12" i="5"/>
  <c r="I4" i="5"/>
  <c r="J18" i="4"/>
  <c r="H32" i="4"/>
  <c r="I18" i="4"/>
  <c r="G32" i="4"/>
  <c r="J24" i="4"/>
  <c r="I43" i="4"/>
  <c r="I24" i="4"/>
  <c r="I34" i="4"/>
  <c r="I9" i="4"/>
  <c r="I23" i="4"/>
  <c r="J105" i="10"/>
  <c r="J181" i="3"/>
  <c r="J330" i="3"/>
  <c r="J317" i="3"/>
  <c r="J101" i="10"/>
  <c r="J120" i="3"/>
  <c r="J298" i="3"/>
  <c r="J96" i="10"/>
  <c r="J246" i="10"/>
  <c r="J141" i="3"/>
  <c r="J206" i="10"/>
  <c r="J36" i="10"/>
  <c r="J225" i="10"/>
  <c r="J29" i="3"/>
  <c r="J220" i="3"/>
  <c r="J340" i="3"/>
  <c r="J241" i="10"/>
  <c r="J263" i="10"/>
  <c r="J314" i="3"/>
  <c r="J154" i="3"/>
  <c r="J326" i="3"/>
  <c r="J329" i="3"/>
  <c r="J99" i="3"/>
  <c r="J327" i="3"/>
  <c r="J187" i="10"/>
  <c r="J63" i="3"/>
  <c r="J119" i="3"/>
  <c r="J322" i="3"/>
  <c r="J307" i="3"/>
  <c r="J280" i="10"/>
  <c r="G222" i="10"/>
  <c r="G260" i="10"/>
  <c r="G284" i="10"/>
  <c r="I240" i="10"/>
  <c r="G206" i="10"/>
  <c r="G187" i="10"/>
  <c r="H272" i="10"/>
  <c r="H241" i="10"/>
  <c r="J125" i="10"/>
  <c r="I225" i="10"/>
  <c r="I206" i="10"/>
  <c r="H225" i="10"/>
  <c r="J272" i="10"/>
  <c r="I272" i="10"/>
  <c r="H284" i="10"/>
  <c r="H187" i="10"/>
  <c r="G247" i="10"/>
  <c r="I187" i="10"/>
  <c r="H199" i="10"/>
  <c r="J222" i="10"/>
  <c r="I241" i="10"/>
  <c r="H222" i="10"/>
  <c r="J227" i="10"/>
  <c r="H195" i="10"/>
  <c r="G241" i="10"/>
  <c r="I227" i="10"/>
  <c r="H227" i="10"/>
  <c r="J260" i="10"/>
  <c r="J284" i="10"/>
  <c r="H260" i="10"/>
  <c r="I280" i="10"/>
  <c r="J226" i="10"/>
  <c r="J267" i="10"/>
  <c r="I246" i="10"/>
  <c r="I263" i="10"/>
  <c r="J215" i="10"/>
  <c r="H280" i="10"/>
  <c r="H226" i="10"/>
  <c r="J247" i="10"/>
  <c r="H267" i="10"/>
  <c r="H246" i="10"/>
  <c r="H263" i="10"/>
  <c r="H215" i="10"/>
  <c r="G280" i="10"/>
  <c r="G226" i="10"/>
  <c r="I247" i="10"/>
  <c r="G267" i="10"/>
  <c r="G246" i="10"/>
  <c r="G263" i="10"/>
  <c r="G215" i="10"/>
  <c r="G240" i="10"/>
  <c r="J240" i="10"/>
  <c r="H206" i="10"/>
  <c r="J199" i="10"/>
  <c r="J195" i="10"/>
  <c r="I199" i="10"/>
  <c r="I195" i="10"/>
  <c r="G94" i="10"/>
  <c r="J194" i="10"/>
  <c r="I194" i="10"/>
  <c r="H194" i="10"/>
  <c r="I101" i="10"/>
  <c r="J165" i="10"/>
  <c r="G105" i="10"/>
  <c r="I125" i="10"/>
  <c r="J178" i="10"/>
  <c r="H125" i="10"/>
  <c r="I178" i="10"/>
  <c r="H178" i="10"/>
  <c r="I76" i="10"/>
  <c r="H101" i="10"/>
  <c r="H129" i="10"/>
  <c r="G125" i="10"/>
  <c r="I25" i="10"/>
  <c r="I165" i="10"/>
  <c r="H165" i="10"/>
  <c r="I75" i="10"/>
  <c r="H105" i="10"/>
  <c r="J94" i="10"/>
  <c r="I94" i="10"/>
  <c r="G129" i="10"/>
  <c r="J145" i="10"/>
  <c r="I145" i="10"/>
  <c r="J92" i="10"/>
  <c r="I96" i="10"/>
  <c r="H145" i="10"/>
  <c r="I92" i="10"/>
  <c r="H96" i="10"/>
  <c r="G101" i="10"/>
  <c r="G96" i="10"/>
  <c r="H76" i="10"/>
  <c r="J129" i="10"/>
  <c r="H75" i="10"/>
  <c r="I105" i="10"/>
  <c r="J75" i="10"/>
  <c r="H92" i="10"/>
  <c r="J48" i="10"/>
  <c r="I48" i="10"/>
  <c r="H48" i="10"/>
  <c r="J25" i="10"/>
  <c r="J76" i="10"/>
  <c r="H25" i="10"/>
  <c r="I36" i="10"/>
  <c r="H36" i="10"/>
  <c r="G36" i="10"/>
  <c r="J43" i="10"/>
  <c r="I43" i="10"/>
  <c r="H43" i="10"/>
  <c r="J206" i="3"/>
  <c r="J310" i="3"/>
  <c r="H50" i="5"/>
  <c r="H33" i="4"/>
  <c r="H28" i="7"/>
  <c r="H33" i="11"/>
  <c r="H51" i="5"/>
  <c r="H40" i="8"/>
  <c r="H22" i="13"/>
  <c r="H274" i="3"/>
  <c r="H111" i="10"/>
  <c r="H189" i="10"/>
  <c r="H169" i="10"/>
  <c r="H7" i="11"/>
  <c r="H287" i="3"/>
  <c r="H11" i="12"/>
  <c r="H66" i="14"/>
  <c r="H6" i="3"/>
  <c r="H188" i="3"/>
  <c r="H255" i="3"/>
  <c r="H131" i="10"/>
  <c r="H122" i="10"/>
  <c r="H31" i="11"/>
  <c r="H2" i="13"/>
  <c r="H39" i="14"/>
  <c r="H57" i="14"/>
  <c r="H74" i="3"/>
  <c r="H22" i="10"/>
  <c r="H166" i="10"/>
  <c r="H4" i="12"/>
  <c r="H36" i="3"/>
  <c r="H233" i="10"/>
  <c r="H7" i="15"/>
  <c r="H13" i="11"/>
  <c r="H68" i="14"/>
  <c r="H2" i="11"/>
  <c r="H46" i="8"/>
  <c r="H67" i="7"/>
  <c r="H27" i="8"/>
  <c r="H29" i="7"/>
  <c r="H34" i="4"/>
  <c r="H37" i="4"/>
  <c r="H9" i="4"/>
  <c r="H7" i="4"/>
  <c r="H22" i="4"/>
  <c r="H17" i="4"/>
  <c r="H75" i="6"/>
  <c r="H56" i="13"/>
  <c r="H63" i="13"/>
  <c r="H41" i="11"/>
  <c r="H18" i="11"/>
  <c r="H4" i="8"/>
  <c r="H22" i="7"/>
  <c r="H30" i="4"/>
  <c r="H13" i="4"/>
  <c r="H28" i="4"/>
  <c r="H29" i="6"/>
  <c r="H2" i="14"/>
  <c r="H65" i="7"/>
  <c r="H75" i="7"/>
  <c r="H22" i="5"/>
  <c r="H11" i="5"/>
  <c r="H53" i="5"/>
  <c r="H67" i="14"/>
  <c r="H9" i="9"/>
  <c r="H40" i="4"/>
  <c r="H41" i="4"/>
  <c r="H36" i="4"/>
  <c r="H35" i="5"/>
  <c r="H20" i="15"/>
  <c r="H19" i="11"/>
  <c r="H15" i="8"/>
  <c r="H48" i="7"/>
  <c r="H42" i="5"/>
  <c r="H32" i="5"/>
  <c r="H19" i="16"/>
  <c r="H36" i="14"/>
  <c r="H20" i="14"/>
  <c r="H31" i="12"/>
  <c r="H15" i="11"/>
  <c r="H36" i="12"/>
  <c r="H44" i="11"/>
  <c r="H3" i="9"/>
  <c r="H45" i="5"/>
  <c r="H5" i="5"/>
  <c r="H13" i="5"/>
  <c r="H23" i="5"/>
  <c r="H49" i="5"/>
  <c r="H44" i="5"/>
  <c r="H29" i="5"/>
  <c r="H62" i="6"/>
  <c r="H33" i="6"/>
  <c r="H8" i="12"/>
  <c r="H14" i="12"/>
  <c r="H49" i="8"/>
  <c r="H21" i="4"/>
  <c r="H27" i="4"/>
  <c r="H25" i="4"/>
  <c r="H36" i="6"/>
  <c r="H39" i="15"/>
  <c r="H43" i="11"/>
  <c r="H28" i="8"/>
  <c r="H51" i="8"/>
  <c r="H16" i="5"/>
  <c r="H6" i="5"/>
  <c r="H14" i="5"/>
  <c r="H46" i="6"/>
  <c r="H47" i="14"/>
  <c r="H20" i="11"/>
  <c r="H5" i="9"/>
  <c r="H64" i="7"/>
  <c r="H20" i="4"/>
  <c r="H23" i="4"/>
  <c r="H2" i="4"/>
  <c r="H60" i="6"/>
  <c r="H7" i="12"/>
  <c r="H7" i="14"/>
  <c r="H4" i="9"/>
  <c r="H41" i="5"/>
  <c r="H39" i="5"/>
  <c r="H30" i="5"/>
  <c r="H6" i="14"/>
  <c r="H38" i="11"/>
  <c r="H4" i="16"/>
  <c r="H13" i="8"/>
  <c r="H80" i="7"/>
  <c r="H31" i="4"/>
  <c r="H31" i="5"/>
  <c r="H9" i="13"/>
  <c r="H10" i="9"/>
  <c r="H24" i="8"/>
  <c r="H38" i="4"/>
  <c r="H52" i="5"/>
  <c r="H36" i="5"/>
  <c r="H48" i="5"/>
  <c r="H26" i="6"/>
  <c r="H15" i="13"/>
  <c r="H21" i="16"/>
  <c r="H55" i="7"/>
  <c r="H8" i="4"/>
  <c r="H5" i="4"/>
  <c r="H24" i="5"/>
  <c r="H31" i="14"/>
  <c r="H9" i="11"/>
  <c r="H5" i="11"/>
  <c r="H17" i="8"/>
  <c r="H44" i="8"/>
  <c r="H20" i="5"/>
  <c r="H26" i="5"/>
  <c r="H22" i="8"/>
  <c r="H34" i="7"/>
  <c r="H12" i="4"/>
  <c r="H19" i="5"/>
  <c r="H27" i="6"/>
  <c r="H42" i="11"/>
  <c r="H39" i="4"/>
  <c r="H44" i="6"/>
  <c r="H55" i="13"/>
  <c r="H59" i="8"/>
  <c r="H67" i="6"/>
  <c r="H2" i="6"/>
  <c r="H34" i="14"/>
  <c r="H15" i="4"/>
  <c r="H28" i="5"/>
  <c r="H27" i="13"/>
  <c r="H30" i="12"/>
  <c r="H34" i="12"/>
  <c r="H12" i="11"/>
  <c r="H25" i="7"/>
  <c r="H4" i="4"/>
  <c r="H25" i="5"/>
  <c r="H20" i="6"/>
  <c r="H16" i="6"/>
  <c r="H2" i="9"/>
  <c r="H47" i="7"/>
  <c r="H35" i="4"/>
  <c r="H3" i="4"/>
  <c r="H55" i="5"/>
  <c r="H14" i="15"/>
  <c r="H35" i="14"/>
  <c r="H59" i="13"/>
  <c r="H30" i="11"/>
  <c r="H3" i="8"/>
  <c r="H44" i="4"/>
  <c r="H8" i="5"/>
  <c r="H17" i="5"/>
  <c r="H47" i="6"/>
  <c r="H43" i="15"/>
  <c r="H8" i="9"/>
  <c r="H39" i="8"/>
  <c r="H56" i="6"/>
  <c r="H19" i="14"/>
  <c r="H37" i="7"/>
  <c r="H9" i="8"/>
  <c r="H10" i="4"/>
  <c r="H9" i="5"/>
  <c r="H4" i="5"/>
  <c r="H53" i="14"/>
  <c r="H17" i="11"/>
  <c r="H58" i="8"/>
  <c r="H38" i="10"/>
  <c r="H158" i="10"/>
  <c r="H211" i="10"/>
  <c r="H264" i="10"/>
  <c r="H233" i="3"/>
  <c r="H35" i="12"/>
  <c r="H2" i="15"/>
  <c r="H41" i="15"/>
  <c r="H4" i="3"/>
  <c r="H106" i="3"/>
  <c r="H223" i="3"/>
  <c r="H190" i="10"/>
  <c r="H18" i="14"/>
  <c r="H12" i="14"/>
  <c r="H69" i="3"/>
  <c r="H3" i="13"/>
  <c r="H46" i="3"/>
  <c r="H77" i="10"/>
  <c r="H12" i="5"/>
  <c r="H18" i="5"/>
  <c r="H42" i="8"/>
  <c r="H58" i="13"/>
  <c r="H308" i="3"/>
  <c r="H62" i="3"/>
  <c r="H97" i="10"/>
  <c r="H61" i="14"/>
  <c r="H8" i="14"/>
  <c r="H8" i="15"/>
  <c r="H12" i="16"/>
  <c r="H9" i="12"/>
  <c r="H236" i="3"/>
  <c r="H201" i="3"/>
  <c r="H296" i="3"/>
  <c r="H291" i="3"/>
  <c r="H50" i="13"/>
  <c r="H140" i="3"/>
  <c r="H22" i="12"/>
  <c r="H46" i="13"/>
  <c r="H49" i="14"/>
  <c r="H75" i="14"/>
  <c r="H84" i="7"/>
  <c r="H12" i="12"/>
  <c r="H48" i="14"/>
  <c r="H29" i="15"/>
  <c r="H23" i="13"/>
  <c r="H156" i="3"/>
  <c r="H280" i="3"/>
  <c r="H304" i="3"/>
  <c r="H219" i="10"/>
  <c r="H173" i="10"/>
  <c r="H232" i="10"/>
  <c r="H184" i="10"/>
  <c r="H269" i="10"/>
  <c r="H252" i="10"/>
  <c r="H72" i="10"/>
  <c r="H128" i="10"/>
  <c r="H236" i="10"/>
  <c r="H259" i="10"/>
  <c r="H6" i="11"/>
  <c r="H59" i="14"/>
  <c r="H9" i="16"/>
  <c r="H9" i="3"/>
  <c r="H80" i="3"/>
  <c r="H210" i="3"/>
  <c r="H3" i="12"/>
  <c r="H11" i="14"/>
  <c r="H64" i="14"/>
  <c r="H48" i="3"/>
  <c r="H23" i="10"/>
  <c r="H11" i="13"/>
  <c r="H22" i="15"/>
  <c r="H82" i="10"/>
  <c r="H171" i="10"/>
  <c r="H31" i="15"/>
  <c r="H33" i="14"/>
  <c r="H14" i="14"/>
  <c r="H130" i="3"/>
  <c r="H237" i="3"/>
  <c r="H33" i="10"/>
  <c r="H146" i="10"/>
  <c r="H202" i="10"/>
  <c r="H53" i="13"/>
  <c r="H5" i="15"/>
  <c r="H288" i="3"/>
  <c r="H218" i="10"/>
  <c r="H160" i="3"/>
  <c r="H30" i="10"/>
  <c r="H45" i="10"/>
  <c r="H168" i="10"/>
  <c r="H139" i="10"/>
  <c r="H261" i="10"/>
  <c r="H290" i="3"/>
  <c r="H40" i="13"/>
  <c r="H27" i="14"/>
  <c r="H172" i="3"/>
  <c r="H19" i="15"/>
  <c r="H7" i="13"/>
  <c r="H105" i="3"/>
  <c r="H333" i="3"/>
  <c r="H301" i="3"/>
  <c r="H136" i="10"/>
  <c r="H243" i="10"/>
  <c r="H35" i="13"/>
  <c r="H175" i="10"/>
  <c r="H25" i="13"/>
  <c r="H27" i="3"/>
  <c r="H42" i="13"/>
  <c r="H16" i="15"/>
  <c r="H212" i="3"/>
  <c r="H91" i="10"/>
  <c r="H26" i="11"/>
  <c r="H25" i="14"/>
  <c r="H8" i="16"/>
  <c r="H17" i="12"/>
  <c r="H8" i="11"/>
  <c r="H285" i="3"/>
  <c r="H198" i="10"/>
  <c r="H285" i="10"/>
  <c r="H80" i="10"/>
  <c r="H24" i="13"/>
  <c r="H289" i="3"/>
  <c r="H137" i="10"/>
  <c r="H270" i="10"/>
  <c r="H11" i="11"/>
  <c r="H21" i="12"/>
  <c r="H4" i="13"/>
  <c r="H5" i="14"/>
  <c r="H302" i="3"/>
  <c r="H52" i="14"/>
  <c r="H222" i="3"/>
  <c r="H5" i="3"/>
  <c r="H79" i="3"/>
  <c r="H18" i="12"/>
  <c r="H26" i="14"/>
  <c r="H13" i="3"/>
  <c r="H278" i="3"/>
  <c r="H313" i="3"/>
  <c r="H273" i="10"/>
  <c r="H69" i="14"/>
  <c r="H168" i="3"/>
  <c r="H24" i="14"/>
  <c r="H41" i="14"/>
  <c r="H283" i="3"/>
  <c r="H36" i="13"/>
  <c r="H21" i="3"/>
  <c r="H52" i="10"/>
  <c r="H216" i="10"/>
  <c r="H29" i="13"/>
  <c r="H37" i="15"/>
  <c r="H11" i="8"/>
  <c r="H15" i="14"/>
  <c r="H196" i="3"/>
  <c r="H10" i="10"/>
  <c r="H154" i="10"/>
  <c r="H51" i="13"/>
  <c r="H334" i="3"/>
  <c r="H118" i="10"/>
  <c r="H36" i="11"/>
  <c r="H10" i="14"/>
  <c r="H62" i="13"/>
  <c r="H29" i="11"/>
  <c r="H20" i="13"/>
  <c r="H32" i="14"/>
  <c r="H4" i="14"/>
  <c r="H46" i="15"/>
  <c r="H42" i="3"/>
  <c r="H74" i="10"/>
  <c r="H99" i="10"/>
  <c r="H10" i="11"/>
  <c r="H37" i="13"/>
  <c r="H71" i="14"/>
  <c r="H115" i="3"/>
  <c r="H10" i="3"/>
  <c r="H49" i="10"/>
  <c r="H95" i="10"/>
  <c r="H27" i="12"/>
  <c r="H50" i="14"/>
  <c r="H321" i="3"/>
  <c r="G27" i="13"/>
  <c r="G43" i="11"/>
  <c r="G34" i="4"/>
  <c r="G8" i="12"/>
  <c r="G4" i="4"/>
  <c r="G29" i="6"/>
  <c r="G46" i="11"/>
  <c r="G59" i="13"/>
  <c r="G63" i="14"/>
  <c r="G35" i="15"/>
  <c r="G10" i="16"/>
  <c r="G250" i="3"/>
  <c r="G58" i="14"/>
  <c r="G42" i="5"/>
  <c r="G19" i="11"/>
  <c r="G22" i="13"/>
  <c r="G20" i="15"/>
  <c r="G62" i="6"/>
  <c r="G11" i="5"/>
  <c r="G23" i="11"/>
  <c r="G35" i="13"/>
  <c r="G16" i="13"/>
  <c r="G28" i="14"/>
  <c r="G31" i="14"/>
  <c r="G2" i="16"/>
  <c r="G28" i="11"/>
  <c r="G18" i="11"/>
  <c r="G7" i="12"/>
  <c r="G63" i="13"/>
  <c r="G35" i="14"/>
  <c r="G39" i="15"/>
  <c r="G11" i="16"/>
  <c r="G184" i="3"/>
  <c r="G16" i="5"/>
  <c r="G32" i="11"/>
  <c r="G13" i="11"/>
  <c r="G30" i="12"/>
  <c r="G51" i="13"/>
  <c r="G77" i="3"/>
  <c r="G149" i="3"/>
  <c r="G48" i="5"/>
  <c r="G9" i="11"/>
  <c r="G41" i="11"/>
  <c r="G20" i="12"/>
  <c r="G19" i="14"/>
  <c r="G14" i="15"/>
  <c r="G12" i="11"/>
  <c r="G6" i="12"/>
  <c r="G50" i="13"/>
  <c r="G53" i="14"/>
  <c r="G73" i="14"/>
  <c r="G22" i="16"/>
  <c r="G152" i="3"/>
  <c r="G30" i="11"/>
  <c r="G56" i="13"/>
  <c r="G31" i="15"/>
  <c r="G7" i="15"/>
  <c r="G32" i="3"/>
  <c r="G197" i="3"/>
  <c r="G17" i="4"/>
  <c r="G65" i="7"/>
  <c r="G20" i="11"/>
  <c r="G16" i="11"/>
  <c r="G16" i="14"/>
  <c r="G42" i="15"/>
  <c r="G19" i="16"/>
  <c r="G24" i="3"/>
  <c r="G38" i="11"/>
  <c r="G31" i="12"/>
  <c r="G47" i="14"/>
  <c r="G12" i="15"/>
  <c r="G240" i="3"/>
  <c r="I298" i="3"/>
  <c r="G317" i="3"/>
  <c r="H298" i="3"/>
  <c r="G334" i="3"/>
  <c r="G220" i="3"/>
  <c r="G316" i="3"/>
  <c r="G314" i="3"/>
  <c r="H145" i="3"/>
  <c r="I334" i="3"/>
  <c r="H340" i="3"/>
  <c r="H330" i="3"/>
  <c r="G340" i="3"/>
  <c r="G330" i="3"/>
  <c r="G310" i="3"/>
  <c r="I316" i="3"/>
  <c r="H316" i="3"/>
  <c r="G289" i="3"/>
  <c r="I330" i="3"/>
  <c r="J145" i="3"/>
  <c r="J316" i="3"/>
  <c r="G298" i="3"/>
  <c r="G145" i="3"/>
  <c r="H307" i="3"/>
  <c r="I240" i="3"/>
  <c r="H314" i="3"/>
  <c r="G308" i="3"/>
  <c r="G307" i="3"/>
  <c r="H181" i="3"/>
  <c r="G206" i="3"/>
  <c r="I317" i="3"/>
  <c r="H220" i="3"/>
  <c r="I340" i="3"/>
  <c r="H317" i="3"/>
  <c r="J250" i="3"/>
  <c r="I322" i="3"/>
  <c r="H322" i="3"/>
  <c r="I329" i="3"/>
  <c r="I326" i="3"/>
  <c r="I310" i="3"/>
  <c r="H329" i="3"/>
  <c r="H326" i="3"/>
  <c r="H310" i="3"/>
  <c r="I307" i="3"/>
  <c r="G329" i="3"/>
  <c r="I327" i="3"/>
  <c r="G322" i="3"/>
  <c r="G326" i="3"/>
  <c r="G327" i="3"/>
  <c r="I314" i="3"/>
  <c r="I289" i="3"/>
  <c r="I308" i="3"/>
  <c r="H148" i="3"/>
  <c r="H184" i="3"/>
  <c r="G148" i="3"/>
  <c r="J334" i="3"/>
  <c r="J289" i="3"/>
  <c r="J308" i="3"/>
  <c r="I181" i="3"/>
  <c r="H327" i="3"/>
  <c r="H99" i="3"/>
  <c r="I206" i="3"/>
  <c r="G99" i="3"/>
  <c r="H206" i="3"/>
  <c r="G132" i="3"/>
  <c r="G104" i="3"/>
  <c r="H240" i="3"/>
  <c r="I250" i="3"/>
  <c r="H250" i="3"/>
  <c r="J166" i="3"/>
  <c r="J104" i="3"/>
  <c r="I220" i="3"/>
  <c r="I166" i="3"/>
  <c r="H166" i="3"/>
  <c r="G166" i="3"/>
  <c r="H120" i="3"/>
  <c r="J240" i="3"/>
  <c r="I119" i="3"/>
  <c r="I104" i="3"/>
  <c r="H132" i="3"/>
  <c r="H119" i="3"/>
  <c r="H104" i="3"/>
  <c r="J148" i="3"/>
  <c r="J184" i="3"/>
  <c r="I148" i="3"/>
  <c r="I184" i="3"/>
  <c r="I120" i="3"/>
  <c r="I141" i="3"/>
  <c r="G119" i="3"/>
  <c r="G181" i="3"/>
  <c r="G120" i="3"/>
  <c r="I152" i="3"/>
  <c r="J197" i="3"/>
  <c r="I197" i="3"/>
  <c r="H197" i="3"/>
  <c r="I64" i="3"/>
  <c r="I110" i="3"/>
  <c r="G64" i="3"/>
  <c r="J152" i="3"/>
  <c r="H110" i="3"/>
  <c r="H29" i="3"/>
  <c r="J110" i="3"/>
  <c r="G110" i="3"/>
  <c r="I99" i="3"/>
  <c r="H154" i="3"/>
  <c r="G29" i="3"/>
  <c r="I63" i="3"/>
  <c r="I77" i="3"/>
  <c r="H152" i="3"/>
  <c r="H141" i="3"/>
  <c r="J132" i="3"/>
  <c r="H63" i="3"/>
  <c r="H77" i="3"/>
  <c r="J137" i="3"/>
  <c r="G63" i="3"/>
  <c r="I137" i="3"/>
  <c r="I62" i="3"/>
  <c r="H137" i="3"/>
  <c r="G57" i="3"/>
  <c r="G62" i="3"/>
  <c r="I154" i="3"/>
  <c r="G154" i="3"/>
  <c r="G141" i="3"/>
  <c r="I29" i="3"/>
  <c r="H57" i="3"/>
  <c r="J64" i="3"/>
  <c r="J62" i="3"/>
  <c r="J24" i="3"/>
  <c r="J57" i="3"/>
  <c r="G319" i="3"/>
  <c r="H151" i="3"/>
  <c r="I34" i="3"/>
  <c r="J34" i="3"/>
  <c r="I24" i="3"/>
  <c r="H24" i="3"/>
  <c r="H149" i="3"/>
  <c r="I149" i="3"/>
  <c r="J21" i="3"/>
  <c r="H337" i="3"/>
  <c r="J32" i="3"/>
  <c r="I333" i="3"/>
  <c r="I32" i="3"/>
  <c r="H241" i="3"/>
  <c r="G21" i="3"/>
  <c r="H32" i="3"/>
  <c r="H34" i="3"/>
  <c r="G34" i="3"/>
  <c r="I21" i="3"/>
  <c r="H319" i="3"/>
  <c r="I236" i="3"/>
  <c r="I223" i="3"/>
  <c r="I313" i="3"/>
  <c r="I69" i="3"/>
  <c r="I287" i="3"/>
  <c r="I106" i="3"/>
  <c r="H90" i="3"/>
  <c r="I302" i="3"/>
  <c r="I130" i="3"/>
  <c r="G6" i="3"/>
  <c r="I74" i="3"/>
  <c r="I321" i="3"/>
  <c r="I153" i="3"/>
  <c r="I160" i="3"/>
  <c r="I201" i="3"/>
  <c r="I183" i="34"/>
  <c r="J183" i="34" s="1"/>
  <c r="I180" i="34"/>
  <c r="J180" i="34" s="1"/>
  <c r="H14" i="10"/>
  <c r="H208" i="10"/>
  <c r="I158" i="10"/>
  <c r="I196" i="3"/>
  <c r="H153" i="3"/>
  <c r="I42" i="3"/>
  <c r="I274" i="3"/>
  <c r="G90" i="3"/>
  <c r="I280" i="3"/>
  <c r="I140" i="3"/>
  <c r="H244" i="3"/>
  <c r="I36" i="3"/>
  <c r="I9" i="3"/>
  <c r="H83" i="3"/>
  <c r="G285" i="3"/>
  <c r="H173" i="3"/>
  <c r="H266" i="3"/>
  <c r="I13" i="3"/>
  <c r="H177" i="3"/>
  <c r="G13" i="3"/>
  <c r="I210" i="3"/>
  <c r="I80" i="3"/>
  <c r="I168" i="3"/>
  <c r="I105" i="3"/>
  <c r="I337" i="3"/>
  <c r="I126" i="34"/>
  <c r="I39" i="34"/>
  <c r="J39" i="34" s="1"/>
  <c r="I31" i="34"/>
  <c r="J31" i="34" s="1"/>
  <c r="I17" i="34"/>
  <c r="J17" i="34" s="1"/>
  <c r="I198" i="34"/>
  <c r="J198" i="34" s="1"/>
  <c r="I166" i="34"/>
  <c r="J166" i="34" s="1"/>
  <c r="I150" i="34"/>
  <c r="J150" i="34" s="1"/>
  <c r="F8" i="1" s="1"/>
  <c r="I137" i="34"/>
  <c r="J137" i="34" s="1"/>
  <c r="I231" i="34"/>
  <c r="J231" i="34" s="1"/>
  <c r="I219" i="34"/>
  <c r="J219" i="34" s="1"/>
  <c r="I185" i="34"/>
  <c r="J185" i="34" s="1"/>
  <c r="I206" i="34"/>
  <c r="J206" i="34" s="1"/>
  <c r="I201" i="34"/>
  <c r="J201" i="34" s="1"/>
  <c r="I184" i="34"/>
  <c r="J184" i="34" s="1"/>
  <c r="I181" i="34"/>
  <c r="J181" i="34" s="1"/>
  <c r="I197" i="34"/>
  <c r="J197" i="34" s="1"/>
  <c r="I163" i="34"/>
  <c r="J163" i="34" s="1"/>
  <c r="I152" i="34"/>
  <c r="J152" i="34" s="1"/>
  <c r="I141" i="34"/>
  <c r="J141" i="34" s="1"/>
  <c r="I129" i="34"/>
  <c r="J129" i="34" s="1"/>
  <c r="I230" i="34"/>
  <c r="J230" i="34" s="1"/>
  <c r="I218" i="34"/>
  <c r="J218" i="34" s="1"/>
  <c r="I209" i="34"/>
  <c r="J209" i="34" s="1"/>
  <c r="I200" i="34"/>
  <c r="J200" i="34" s="1"/>
  <c r="I189" i="34"/>
  <c r="J189" i="34" s="1"/>
  <c r="I173" i="34"/>
  <c r="J173" i="34" s="1"/>
  <c r="I162" i="34"/>
  <c r="J162" i="34" s="1"/>
  <c r="I156" i="34"/>
  <c r="J156" i="34" s="1"/>
  <c r="I128" i="34"/>
  <c r="J128" i="34" s="1"/>
  <c r="I130" i="34"/>
  <c r="J130" i="34" s="1"/>
  <c r="I135" i="34"/>
  <c r="J135" i="34" s="1"/>
  <c r="I140" i="34"/>
  <c r="J140" i="34" s="1"/>
  <c r="I138" i="34"/>
  <c r="J138" i="34" s="1"/>
  <c r="I143" i="34"/>
  <c r="J143" i="34" s="1"/>
  <c r="I146" i="34"/>
  <c r="J146" i="34" s="1"/>
  <c r="I167" i="34"/>
  <c r="J167" i="34" s="1"/>
  <c r="I233" i="34"/>
  <c r="J233" i="34" s="1"/>
  <c r="I225" i="34"/>
  <c r="J225" i="34" s="1"/>
  <c r="I221" i="34"/>
  <c r="J221" i="34" s="1"/>
  <c r="I212" i="34"/>
  <c r="J212" i="34" s="1"/>
  <c r="I205" i="34"/>
  <c r="J205" i="34" s="1"/>
  <c r="I194" i="34"/>
  <c r="J194" i="34" s="1"/>
  <c r="I191" i="34"/>
  <c r="J191" i="34" s="1"/>
  <c r="I174" i="34"/>
  <c r="J174" i="34" s="1"/>
  <c r="I168" i="34"/>
  <c r="J168" i="34" s="1"/>
  <c r="I153" i="34"/>
  <c r="J153" i="34" s="1"/>
  <c r="I149" i="34"/>
  <c r="J149" i="34" s="1"/>
  <c r="I144" i="34"/>
  <c r="J144" i="34" s="1"/>
  <c r="I134" i="34"/>
  <c r="J134" i="34" s="1"/>
  <c r="I133" i="34"/>
  <c r="J133" i="34" s="1"/>
  <c r="I227" i="34"/>
  <c r="J227" i="34" s="1"/>
  <c r="I223" i="34"/>
  <c r="J223" i="34" s="1"/>
  <c r="I216" i="34"/>
  <c r="J216" i="34" s="1"/>
  <c r="I207" i="34"/>
  <c r="J207" i="34" s="1"/>
  <c r="I193" i="34"/>
  <c r="J193" i="34" s="1"/>
  <c r="I188" i="34"/>
  <c r="J188" i="34" s="1"/>
  <c r="I176" i="34"/>
  <c r="J176" i="34" s="1"/>
  <c r="I170" i="34"/>
  <c r="J170" i="34" s="1"/>
  <c r="I158" i="34"/>
  <c r="J158" i="34" s="1"/>
  <c r="I148" i="34"/>
  <c r="J148" i="34" s="1"/>
  <c r="I131" i="34"/>
  <c r="J131" i="34" s="1"/>
  <c r="I217" i="34"/>
  <c r="J217" i="34" s="1"/>
  <c r="I202" i="34"/>
  <c r="J202" i="34" s="1"/>
  <c r="I192" i="34"/>
  <c r="J192" i="34" s="1"/>
  <c r="I182" i="34"/>
  <c r="J182" i="34" s="1"/>
  <c r="I171" i="34"/>
  <c r="J171" i="34" s="1"/>
  <c r="I165" i="34"/>
  <c r="J165" i="34" s="1"/>
  <c r="I159" i="34"/>
  <c r="J159" i="34" s="1"/>
  <c r="I226" i="34"/>
  <c r="J226" i="34" s="1"/>
  <c r="I214" i="34"/>
  <c r="J214" i="34" s="1"/>
  <c r="I195" i="34"/>
  <c r="J195" i="34" s="1"/>
  <c r="I177" i="34"/>
  <c r="J177" i="34" s="1"/>
  <c r="I161" i="34"/>
  <c r="J161" i="34" s="1"/>
  <c r="I232" i="34"/>
  <c r="J232" i="34" s="1"/>
  <c r="I229" i="34"/>
  <c r="J229" i="34" s="1"/>
  <c r="I228" i="34"/>
  <c r="J228" i="34" s="1"/>
  <c r="I224" i="34"/>
  <c r="J224" i="34" s="1"/>
  <c r="I222" i="34"/>
  <c r="J222" i="34" s="1"/>
  <c r="I220" i="34"/>
  <c r="J220" i="34" s="1"/>
  <c r="I215" i="34"/>
  <c r="J215" i="34" s="1"/>
  <c r="I213" i="34"/>
  <c r="J213" i="34" s="1"/>
  <c r="I211" i="34"/>
  <c r="J211" i="34" s="1"/>
  <c r="I208" i="34"/>
  <c r="J208" i="34" s="1"/>
  <c r="I204" i="34"/>
  <c r="J204" i="34" s="1"/>
  <c r="I196" i="34"/>
  <c r="J196" i="34" s="1"/>
  <c r="I199" i="34"/>
  <c r="J199" i="34" s="1"/>
  <c r="I187" i="34"/>
  <c r="J187" i="34" s="1"/>
  <c r="I190" i="34"/>
  <c r="J190" i="34" s="1"/>
  <c r="I186" i="34"/>
  <c r="J186" i="34" s="1"/>
  <c r="I178" i="34"/>
  <c r="J178" i="34" s="1"/>
  <c r="I175" i="34"/>
  <c r="J175" i="34" s="1"/>
  <c r="I169" i="34"/>
  <c r="J169" i="34" s="1"/>
  <c r="I164" i="34"/>
  <c r="J164" i="34" s="1"/>
  <c r="I160" i="34"/>
  <c r="J160" i="34" s="1"/>
  <c r="I157" i="34"/>
  <c r="J157" i="34" s="1"/>
  <c r="I155" i="34"/>
  <c r="J155" i="34" s="1"/>
  <c r="I154" i="34"/>
  <c r="J154" i="34" s="1"/>
  <c r="I151" i="34"/>
  <c r="J151" i="34" s="1"/>
  <c r="I147" i="34"/>
  <c r="J147" i="34" s="1"/>
  <c r="I145" i="34"/>
  <c r="J145" i="34" s="1"/>
  <c r="I142" i="34"/>
  <c r="J142" i="34" s="1"/>
  <c r="I139" i="34"/>
  <c r="J139" i="34" s="1"/>
  <c r="I136" i="34"/>
  <c r="J136" i="34" s="1"/>
  <c r="I132" i="34"/>
  <c r="J132" i="34" s="1"/>
  <c r="I27" i="34"/>
  <c r="J27" i="34" s="1"/>
  <c r="I115" i="34"/>
  <c r="I104" i="34"/>
  <c r="I87" i="34"/>
  <c r="I85" i="34"/>
  <c r="I75" i="34"/>
  <c r="J75" i="34" s="1"/>
  <c r="I57" i="34"/>
  <c r="J57" i="34" s="1"/>
  <c r="I4" i="34"/>
  <c r="J4" i="34" s="1"/>
  <c r="I125" i="34"/>
  <c r="I114" i="34"/>
  <c r="I101" i="34"/>
  <c r="I89" i="34"/>
  <c r="I73" i="34"/>
  <c r="J73" i="34" s="1"/>
  <c r="I8" i="34"/>
  <c r="J8" i="34" s="1"/>
  <c r="I49" i="34"/>
  <c r="J49" i="34" s="1"/>
  <c r="I21" i="34"/>
  <c r="J21" i="34" s="1"/>
  <c r="I124" i="34"/>
  <c r="I74" i="34"/>
  <c r="I55" i="34"/>
  <c r="J55" i="34" s="1"/>
  <c r="I15" i="34"/>
  <c r="J15" i="34" s="1"/>
  <c r="I112" i="34"/>
  <c r="I97" i="34"/>
  <c r="I72" i="34"/>
  <c r="I48" i="34"/>
  <c r="J48" i="34" s="1"/>
  <c r="I3" i="34"/>
  <c r="J3" i="34" s="1"/>
  <c r="I123" i="34"/>
  <c r="I110" i="34"/>
  <c r="I81" i="34"/>
  <c r="I34" i="34"/>
  <c r="J34" i="34" s="1"/>
  <c r="I14" i="34"/>
  <c r="J14" i="34" s="1"/>
  <c r="I2" i="34"/>
  <c r="J2" i="34" s="1"/>
  <c r="I109" i="34"/>
  <c r="I96" i="34"/>
  <c r="I67" i="34"/>
  <c r="I51" i="34"/>
  <c r="J51" i="34" s="1"/>
  <c r="I37" i="34"/>
  <c r="J37" i="34" s="1"/>
  <c r="I13" i="34"/>
  <c r="J13" i="34" s="1"/>
  <c r="I107" i="34"/>
  <c r="I83" i="34"/>
  <c r="I65" i="34"/>
  <c r="I33" i="34"/>
  <c r="J33" i="34" s="1"/>
  <c r="I19" i="34"/>
  <c r="J19" i="34" s="1"/>
  <c r="I12" i="34"/>
  <c r="J12" i="34" s="1"/>
  <c r="I122" i="34"/>
  <c r="I106" i="34"/>
  <c r="I91" i="34"/>
  <c r="I80" i="34"/>
  <c r="I64" i="34"/>
  <c r="I56" i="34"/>
  <c r="J56" i="34" s="1"/>
  <c r="I47" i="34"/>
  <c r="J47" i="34" s="1"/>
  <c r="I41" i="34"/>
  <c r="J41" i="34" s="1"/>
  <c r="I25" i="34"/>
  <c r="J25" i="34" s="1"/>
  <c r="I10" i="34"/>
  <c r="J10" i="34" s="1"/>
  <c r="I68" i="34"/>
  <c r="J68" i="34" s="1"/>
  <c r="I35" i="34"/>
  <c r="J35" i="34" s="1"/>
  <c r="I99" i="34"/>
  <c r="I23" i="34"/>
  <c r="J23" i="34" s="1"/>
  <c r="I20" i="34"/>
  <c r="J20" i="34" s="1"/>
  <c r="I120" i="34"/>
  <c r="I111" i="34"/>
  <c r="I95" i="34"/>
  <c r="I79" i="34"/>
  <c r="I66" i="34"/>
  <c r="J66" i="34" s="1"/>
  <c r="I54" i="34"/>
  <c r="J54" i="34" s="1"/>
  <c r="I45" i="34"/>
  <c r="J45" i="34" s="1"/>
  <c r="I38" i="34"/>
  <c r="J38" i="34" s="1"/>
  <c r="I22" i="34"/>
  <c r="J22" i="34" s="1"/>
  <c r="I11" i="34"/>
  <c r="J11" i="34" s="1"/>
  <c r="I113" i="34"/>
  <c r="I28" i="34"/>
  <c r="J28" i="34" s="1"/>
  <c r="I43" i="34"/>
  <c r="J43" i="34" s="1"/>
  <c r="I42" i="34"/>
  <c r="J42" i="34" s="1"/>
  <c r="I121" i="34"/>
  <c r="I103" i="34"/>
  <c r="I92" i="34"/>
  <c r="I77" i="34"/>
  <c r="I63" i="34"/>
  <c r="J63" i="34" s="1"/>
  <c r="I59" i="34"/>
  <c r="J59" i="34" s="1"/>
  <c r="I46" i="34"/>
  <c r="J46" i="34" s="1"/>
  <c r="I36" i="34"/>
  <c r="J36" i="34" s="1"/>
  <c r="I26" i="34"/>
  <c r="J26" i="34" s="1"/>
  <c r="I9" i="34"/>
  <c r="J9" i="34" s="1"/>
  <c r="I86" i="34"/>
  <c r="I52" i="34"/>
  <c r="J52" i="34" s="1"/>
  <c r="I16" i="34"/>
  <c r="J16" i="34" s="1"/>
  <c r="I70" i="34"/>
  <c r="J70" i="34" s="1"/>
  <c r="I71" i="34"/>
  <c r="J71" i="34" s="1"/>
  <c r="I61" i="34"/>
  <c r="J61" i="34" s="1"/>
  <c r="I118" i="34"/>
  <c r="I105" i="34"/>
  <c r="I90" i="34"/>
  <c r="I76" i="34"/>
  <c r="I69" i="34"/>
  <c r="J69" i="34" s="1"/>
  <c r="I53" i="34"/>
  <c r="J53" i="34" s="1"/>
  <c r="I44" i="34"/>
  <c r="J44" i="34" s="1"/>
  <c r="I30" i="34"/>
  <c r="J30" i="34" s="1"/>
  <c r="I32" i="34"/>
  <c r="J32" i="34" s="1"/>
  <c r="I5" i="34"/>
  <c r="J5" i="34" s="1"/>
  <c r="I100" i="34"/>
  <c r="I7" i="34"/>
  <c r="J7" i="34" s="1"/>
  <c r="I82" i="34"/>
  <c r="J82" i="34" s="1"/>
  <c r="I84" i="34"/>
  <c r="I78" i="34"/>
  <c r="I93" i="34"/>
  <c r="I127" i="34"/>
  <c r="I119" i="34"/>
  <c r="I102" i="34"/>
  <c r="I62" i="34"/>
  <c r="J62" i="34" s="1"/>
  <c r="I58" i="34"/>
  <c r="J58" i="34" s="1"/>
  <c r="I40" i="34"/>
  <c r="J40" i="34" s="1"/>
  <c r="I29" i="34"/>
  <c r="J29" i="34" s="1"/>
  <c r="I18" i="34"/>
  <c r="J18" i="34" s="1"/>
  <c r="I6" i="34"/>
  <c r="J6" i="34" s="1"/>
  <c r="I126" i="19"/>
  <c r="J126" i="19" s="1"/>
  <c r="J42" i="15"/>
  <c r="I110" i="19"/>
  <c r="J110" i="19" s="1"/>
  <c r="J43" i="4" s="1"/>
  <c r="I38" i="19"/>
  <c r="J38" i="19" s="1"/>
  <c r="J134" i="3" s="1"/>
  <c r="I74" i="19"/>
  <c r="J74" i="19" s="1"/>
  <c r="J20" i="11"/>
  <c r="J30" i="12"/>
  <c r="I56" i="19"/>
  <c r="J56" i="19" s="1"/>
  <c r="J143" i="3" s="1"/>
  <c r="J19" i="14"/>
  <c r="J54" i="13"/>
  <c r="J18" i="15"/>
  <c r="I92" i="19"/>
  <c r="J92" i="19" s="1"/>
  <c r="J319" i="3" s="1"/>
  <c r="J9" i="13"/>
  <c r="I20" i="19"/>
  <c r="J20" i="19" s="1"/>
  <c r="J7" i="15"/>
  <c r="J9" i="11"/>
  <c r="J38" i="15"/>
  <c r="I86" i="19"/>
  <c r="J86" i="19" s="1"/>
  <c r="J34" i="12"/>
  <c r="J6" i="14"/>
  <c r="J12" i="15"/>
  <c r="I50" i="19"/>
  <c r="J50" i="19" s="1"/>
  <c r="J177" i="3" s="1"/>
  <c r="I62" i="19"/>
  <c r="J62" i="19" s="1"/>
  <c r="J196" i="3" s="1"/>
  <c r="I14" i="19"/>
  <c r="J14" i="19" s="1"/>
  <c r="J29" i="8" s="1"/>
  <c r="J38" i="11"/>
  <c r="J7" i="12"/>
  <c r="J2" i="12"/>
  <c r="J28" i="14"/>
  <c r="H140" i="10"/>
  <c r="I184" i="10"/>
  <c r="I216" i="10"/>
  <c r="H19" i="10"/>
  <c r="I22" i="16"/>
  <c r="H18" i="16"/>
  <c r="I17" i="16"/>
  <c r="J2" i="16"/>
  <c r="H22" i="16"/>
  <c r="G18" i="16"/>
  <c r="I9" i="16"/>
  <c r="H2" i="16"/>
  <c r="I8" i="16"/>
  <c r="I10" i="16"/>
  <c r="I6" i="16"/>
  <c r="I11" i="16"/>
  <c r="H10" i="16"/>
  <c r="H6" i="16"/>
  <c r="H11" i="16"/>
  <c r="J22" i="16"/>
  <c r="H14" i="16"/>
  <c r="I20" i="16"/>
  <c r="H20" i="16"/>
  <c r="H17" i="16"/>
  <c r="I12" i="16"/>
  <c r="H3" i="16"/>
  <c r="I16" i="16"/>
  <c r="I14" i="16"/>
  <c r="I3" i="16"/>
  <c r="H16" i="16"/>
  <c r="H44" i="15"/>
  <c r="I42" i="15"/>
  <c r="H38" i="15"/>
  <c r="H42" i="15"/>
  <c r="G38" i="15"/>
  <c r="I3" i="15"/>
  <c r="G3" i="15"/>
  <c r="I37" i="15"/>
  <c r="I12" i="15"/>
  <c r="H27" i="15"/>
  <c r="H12" i="15"/>
  <c r="H24" i="15"/>
  <c r="I32" i="15"/>
  <c r="I9" i="15"/>
  <c r="I16" i="15"/>
  <c r="H32" i="15"/>
  <c r="I35" i="15"/>
  <c r="H9" i="15"/>
  <c r="I31" i="15"/>
  <c r="I19" i="15"/>
  <c r="H35" i="15"/>
  <c r="G9" i="15"/>
  <c r="I2" i="15"/>
  <c r="H4" i="15"/>
  <c r="I23" i="15"/>
  <c r="H23" i="15"/>
  <c r="I18" i="15"/>
  <c r="H3" i="15"/>
  <c r="G23" i="15"/>
  <c r="I14" i="15"/>
  <c r="H18" i="15"/>
  <c r="J43" i="15"/>
  <c r="H6" i="15"/>
  <c r="I40" i="15"/>
  <c r="H13" i="15"/>
  <c r="I8" i="15"/>
  <c r="H34" i="15"/>
  <c r="I29" i="15"/>
  <c r="I6" i="15"/>
  <c r="I21" i="15"/>
  <c r="H21" i="15"/>
  <c r="I5" i="15"/>
  <c r="H40" i="15"/>
  <c r="I22" i="15"/>
  <c r="I39" i="14"/>
  <c r="I75" i="14"/>
  <c r="I37" i="14"/>
  <c r="H62" i="14"/>
  <c r="I25" i="14"/>
  <c r="I64" i="14"/>
  <c r="G6" i="14"/>
  <c r="I62" i="14"/>
  <c r="H37" i="14"/>
  <c r="I41" i="14"/>
  <c r="I4" i="14"/>
  <c r="J63" i="14"/>
  <c r="J73" i="14"/>
  <c r="I12" i="14"/>
  <c r="I16" i="14"/>
  <c r="I28" i="14"/>
  <c r="I65" i="14"/>
  <c r="I63" i="14"/>
  <c r="I73" i="14"/>
  <c r="I49" i="14"/>
  <c r="I74" i="14"/>
  <c r="I14" i="14"/>
  <c r="I58" i="14"/>
  <c r="H16" i="14"/>
  <c r="H28" i="14"/>
  <c r="H65" i="14"/>
  <c r="H63" i="14"/>
  <c r="H73" i="14"/>
  <c r="H74" i="14"/>
  <c r="H58" i="14"/>
  <c r="I50" i="14"/>
  <c r="G65" i="14"/>
  <c r="I57" i="14"/>
  <c r="I67" i="14"/>
  <c r="H72" i="14"/>
  <c r="H30" i="14"/>
  <c r="I15" i="14"/>
  <c r="I51" i="14"/>
  <c r="H51" i="14"/>
  <c r="I29" i="14"/>
  <c r="H70" i="14"/>
  <c r="G51" i="14"/>
  <c r="H29" i="14"/>
  <c r="I24" i="14"/>
  <c r="I27" i="14"/>
  <c r="I59" i="14"/>
  <c r="I71" i="14"/>
  <c r="I33" i="14"/>
  <c r="G4" i="14"/>
  <c r="I61" i="14"/>
  <c r="I52" i="14"/>
  <c r="H21" i="14"/>
  <c r="I54" i="14"/>
  <c r="I10" i="14"/>
  <c r="I69" i="14"/>
  <c r="I42" i="14"/>
  <c r="I40" i="14"/>
  <c r="I18" i="14"/>
  <c r="I76" i="14"/>
  <c r="H54" i="14"/>
  <c r="H42" i="14"/>
  <c r="H40" i="14"/>
  <c r="H76" i="14"/>
  <c r="H8" i="13"/>
  <c r="I39" i="13"/>
  <c r="H47" i="13"/>
  <c r="I44" i="13"/>
  <c r="I35" i="13"/>
  <c r="G58" i="13"/>
  <c r="I11" i="13"/>
  <c r="I40" i="13"/>
  <c r="H39" i="13"/>
  <c r="I52" i="13"/>
  <c r="I20" i="13"/>
  <c r="I36" i="13"/>
  <c r="I51" i="13"/>
  <c r="I64" i="13"/>
  <c r="H57" i="13"/>
  <c r="I24" i="13"/>
  <c r="H64" i="13"/>
  <c r="H60" i="13"/>
  <c r="I54" i="13"/>
  <c r="J50" i="13"/>
  <c r="G36" i="13"/>
  <c r="G9" i="13"/>
  <c r="H52" i="13"/>
  <c r="I37" i="13"/>
  <c r="H34" i="13"/>
  <c r="I46" i="13"/>
  <c r="H54" i="13"/>
  <c r="I34" i="13"/>
  <c r="I26" i="13"/>
  <c r="G54" i="13"/>
  <c r="I22" i="13"/>
  <c r="I14" i="13"/>
  <c r="H26" i="13"/>
  <c r="I42" i="13"/>
  <c r="I16" i="13"/>
  <c r="H14" i="13"/>
  <c r="H28" i="13"/>
  <c r="H32" i="13"/>
  <c r="I58" i="13"/>
  <c r="H16" i="13"/>
  <c r="J35" i="13"/>
  <c r="J36" i="13"/>
  <c r="J58" i="13"/>
  <c r="J22" i="13"/>
  <c r="I21" i="13"/>
  <c r="I7" i="13"/>
  <c r="H44" i="13"/>
  <c r="H21" i="13"/>
  <c r="I62" i="13"/>
  <c r="I3" i="13"/>
  <c r="I12" i="13"/>
  <c r="I53" i="13"/>
  <c r="I4" i="13"/>
  <c r="H12" i="13"/>
  <c r="I19" i="13"/>
  <c r="I29" i="13"/>
  <c r="I10" i="13"/>
  <c r="I23" i="13"/>
  <c r="I13" i="13"/>
  <c r="H19" i="13"/>
  <c r="I5" i="13"/>
  <c r="H10" i="13"/>
  <c r="H13" i="13"/>
  <c r="H5" i="13"/>
  <c r="I47" i="13"/>
  <c r="I20" i="12"/>
  <c r="I2" i="12"/>
  <c r="I6" i="12"/>
  <c r="H5" i="12"/>
  <c r="H20" i="12"/>
  <c r="H2" i="12"/>
  <c r="H6" i="12"/>
  <c r="I4" i="12"/>
  <c r="H26" i="12"/>
  <c r="I33" i="12"/>
  <c r="H33" i="12"/>
  <c r="I27" i="12"/>
  <c r="I18" i="12"/>
  <c r="H24" i="12"/>
  <c r="H29" i="12"/>
  <c r="I21" i="12"/>
  <c r="I11" i="12"/>
  <c r="I17" i="12"/>
  <c r="I35" i="12"/>
  <c r="I22" i="12"/>
  <c r="I12" i="12"/>
  <c r="I19" i="12"/>
  <c r="H19" i="12"/>
  <c r="I3" i="12"/>
  <c r="I13" i="12"/>
  <c r="H13" i="12"/>
  <c r="I10" i="11"/>
  <c r="H40" i="11"/>
  <c r="I31" i="11"/>
  <c r="H45" i="11"/>
  <c r="I32" i="11"/>
  <c r="G15" i="11"/>
  <c r="I46" i="11"/>
  <c r="G42" i="11"/>
  <c r="I16" i="11"/>
  <c r="H24" i="11"/>
  <c r="I11" i="11"/>
  <c r="J23" i="11"/>
  <c r="J21" i="11"/>
  <c r="H32" i="11"/>
  <c r="H28" i="11"/>
  <c r="H23" i="11"/>
  <c r="H46" i="11"/>
  <c r="H37" i="11"/>
  <c r="H21" i="11"/>
  <c r="H16" i="11"/>
  <c r="I36" i="11"/>
  <c r="I29" i="11"/>
  <c r="H39" i="11"/>
  <c r="I6" i="11"/>
  <c r="I26" i="11"/>
  <c r="I7" i="11"/>
  <c r="I236" i="10"/>
  <c r="H120" i="10"/>
  <c r="H69" i="10"/>
  <c r="H162" i="10"/>
  <c r="I3" i="10"/>
  <c r="I202" i="10"/>
  <c r="I136" i="10"/>
  <c r="I22" i="10"/>
  <c r="I259" i="10"/>
  <c r="I154" i="10"/>
  <c r="H79" i="10"/>
  <c r="I45" i="10"/>
  <c r="H26" i="10"/>
  <c r="H42" i="10"/>
  <c r="I122" i="10"/>
  <c r="I38" i="10"/>
  <c r="I243" i="10"/>
  <c r="I173" i="10"/>
  <c r="I146" i="10"/>
  <c r="I77" i="10"/>
  <c r="I171" i="10"/>
  <c r="I33" i="10"/>
  <c r="I169" i="10"/>
  <c r="I123" i="10"/>
  <c r="I74" i="10"/>
  <c r="I270" i="10"/>
  <c r="I52" i="10"/>
  <c r="I232" i="10"/>
  <c r="I49" i="10"/>
  <c r="I30" i="10"/>
  <c r="I264" i="10"/>
  <c r="I190" i="10"/>
  <c r="I168" i="10"/>
  <c r="I131" i="10"/>
  <c r="I139" i="10"/>
  <c r="I82" i="10"/>
  <c r="I211" i="10"/>
  <c r="I91" i="10"/>
  <c r="I72" i="10"/>
  <c r="I23" i="10"/>
  <c r="I10" i="10"/>
  <c r="I198" i="10"/>
  <c r="I261" i="10"/>
  <c r="I166" i="10"/>
  <c r="I128" i="10"/>
  <c r="I95" i="10"/>
  <c r="J27" i="14"/>
  <c r="J3" i="13"/>
  <c r="J55" i="5"/>
  <c r="J63" i="7"/>
  <c r="I230" i="19"/>
  <c r="J230" i="19" s="1"/>
  <c r="J17" i="5"/>
  <c r="J2" i="6"/>
  <c r="J29" i="12"/>
  <c r="J25" i="5"/>
  <c r="J14" i="10"/>
  <c r="J61" i="14"/>
  <c r="J45" i="5"/>
  <c r="I148" i="19"/>
  <c r="J148" i="19" s="1"/>
  <c r="J7" i="10" s="1"/>
  <c r="J15" i="4"/>
  <c r="J150" i="10"/>
  <c r="J6" i="11"/>
  <c r="J68" i="14"/>
  <c r="J106" i="3"/>
  <c r="J140" i="10"/>
  <c r="J37" i="10"/>
  <c r="J39" i="11"/>
  <c r="J18" i="12"/>
  <c r="J8" i="13"/>
  <c r="J57" i="13"/>
  <c r="J4" i="15"/>
  <c r="J11" i="11"/>
  <c r="J236" i="3"/>
  <c r="J216" i="10"/>
  <c r="J18" i="5"/>
  <c r="J20" i="6"/>
  <c r="J177" i="10"/>
  <c r="J33" i="10"/>
  <c r="J19" i="13"/>
  <c r="J37" i="7"/>
  <c r="J30" i="7"/>
  <c r="J52" i="5"/>
  <c r="I247" i="19"/>
  <c r="J247" i="19" s="1"/>
  <c r="J74" i="14" s="1"/>
  <c r="J81" i="7"/>
  <c r="J25" i="4"/>
  <c r="J274" i="3"/>
  <c r="J46" i="10"/>
  <c r="J8" i="8"/>
  <c r="J60" i="6"/>
  <c r="J50" i="5"/>
  <c r="J40" i="8"/>
  <c r="J264" i="10"/>
  <c r="J80" i="10"/>
  <c r="J14" i="12"/>
  <c r="J26" i="14"/>
  <c r="I244" i="19"/>
  <c r="J244" i="19" s="1"/>
  <c r="J283" i="10" s="1"/>
  <c r="J54" i="3"/>
  <c r="J51" i="5"/>
  <c r="J60" i="13"/>
  <c r="J72" i="10"/>
  <c r="J169" i="10"/>
  <c r="J29" i="14"/>
  <c r="J49" i="14"/>
  <c r="J40" i="11"/>
  <c r="J74" i="10"/>
  <c r="J141" i="10"/>
  <c r="J253" i="10"/>
  <c r="J209" i="3"/>
  <c r="J9" i="8"/>
  <c r="J36" i="4"/>
  <c r="J29" i="5"/>
  <c r="J46" i="6"/>
  <c r="J6" i="6"/>
  <c r="J14" i="13"/>
  <c r="J19" i="10"/>
  <c r="J99" i="10"/>
  <c r="J211" i="10"/>
  <c r="J270" i="10"/>
  <c r="J160" i="3"/>
  <c r="J332" i="3"/>
  <c r="J3" i="5"/>
  <c r="J12" i="5"/>
  <c r="J17" i="16"/>
  <c r="J28" i="4"/>
  <c r="J48" i="14"/>
  <c r="J10" i="14"/>
  <c r="J5" i="13"/>
  <c r="J26" i="11"/>
  <c r="J31" i="11"/>
  <c r="J38" i="10"/>
  <c r="J49" i="10"/>
  <c r="J144" i="10"/>
  <c r="J158" i="10"/>
  <c r="J231" i="3"/>
  <c r="J94" i="3"/>
  <c r="J80" i="3"/>
  <c r="J248" i="3"/>
  <c r="J39" i="4"/>
  <c r="J30" i="4"/>
  <c r="J12" i="4"/>
  <c r="J14" i="5"/>
  <c r="J56" i="6"/>
  <c r="J69" i="10"/>
  <c r="J168" i="10"/>
  <c r="J302" i="3"/>
  <c r="J4" i="4"/>
  <c r="J77" i="6"/>
  <c r="J8" i="16"/>
  <c r="J51" i="10"/>
  <c r="J181" i="10"/>
  <c r="J25" i="7"/>
  <c r="J19" i="5"/>
  <c r="J2" i="15"/>
  <c r="J71" i="14"/>
  <c r="J259" i="10"/>
  <c r="J75" i="6"/>
  <c r="J120" i="10"/>
  <c r="J109" i="3"/>
  <c r="J37" i="14"/>
  <c r="J46" i="13"/>
  <c r="J52" i="10"/>
  <c r="J100" i="10"/>
  <c r="J162" i="10"/>
  <c r="J261" i="10"/>
  <c r="J140" i="3"/>
  <c r="J67" i="6"/>
  <c r="J4" i="16"/>
  <c r="J23" i="13"/>
  <c r="J7" i="13"/>
  <c r="J111" i="10"/>
  <c r="J148" i="10"/>
  <c r="J129" i="3"/>
  <c r="J149" i="3"/>
  <c r="J2" i="4"/>
  <c r="J31" i="5"/>
  <c r="J8" i="5"/>
  <c r="J73" i="6"/>
  <c r="J48" i="6"/>
  <c r="J287" i="3"/>
  <c r="J151" i="3"/>
  <c r="J10" i="9"/>
  <c r="J175" i="10"/>
  <c r="J156" i="10"/>
  <c r="J5" i="12"/>
  <c r="J190" i="10"/>
  <c r="J27" i="4"/>
  <c r="J8" i="4"/>
  <c r="J60" i="3"/>
  <c r="J67" i="7"/>
  <c r="J41" i="14"/>
  <c r="J6" i="15"/>
  <c r="J22" i="6"/>
  <c r="J56" i="10"/>
  <c r="J21" i="16"/>
  <c r="J64" i="6"/>
  <c r="J277" i="3"/>
  <c r="J185" i="10"/>
  <c r="J336" i="3"/>
  <c r="I210" i="19"/>
  <c r="J210" i="19" s="1"/>
  <c r="J9" i="16" s="1"/>
  <c r="I186" i="19"/>
  <c r="J186" i="19" s="1"/>
  <c r="J39" i="15" s="1"/>
  <c r="I146" i="19"/>
  <c r="J146" i="19" s="1"/>
  <c r="J74" i="3"/>
  <c r="J42" i="10"/>
  <c r="J2" i="11"/>
  <c r="J13" i="12"/>
  <c r="J9" i="9"/>
  <c r="J46" i="8"/>
  <c r="J108" i="3"/>
  <c r="J3" i="9"/>
  <c r="J91" i="10"/>
  <c r="J5" i="8"/>
  <c r="J134" i="10"/>
  <c r="J121" i="10"/>
  <c r="I262" i="19"/>
  <c r="J262" i="19" s="1"/>
  <c r="J289" i="10" s="1"/>
  <c r="I238" i="19"/>
  <c r="J238" i="19" s="1"/>
  <c r="J184" i="10" s="1"/>
  <c r="I166" i="19"/>
  <c r="J166" i="19" s="1"/>
  <c r="I142" i="19"/>
  <c r="J142" i="19" s="1"/>
  <c r="J58" i="8"/>
  <c r="J13" i="8"/>
  <c r="J234" i="10"/>
  <c r="J69" i="6"/>
  <c r="J279" i="3"/>
  <c r="J61" i="10"/>
  <c r="J78" i="7"/>
  <c r="G213" i="10"/>
  <c r="G8" i="5"/>
  <c r="G59" i="6"/>
  <c r="G221" i="3"/>
  <c r="G80" i="10"/>
  <c r="G55" i="8"/>
  <c r="G26" i="7"/>
  <c r="G169" i="3"/>
  <c r="G208" i="10"/>
  <c r="G152" i="10"/>
  <c r="G30" i="5"/>
  <c r="G156" i="3"/>
  <c r="G5" i="12"/>
  <c r="G55" i="13"/>
  <c r="G5" i="13"/>
  <c r="G29" i="11"/>
  <c r="G115" i="3"/>
  <c r="G173" i="10"/>
  <c r="G232" i="10"/>
  <c r="G304" i="3"/>
  <c r="G244" i="3"/>
  <c r="G22" i="7"/>
  <c r="G48" i="14"/>
  <c r="G82" i="10"/>
  <c r="G83" i="3"/>
  <c r="G241" i="3"/>
  <c r="G47" i="6"/>
  <c r="G42" i="13"/>
  <c r="G212" i="3"/>
  <c r="G62" i="13"/>
  <c r="G269" i="10"/>
  <c r="G283" i="3"/>
  <c r="G9" i="3"/>
  <c r="G14" i="14"/>
  <c r="G89" i="3"/>
  <c r="G223" i="3"/>
  <c r="G196" i="3"/>
  <c r="G337" i="3"/>
  <c r="G39" i="4"/>
  <c r="G54" i="6"/>
  <c r="G286" i="3"/>
  <c r="G136" i="3"/>
  <c r="G257" i="10"/>
  <c r="G41" i="4"/>
  <c r="G333" i="3"/>
  <c r="G153" i="3"/>
  <c r="G123" i="10"/>
  <c r="G44" i="15"/>
  <c r="G202" i="3"/>
  <c r="G36" i="3"/>
  <c r="G232" i="3"/>
  <c r="G255" i="10"/>
  <c r="G30" i="6"/>
  <c r="G8" i="4"/>
  <c r="G5" i="14"/>
  <c r="G276" i="10"/>
  <c r="G36" i="6"/>
  <c r="G26" i="5"/>
  <c r="G44" i="11"/>
  <c r="G23" i="13"/>
  <c r="G198" i="3"/>
  <c r="G66" i="6"/>
  <c r="G5" i="15"/>
  <c r="G23" i="4"/>
  <c r="G84" i="7"/>
  <c r="G301" i="3"/>
  <c r="G59" i="14"/>
  <c r="G33" i="4"/>
  <c r="G10" i="3"/>
  <c r="G173" i="3"/>
  <c r="G74" i="10"/>
  <c r="G269" i="3"/>
  <c r="G44" i="3"/>
  <c r="G44" i="10"/>
  <c r="G44" i="6"/>
  <c r="G3" i="8"/>
  <c r="G255" i="3"/>
  <c r="G303" i="3"/>
  <c r="G11" i="11"/>
  <c r="G11" i="12"/>
  <c r="G18" i="14"/>
  <c r="G23" i="6"/>
  <c r="G22" i="10"/>
  <c r="G282" i="10"/>
  <c r="G53" i="5"/>
  <c r="G2" i="9"/>
  <c r="G130" i="3"/>
  <c r="G168" i="3"/>
  <c r="G22" i="8"/>
  <c r="G10" i="13"/>
  <c r="G37" i="13"/>
  <c r="G75" i="14"/>
  <c r="G6" i="6"/>
  <c r="G187" i="3"/>
  <c r="G50" i="5"/>
  <c r="G35" i="4"/>
  <c r="G46" i="3"/>
  <c r="G201" i="3"/>
  <c r="G278" i="3"/>
  <c r="G46" i="8"/>
  <c r="G134" i="10"/>
  <c r="G11" i="13"/>
  <c r="G8" i="15"/>
  <c r="G8" i="6"/>
  <c r="G48" i="6"/>
  <c r="G279" i="10"/>
  <c r="G28" i="5"/>
  <c r="G95" i="3"/>
  <c r="G136" i="10"/>
  <c r="G36" i="8"/>
  <c r="G61" i="6"/>
  <c r="G16" i="7"/>
  <c r="G78" i="10"/>
  <c r="G92" i="3"/>
  <c r="G324" i="3"/>
  <c r="G305" i="3"/>
  <c r="G289" i="10"/>
  <c r="G170" i="10"/>
  <c r="G20" i="4"/>
  <c r="G25" i="7"/>
  <c r="G5" i="3"/>
  <c r="G210" i="3"/>
  <c r="G188" i="3"/>
  <c r="G302" i="3"/>
  <c r="G291" i="3"/>
  <c r="G69" i="10"/>
  <c r="G8" i="11"/>
  <c r="G21" i="12"/>
  <c r="G22" i="12"/>
  <c r="G24" i="12"/>
  <c r="G57" i="13"/>
  <c r="G69" i="14"/>
  <c r="G71" i="14"/>
  <c r="G6" i="15"/>
  <c r="G46" i="15"/>
  <c r="G7" i="9"/>
  <c r="G27" i="6"/>
  <c r="G283" i="10"/>
  <c r="G47" i="8"/>
  <c r="G32" i="10"/>
  <c r="G33" i="6"/>
  <c r="G35" i="5"/>
  <c r="G4" i="3"/>
  <c r="G288" i="3"/>
  <c r="G202" i="10"/>
  <c r="G36" i="12"/>
  <c r="G52" i="14"/>
  <c r="G190" i="10"/>
  <c r="G101" i="3"/>
  <c r="G24" i="5"/>
  <c r="G75" i="7"/>
  <c r="G79" i="3"/>
  <c r="G280" i="3"/>
  <c r="G28" i="13"/>
  <c r="G79" i="10"/>
  <c r="G292" i="3"/>
  <c r="G266" i="10"/>
  <c r="G222" i="3"/>
  <c r="G105" i="3"/>
  <c r="G198" i="10"/>
  <c r="G32" i="6"/>
  <c r="G33" i="7"/>
  <c r="G31" i="3"/>
  <c r="G51" i="6"/>
  <c r="G2" i="7"/>
  <c r="G45" i="7"/>
  <c r="G134" i="3"/>
  <c r="G239" i="3"/>
  <c r="G320" i="3"/>
  <c r="G288" i="10"/>
  <c r="G35" i="6"/>
  <c r="G44" i="5"/>
  <c r="G5" i="5"/>
  <c r="G19" i="4"/>
  <c r="G3" i="4"/>
  <c r="G21" i="4"/>
  <c r="G47" i="7"/>
  <c r="G48" i="3"/>
  <c r="G25" i="3"/>
  <c r="G80" i="3"/>
  <c r="G312" i="3"/>
  <c r="G172" i="3"/>
  <c r="G276" i="3"/>
  <c r="G67" i="7"/>
  <c r="G10" i="10"/>
  <c r="G12" i="13"/>
  <c r="G39" i="13"/>
  <c r="G53" i="13"/>
  <c r="G70" i="14"/>
  <c r="G34" i="14"/>
  <c r="G60" i="3"/>
  <c r="G325" i="3"/>
  <c r="G254" i="10"/>
  <c r="G16" i="10"/>
  <c r="G77" i="10"/>
  <c r="G23" i="5"/>
  <c r="G27" i="3"/>
  <c r="G171" i="10"/>
  <c r="G33" i="11"/>
  <c r="G50" i="14"/>
  <c r="G268" i="10"/>
  <c r="G36" i="5"/>
  <c r="G10" i="4"/>
  <c r="G341" i="3"/>
  <c r="G161" i="3"/>
  <c r="G313" i="3"/>
  <c r="G267" i="3"/>
  <c r="G131" i="10"/>
  <c r="G64" i="13"/>
  <c r="G72" i="14"/>
  <c r="G42" i="6"/>
  <c r="G96" i="3"/>
  <c r="G231" i="10"/>
  <c r="G39" i="5"/>
  <c r="G13" i="4"/>
  <c r="G339" i="3"/>
  <c r="G82" i="3"/>
  <c r="G74" i="3"/>
  <c r="G34" i="7"/>
  <c r="G4" i="8"/>
  <c r="G13" i="12"/>
  <c r="G32" i="14"/>
  <c r="G33" i="14"/>
  <c r="G14" i="3"/>
  <c r="G23" i="10"/>
  <c r="G243" i="10"/>
  <c r="G49" i="5"/>
  <c r="G13" i="15"/>
  <c r="G28" i="6"/>
  <c r="G48" i="8"/>
  <c r="G118" i="3"/>
  <c r="G294" i="3"/>
  <c r="G150" i="10"/>
  <c r="G4" i="7"/>
  <c r="G91" i="3"/>
  <c r="G268" i="3"/>
  <c r="G287" i="10"/>
  <c r="G278" i="10"/>
  <c r="G229" i="10"/>
  <c r="G17" i="6"/>
  <c r="G16" i="6"/>
  <c r="G3" i="5"/>
  <c r="G7" i="4"/>
  <c r="G15" i="4"/>
  <c r="G53" i="8"/>
  <c r="G4" i="9"/>
  <c r="G177" i="3"/>
  <c r="G69" i="3"/>
  <c r="G236" i="3"/>
  <c r="G235" i="3"/>
  <c r="G42" i="3"/>
  <c r="G20" i="7"/>
  <c r="G184" i="10"/>
  <c r="G122" i="10"/>
  <c r="G95" i="10"/>
  <c r="G26" i="10"/>
  <c r="G49" i="10"/>
  <c r="G3" i="12"/>
  <c r="G52" i="13"/>
  <c r="G20" i="13"/>
  <c r="G7" i="14"/>
  <c r="G10" i="14"/>
  <c r="G69" i="7"/>
  <c r="G33" i="10"/>
  <c r="G45" i="6"/>
  <c r="G76" i="6"/>
  <c r="G34" i="8"/>
  <c r="G178" i="3"/>
  <c r="G197" i="10"/>
  <c r="G12" i="7"/>
  <c r="G146" i="3"/>
  <c r="G226" i="3"/>
  <c r="G300" i="3"/>
  <c r="G286" i="10"/>
  <c r="G204" i="10"/>
  <c r="G258" i="10"/>
  <c r="G65" i="6"/>
  <c r="G64" i="7"/>
  <c r="G20" i="3"/>
  <c r="G237" i="3"/>
  <c r="G296" i="3"/>
  <c r="G106" i="3"/>
  <c r="G151" i="3"/>
  <c r="G37" i="7"/>
  <c r="G8" i="9"/>
  <c r="G166" i="10"/>
  <c r="G154" i="10"/>
  <c r="G146" i="10"/>
  <c r="G102" i="10"/>
  <c r="G7" i="11"/>
  <c r="G42" i="14"/>
  <c r="G15" i="14"/>
  <c r="I268" i="10"/>
  <c r="H268" i="10"/>
  <c r="I282" i="10"/>
  <c r="H282" i="10"/>
  <c r="H288" i="10"/>
  <c r="I210" i="10"/>
  <c r="H210" i="10"/>
  <c r="I269" i="10"/>
  <c r="G210" i="10"/>
  <c r="H251" i="10"/>
  <c r="G251" i="10"/>
  <c r="I288" i="10"/>
  <c r="I219" i="10"/>
  <c r="G219" i="10"/>
  <c r="I204" i="10"/>
  <c r="I257" i="10"/>
  <c r="G274" i="10"/>
  <c r="I152" i="10"/>
  <c r="I279" i="10"/>
  <c r="I252" i="10"/>
  <c r="H287" i="10"/>
  <c r="I254" i="10"/>
  <c r="H274" i="10"/>
  <c r="H152" i="10"/>
  <c r="H279" i="10"/>
  <c r="I266" i="10"/>
  <c r="H229" i="10"/>
  <c r="G252" i="10"/>
  <c r="G233" i="10"/>
  <c r="H266" i="10"/>
  <c r="I197" i="10"/>
  <c r="H278" i="10"/>
  <c r="H257" i="10"/>
  <c r="H170" i="10"/>
  <c r="H197" i="10"/>
  <c r="I2" i="10"/>
  <c r="H2" i="10"/>
  <c r="H106" i="10"/>
  <c r="I106" i="10"/>
  <c r="J106" i="10"/>
  <c r="H34" i="10"/>
  <c r="H248" i="10"/>
  <c r="I248" i="10"/>
  <c r="G130" i="10"/>
  <c r="H130" i="10"/>
  <c r="I130" i="10"/>
  <c r="G114" i="10"/>
  <c r="H114" i="10"/>
  <c r="I114" i="10"/>
  <c r="H163" i="10"/>
  <c r="I163" i="10"/>
  <c r="G163" i="10"/>
  <c r="I9" i="10"/>
  <c r="G9" i="10"/>
  <c r="H5" i="10"/>
  <c r="I5" i="10"/>
  <c r="H21" i="10"/>
  <c r="I21" i="10"/>
  <c r="J21" i="10"/>
  <c r="H83" i="10"/>
  <c r="I83" i="10"/>
  <c r="H110" i="10"/>
  <c r="I110" i="10"/>
  <c r="H172" i="10"/>
  <c r="I172" i="10"/>
  <c r="G6" i="10"/>
  <c r="H6" i="10"/>
  <c r="I6" i="10"/>
  <c r="G63" i="10"/>
  <c r="H63" i="10"/>
  <c r="I63" i="10"/>
  <c r="J63" i="10"/>
  <c r="H281" i="10"/>
  <c r="I281" i="10"/>
  <c r="G281" i="10"/>
  <c r="H81" i="10"/>
  <c r="I81" i="10"/>
  <c r="J81" i="10"/>
  <c r="H20" i="10"/>
  <c r="H220" i="10"/>
  <c r="I220" i="10"/>
  <c r="G20" i="10"/>
  <c r="J78" i="10"/>
  <c r="J85" i="10"/>
  <c r="I78" i="10"/>
  <c r="I85" i="10"/>
  <c r="H35" i="10"/>
  <c r="I35" i="10"/>
  <c r="J35" i="10"/>
  <c r="G46" i="10"/>
  <c r="H46" i="10"/>
  <c r="H271" i="10"/>
  <c r="I271" i="10"/>
  <c r="G271" i="10"/>
  <c r="I185" i="10"/>
  <c r="H127" i="10"/>
  <c r="I127" i="10"/>
  <c r="H250" i="10"/>
  <c r="J250" i="10"/>
  <c r="G159" i="10"/>
  <c r="H159" i="10"/>
  <c r="I159" i="10"/>
  <c r="J159" i="10"/>
  <c r="G217" i="10"/>
  <c r="H217" i="10"/>
  <c r="J217" i="10"/>
  <c r="H249" i="10"/>
  <c r="I249" i="10"/>
  <c r="G249" i="10"/>
  <c r="J127" i="10"/>
  <c r="I179" i="10"/>
  <c r="J179" i="10"/>
  <c r="G66" i="10"/>
  <c r="H66" i="10"/>
  <c r="I66" i="10"/>
  <c r="G116" i="10"/>
  <c r="H116" i="10"/>
  <c r="I116" i="10"/>
  <c r="G265" i="10"/>
  <c r="H265" i="10"/>
  <c r="H15" i="10"/>
  <c r="I15" i="10"/>
  <c r="J15" i="10"/>
  <c r="I34" i="10"/>
  <c r="G203" i="10"/>
  <c r="H203" i="10"/>
  <c r="I134" i="10"/>
  <c r="H78" i="10"/>
  <c r="H85" i="10"/>
  <c r="I46" i="10"/>
  <c r="H107" i="10"/>
  <c r="I107" i="10"/>
  <c r="G126" i="10"/>
  <c r="H126" i="10"/>
  <c r="J126" i="10"/>
  <c r="G60" i="10"/>
  <c r="H60" i="10"/>
  <c r="I60" i="10"/>
  <c r="G103" i="10"/>
  <c r="H103" i="10"/>
  <c r="I103" i="10"/>
  <c r="G153" i="10"/>
  <c r="H153" i="10"/>
  <c r="H255" i="10"/>
  <c r="I255" i="10"/>
  <c r="H9" i="10"/>
  <c r="H239" i="10"/>
  <c r="I239" i="10"/>
  <c r="G186" i="10"/>
  <c r="H186" i="10"/>
  <c r="I186" i="10"/>
  <c r="J186" i="10"/>
  <c r="G40" i="10"/>
  <c r="H40" i="10"/>
  <c r="I40" i="10"/>
  <c r="G73" i="10"/>
  <c r="H73" i="10"/>
  <c r="I73" i="10"/>
  <c r="G218" i="10"/>
  <c r="I218" i="10"/>
  <c r="H231" i="10"/>
  <c r="I231" i="10"/>
  <c r="H185" i="10"/>
  <c r="I20" i="10"/>
  <c r="H24" i="10"/>
  <c r="I24" i="10"/>
  <c r="H135" i="10"/>
  <c r="I135" i="10"/>
  <c r="J135" i="10"/>
  <c r="I97" i="10"/>
  <c r="H109" i="10"/>
  <c r="I109" i="10"/>
  <c r="J109" i="10"/>
  <c r="I160" i="10"/>
  <c r="G8" i="10"/>
  <c r="H8" i="10"/>
  <c r="I8" i="10"/>
  <c r="I102" i="10"/>
  <c r="G207" i="10"/>
  <c r="H207" i="10"/>
  <c r="J207" i="10"/>
  <c r="G28" i="10"/>
  <c r="H28" i="10"/>
  <c r="I28" i="10"/>
  <c r="G192" i="10"/>
  <c r="H192" i="10"/>
  <c r="I192" i="10"/>
  <c r="H289" i="10"/>
  <c r="I289" i="10"/>
  <c r="I126" i="10"/>
  <c r="H141" i="10"/>
  <c r="H115" i="10"/>
  <c r="I115" i="10"/>
  <c r="H174" i="10"/>
  <c r="J174" i="10"/>
  <c r="H200" i="10"/>
  <c r="I200" i="10"/>
  <c r="H228" i="10"/>
  <c r="I228" i="10"/>
  <c r="G53" i="10"/>
  <c r="H53" i="10"/>
  <c r="I53" i="10"/>
  <c r="J53" i="10"/>
  <c r="J239" i="10"/>
  <c r="H160" i="10"/>
  <c r="I207" i="10"/>
  <c r="H179" i="10"/>
  <c r="H27" i="10"/>
  <c r="I27" i="10"/>
  <c r="J27" i="10"/>
  <c r="H56" i="10"/>
  <c r="I56" i="10"/>
  <c r="H65" i="10"/>
  <c r="I65" i="10"/>
  <c r="J65" i="10"/>
  <c r="I118" i="10"/>
  <c r="J118" i="10"/>
  <c r="H180" i="10"/>
  <c r="I180" i="10"/>
  <c r="J180" i="10"/>
  <c r="H214" i="10"/>
  <c r="I214" i="10"/>
  <c r="J214" i="10"/>
  <c r="H234" i="10"/>
  <c r="I234" i="10"/>
  <c r="I285" i="10"/>
  <c r="J285" i="10"/>
  <c r="G17" i="10"/>
  <c r="H17" i="10"/>
  <c r="I17" i="10"/>
  <c r="G177" i="10"/>
  <c r="H177" i="10"/>
  <c r="I177" i="10"/>
  <c r="G155" i="10"/>
  <c r="H155" i="10"/>
  <c r="I155" i="10"/>
  <c r="G121" i="10"/>
  <c r="H121" i="10"/>
  <c r="I121" i="10"/>
  <c r="G13" i="10"/>
  <c r="H13" i="10"/>
  <c r="I13" i="10"/>
  <c r="G151" i="10"/>
  <c r="H151" i="10"/>
  <c r="I151" i="10"/>
  <c r="H213" i="10"/>
  <c r="I213" i="10"/>
  <c r="H276" i="10"/>
  <c r="I276" i="10"/>
  <c r="I170" i="10"/>
  <c r="J248" i="10"/>
  <c r="I217" i="10"/>
  <c r="J172" i="10"/>
  <c r="H134" i="10"/>
  <c r="H102" i="10"/>
  <c r="G90" i="10"/>
  <c r="H90" i="10"/>
  <c r="G117" i="10"/>
  <c r="H117" i="10"/>
  <c r="I117" i="10"/>
  <c r="J117" i="10"/>
  <c r="G193" i="10"/>
  <c r="H193" i="10"/>
  <c r="G108" i="10"/>
  <c r="H108" i="10"/>
  <c r="G112" i="10"/>
  <c r="H112" i="10"/>
  <c r="I112" i="10"/>
  <c r="H277" i="10"/>
  <c r="I277" i="10"/>
  <c r="H209" i="10"/>
  <c r="I209" i="10"/>
  <c r="G277" i="10"/>
  <c r="G209" i="10"/>
  <c r="H31" i="10"/>
  <c r="I31" i="10"/>
  <c r="J31" i="10"/>
  <c r="H29" i="10"/>
  <c r="H144" i="10"/>
  <c r="H205" i="10"/>
  <c r="I205" i="10"/>
  <c r="J205" i="10"/>
  <c r="H142" i="10"/>
  <c r="I142" i="10"/>
  <c r="H253" i="10"/>
  <c r="G11" i="10"/>
  <c r="H11" i="10"/>
  <c r="G87" i="10"/>
  <c r="H87" i="10"/>
  <c r="I87" i="10"/>
  <c r="J87" i="10"/>
  <c r="G223" i="10"/>
  <c r="H223" i="10"/>
  <c r="G100" i="10"/>
  <c r="H100" i="10"/>
  <c r="G88" i="10"/>
  <c r="H88" i="10"/>
  <c r="G196" i="10"/>
  <c r="H196" i="10"/>
  <c r="G143" i="10"/>
  <c r="H143" i="10"/>
  <c r="I143" i="10"/>
  <c r="J273" i="10"/>
  <c r="J189" i="10"/>
  <c r="H150" i="10"/>
  <c r="J137" i="10"/>
  <c r="I111" i="10"/>
  <c r="I11" i="10"/>
  <c r="H148" i="10"/>
  <c r="H70" i="10"/>
  <c r="H132" i="10"/>
  <c r="H182" i="10"/>
  <c r="I182" i="10"/>
  <c r="H230" i="10"/>
  <c r="I230" i="10"/>
  <c r="J230" i="10"/>
  <c r="G50" i="10"/>
  <c r="H50" i="10"/>
  <c r="I50" i="10"/>
  <c r="J50" i="10"/>
  <c r="G57" i="10"/>
  <c r="H57" i="10"/>
  <c r="I57" i="10"/>
  <c r="G181" i="10"/>
  <c r="H181" i="10"/>
  <c r="G18" i="10"/>
  <c r="H18" i="10"/>
  <c r="H286" i="10"/>
  <c r="I286" i="10"/>
  <c r="H258" i="10"/>
  <c r="I258" i="10"/>
  <c r="I287" i="10"/>
  <c r="I278" i="10"/>
  <c r="I273" i="10"/>
  <c r="I229" i="10"/>
  <c r="I189" i="10"/>
  <c r="I137" i="10"/>
  <c r="I70" i="10"/>
  <c r="H7" i="10"/>
  <c r="I7" i="10"/>
  <c r="H61" i="10"/>
  <c r="H51" i="10"/>
  <c r="H62" i="10"/>
  <c r="H191" i="10"/>
  <c r="I191" i="10"/>
  <c r="J191" i="10"/>
  <c r="G98" i="10"/>
  <c r="H98" i="10"/>
  <c r="G188" i="10"/>
  <c r="H188" i="10"/>
  <c r="H156" i="10"/>
  <c r="G54" i="10"/>
  <c r="H54" i="10"/>
  <c r="G39" i="10"/>
  <c r="H39" i="10"/>
  <c r="I39" i="10"/>
  <c r="G113" i="10"/>
  <c r="H113" i="10"/>
  <c r="G256" i="10"/>
  <c r="H256" i="10"/>
  <c r="J290" i="10"/>
  <c r="I175" i="10"/>
  <c r="I144" i="10"/>
  <c r="I80" i="10"/>
  <c r="I108" i="10"/>
  <c r="H37" i="10"/>
  <c r="H58" i="10"/>
  <c r="I58" i="10"/>
  <c r="J58" i="10"/>
  <c r="H157" i="10"/>
  <c r="I157" i="10"/>
  <c r="J157" i="10"/>
  <c r="H71" i="10"/>
  <c r="I71" i="10"/>
  <c r="J71" i="10"/>
  <c r="G138" i="10"/>
  <c r="H138" i="10"/>
  <c r="G4" i="10"/>
  <c r="H4" i="10"/>
  <c r="I4" i="10"/>
  <c r="G93" i="10"/>
  <c r="H93" i="10"/>
  <c r="G55" i="10"/>
  <c r="H55" i="10"/>
  <c r="G67" i="10"/>
  <c r="H67" i="10"/>
  <c r="H237" i="10"/>
  <c r="G237" i="10"/>
  <c r="H283" i="10"/>
  <c r="I283" i="10"/>
  <c r="H290" i="10"/>
  <c r="I233" i="10"/>
  <c r="H254" i="10"/>
  <c r="I188" i="10"/>
  <c r="I99" i="10"/>
  <c r="J90" i="10"/>
  <c r="I37" i="10"/>
  <c r="J29" i="10"/>
  <c r="H204" i="10"/>
  <c r="J223" i="10"/>
  <c r="I90" i="10"/>
  <c r="I29" i="10"/>
  <c r="H12" i="10"/>
  <c r="H3" i="10"/>
  <c r="G3" i="10"/>
  <c r="J236" i="10"/>
  <c r="J202" i="10"/>
  <c r="J166" i="10"/>
  <c r="J139" i="10"/>
  <c r="J119" i="10"/>
  <c r="J32" i="10"/>
  <c r="J44" i="10"/>
  <c r="I119" i="10"/>
  <c r="I64" i="10"/>
  <c r="I32" i="10"/>
  <c r="I44" i="10"/>
  <c r="I16" i="10"/>
  <c r="H123" i="10"/>
  <c r="H119" i="10"/>
  <c r="H64" i="10"/>
  <c r="H32" i="10"/>
  <c r="H44" i="10"/>
  <c r="H16" i="10"/>
  <c r="G12" i="3"/>
  <c r="H12" i="3"/>
  <c r="H303" i="3"/>
  <c r="I303" i="3"/>
  <c r="J303" i="3"/>
  <c r="H95" i="3"/>
  <c r="I95" i="3"/>
  <c r="G162" i="3"/>
  <c r="H162" i="3"/>
  <c r="H267" i="3"/>
  <c r="I267" i="3"/>
  <c r="I300" i="3"/>
  <c r="H122" i="3"/>
  <c r="I122" i="3"/>
  <c r="I325" i="3"/>
  <c r="J136" i="3"/>
  <c r="J31" i="3"/>
  <c r="H300" i="3"/>
  <c r="H232" i="3"/>
  <c r="J182" i="3"/>
  <c r="H180" i="3"/>
  <c r="I180" i="3"/>
  <c r="J180" i="3"/>
  <c r="H163" i="3"/>
  <c r="H139" i="3"/>
  <c r="I139" i="3"/>
  <c r="J139" i="3"/>
  <c r="G231" i="3"/>
  <c r="H231" i="3"/>
  <c r="G129" i="3"/>
  <c r="H129" i="3"/>
  <c r="G158" i="3"/>
  <c r="H158" i="3"/>
  <c r="H276" i="3"/>
  <c r="I276" i="3"/>
  <c r="G279" i="3"/>
  <c r="H279" i="3"/>
  <c r="H339" i="3"/>
  <c r="I339" i="3"/>
  <c r="J338" i="3"/>
  <c r="H108" i="3"/>
  <c r="H218" i="3"/>
  <c r="I218" i="3"/>
  <c r="J218" i="3"/>
  <c r="H293" i="3"/>
  <c r="I293" i="3"/>
  <c r="J293" i="3"/>
  <c r="H297" i="3"/>
  <c r="I297" i="3"/>
  <c r="J297" i="3"/>
  <c r="G54" i="3"/>
  <c r="H54" i="3"/>
  <c r="G51" i="3"/>
  <c r="H51" i="3"/>
  <c r="G55" i="3"/>
  <c r="H55" i="3"/>
  <c r="G251" i="3"/>
  <c r="H251" i="3"/>
  <c r="H312" i="3"/>
  <c r="I312" i="3"/>
  <c r="I338" i="3"/>
  <c r="J150" i="3"/>
  <c r="H325" i="3"/>
  <c r="J221" i="3"/>
  <c r="G321" i="3"/>
  <c r="I136" i="3"/>
  <c r="I108" i="3"/>
  <c r="I31" i="3"/>
  <c r="H169" i="3"/>
  <c r="J281" i="3"/>
  <c r="I279" i="3"/>
  <c r="I182" i="3"/>
  <c r="I269" i="3"/>
  <c r="H209" i="3"/>
  <c r="G121" i="3"/>
  <c r="H121" i="3"/>
  <c r="H146" i="3"/>
  <c r="I146" i="3"/>
  <c r="J146" i="3"/>
  <c r="H238" i="3"/>
  <c r="I238" i="3"/>
  <c r="I271" i="3"/>
  <c r="G271" i="3"/>
  <c r="H271" i="3"/>
  <c r="H338" i="3"/>
  <c r="I226" i="3"/>
  <c r="I221" i="3"/>
  <c r="H136" i="3"/>
  <c r="H31" i="3"/>
  <c r="I118" i="3"/>
  <c r="J294" i="3"/>
  <c r="I281" i="3"/>
  <c r="H182" i="3"/>
  <c r="H269" i="3"/>
  <c r="G98" i="3"/>
  <c r="H98" i="3"/>
  <c r="G49" i="3"/>
  <c r="H49" i="3"/>
  <c r="H123" i="3"/>
  <c r="I123" i="3"/>
  <c r="H82" i="3"/>
  <c r="I82" i="3"/>
  <c r="J82" i="3"/>
  <c r="H161" i="3"/>
  <c r="I161" i="3"/>
  <c r="J161" i="3"/>
  <c r="H198" i="3"/>
  <c r="I198" i="3"/>
  <c r="J198" i="3"/>
  <c r="H286" i="3"/>
  <c r="I286" i="3"/>
  <c r="J286" i="3"/>
  <c r="G143" i="3"/>
  <c r="H143" i="3"/>
  <c r="G299" i="3"/>
  <c r="H299" i="3"/>
  <c r="H226" i="3"/>
  <c r="G122" i="3"/>
  <c r="H221" i="3"/>
  <c r="I178" i="3"/>
  <c r="G238" i="3"/>
  <c r="G139" i="3"/>
  <c r="H118" i="3"/>
  <c r="J172" i="3"/>
  <c r="I299" i="3"/>
  <c r="I294" i="3"/>
  <c r="H281" i="3"/>
  <c r="G103" i="3"/>
  <c r="H103" i="3"/>
  <c r="I163" i="3"/>
  <c r="I46" i="3"/>
  <c r="I27" i="3"/>
  <c r="H178" i="3"/>
  <c r="I172" i="3"/>
  <c r="H294" i="3"/>
  <c r="J173" i="3"/>
  <c r="I51" i="3"/>
  <c r="G281" i="3"/>
  <c r="I278" i="3"/>
  <c r="H150" i="3"/>
  <c r="H336" i="3"/>
  <c r="H273" i="3"/>
  <c r="I273" i="3"/>
  <c r="J273" i="3"/>
  <c r="H47" i="3"/>
  <c r="I47" i="3"/>
  <c r="G332" i="3"/>
  <c r="H332" i="3"/>
  <c r="G78" i="3"/>
  <c r="H78" i="3"/>
  <c r="G191" i="3"/>
  <c r="H191" i="3"/>
  <c r="G282" i="3"/>
  <c r="H282" i="3"/>
  <c r="H235" i="3"/>
  <c r="I235" i="3"/>
  <c r="H234" i="3"/>
  <c r="H215" i="3"/>
  <c r="H15" i="3"/>
  <c r="I15" i="3"/>
  <c r="G71" i="3"/>
  <c r="H71" i="3"/>
  <c r="H202" i="3"/>
  <c r="I202" i="3"/>
  <c r="G248" i="3"/>
  <c r="H248" i="3"/>
  <c r="H25" i="3"/>
  <c r="I25" i="3"/>
  <c r="J25" i="3"/>
  <c r="H101" i="3"/>
  <c r="I101" i="3"/>
  <c r="G189" i="3"/>
  <c r="H189" i="3"/>
  <c r="G246" i="3"/>
  <c r="H246" i="3"/>
  <c r="G245" i="3"/>
  <c r="H245" i="3"/>
  <c r="G335" i="3"/>
  <c r="H335" i="3"/>
  <c r="G66" i="3"/>
  <c r="H66" i="3"/>
  <c r="I191" i="3"/>
  <c r="G47" i="3"/>
  <c r="H324" i="3"/>
  <c r="H44" i="3"/>
  <c r="H320" i="3"/>
  <c r="H60" i="3"/>
  <c r="H239" i="3"/>
  <c r="H134" i="3"/>
  <c r="H92" i="3"/>
  <c r="H305" i="3"/>
  <c r="H109" i="3"/>
  <c r="H94" i="3"/>
  <c r="H292" i="3"/>
  <c r="H96" i="3"/>
  <c r="H14" i="3"/>
  <c r="H187" i="3"/>
  <c r="H164" i="3"/>
  <c r="H277" i="3"/>
  <c r="H91" i="3"/>
  <c r="H268" i="3"/>
  <c r="G266" i="3"/>
  <c r="J222" i="3"/>
  <c r="J115" i="3"/>
  <c r="J5" i="3"/>
  <c r="J242" i="3"/>
  <c r="J20" i="3"/>
  <c r="J255" i="3"/>
  <c r="J79" i="3"/>
  <c r="J188" i="3"/>
  <c r="J301" i="3"/>
  <c r="J233" i="3"/>
  <c r="J290" i="3"/>
  <c r="I341" i="3"/>
  <c r="I48" i="3"/>
  <c r="I4" i="3"/>
  <c r="I156" i="3"/>
  <c r="I222" i="3"/>
  <c r="I115" i="3"/>
  <c r="I5" i="3"/>
  <c r="I10" i="3"/>
  <c r="I242" i="3"/>
  <c r="I20" i="3"/>
  <c r="I6" i="3"/>
  <c r="I237" i="3"/>
  <c r="I255" i="3"/>
  <c r="I79" i="3"/>
  <c r="I188" i="3"/>
  <c r="I304" i="3"/>
  <c r="I301" i="3"/>
  <c r="I89" i="3"/>
  <c r="I296" i="3"/>
  <c r="I233" i="3"/>
  <c r="I291" i="3"/>
  <c r="I290" i="3"/>
  <c r="I288" i="3"/>
  <c r="I285" i="3"/>
  <c r="I212" i="3"/>
  <c r="I283" i="3"/>
  <c r="H341" i="3"/>
  <c r="H242" i="3"/>
  <c r="H20" i="3"/>
  <c r="H89" i="3"/>
  <c r="H7" i="9"/>
  <c r="I13" i="9"/>
  <c r="J5" i="9"/>
  <c r="H13" i="9"/>
  <c r="G13" i="9"/>
  <c r="G15" i="9"/>
  <c r="J11" i="9"/>
  <c r="I11" i="9"/>
  <c r="I6" i="9"/>
  <c r="H15" i="9"/>
  <c r="H11" i="9"/>
  <c r="H6" i="9"/>
  <c r="G6" i="9"/>
  <c r="G11" i="8"/>
  <c r="H2" i="8"/>
  <c r="J52" i="8"/>
  <c r="I5" i="8"/>
  <c r="I47" i="8"/>
  <c r="J42" i="8"/>
  <c r="J49" i="8"/>
  <c r="H36" i="8"/>
  <c r="I52" i="8"/>
  <c r="H5" i="8"/>
  <c r="H47" i="8"/>
  <c r="I8" i="8"/>
  <c r="H52" i="8"/>
  <c r="G5" i="8"/>
  <c r="H8" i="8"/>
  <c r="I2" i="8"/>
  <c r="I35" i="8"/>
  <c r="I53" i="8"/>
  <c r="G8" i="8"/>
  <c r="H35" i="8"/>
  <c r="H53" i="8"/>
  <c r="I36" i="8"/>
  <c r="H54" i="8"/>
  <c r="G54" i="8"/>
  <c r="J30" i="8"/>
  <c r="I30" i="8"/>
  <c r="I48" i="8"/>
  <c r="I45" i="8"/>
  <c r="H30" i="8"/>
  <c r="H48" i="8"/>
  <c r="H45" i="8"/>
  <c r="G45" i="8"/>
  <c r="J37" i="8"/>
  <c r="J14" i="8"/>
  <c r="J32" i="8"/>
  <c r="J55" i="8"/>
  <c r="I37" i="8"/>
  <c r="I14" i="8"/>
  <c r="I23" i="8"/>
  <c r="I20" i="8"/>
  <c r="I25" i="8"/>
  <c r="I32" i="8"/>
  <c r="I34" i="8"/>
  <c r="I33" i="8"/>
  <c r="I55" i="8"/>
  <c r="I31" i="8"/>
  <c r="H37" i="8"/>
  <c r="H14" i="8"/>
  <c r="H23" i="8"/>
  <c r="H20" i="8"/>
  <c r="H25" i="8"/>
  <c r="H32" i="8"/>
  <c r="H34" i="8"/>
  <c r="H33" i="8"/>
  <c r="H55" i="8"/>
  <c r="H31" i="8"/>
  <c r="G23" i="8"/>
  <c r="G20" i="8"/>
  <c r="G25" i="8"/>
  <c r="G33" i="8"/>
  <c r="J44" i="8"/>
  <c r="J24" i="8"/>
  <c r="I78" i="7"/>
  <c r="I81" i="7"/>
  <c r="I41" i="7"/>
  <c r="I14" i="7"/>
  <c r="I30" i="7"/>
  <c r="I79" i="7"/>
  <c r="H35" i="7"/>
  <c r="H78" i="7"/>
  <c r="H81" i="7"/>
  <c r="H41" i="7"/>
  <c r="H14" i="7"/>
  <c r="H30" i="7"/>
  <c r="H79" i="7"/>
  <c r="G29" i="7"/>
  <c r="J24" i="7"/>
  <c r="G35" i="7"/>
  <c r="G41" i="7"/>
  <c r="G30" i="7"/>
  <c r="I33" i="7"/>
  <c r="I26" i="7"/>
  <c r="I10" i="7"/>
  <c r="H63" i="7"/>
  <c r="I2" i="7"/>
  <c r="I50" i="7"/>
  <c r="I56" i="7"/>
  <c r="I77" i="7"/>
  <c r="I6" i="7"/>
  <c r="I20" i="7"/>
  <c r="J42" i="7"/>
  <c r="H33" i="7"/>
  <c r="H10" i="7"/>
  <c r="H2" i="7"/>
  <c r="I70" i="7"/>
  <c r="H50" i="7"/>
  <c r="H56" i="7"/>
  <c r="H77" i="7"/>
  <c r="H6" i="7"/>
  <c r="H20" i="7"/>
  <c r="J26" i="7"/>
  <c r="J19" i="7"/>
  <c r="I84" i="7"/>
  <c r="J28" i="7"/>
  <c r="H70" i="7"/>
  <c r="G77" i="7"/>
  <c r="G70" i="7"/>
  <c r="H36" i="7"/>
  <c r="I36" i="7"/>
  <c r="J36" i="7"/>
  <c r="G38" i="7"/>
  <c r="H38" i="7"/>
  <c r="I38" i="7"/>
  <c r="I19" i="7"/>
  <c r="G76" i="7"/>
  <c r="H76" i="7"/>
  <c r="I76" i="7"/>
  <c r="G40" i="7"/>
  <c r="H40" i="7"/>
  <c r="I40" i="7"/>
  <c r="H19" i="7"/>
  <c r="H26" i="7"/>
  <c r="J54" i="7"/>
  <c r="G5" i="7"/>
  <c r="H5" i="7"/>
  <c r="I5" i="7"/>
  <c r="G19" i="7"/>
  <c r="I54" i="7"/>
  <c r="G74" i="7"/>
  <c r="H74" i="7"/>
  <c r="I74" i="7"/>
  <c r="G72" i="7"/>
  <c r="H72" i="7"/>
  <c r="I72" i="7"/>
  <c r="G82" i="7"/>
  <c r="H82" i="7"/>
  <c r="I82" i="7"/>
  <c r="J82" i="7"/>
  <c r="H54" i="7"/>
  <c r="H68" i="7"/>
  <c r="G68" i="7"/>
  <c r="J51" i="7"/>
  <c r="J18" i="7"/>
  <c r="I51" i="7"/>
  <c r="I18" i="7"/>
  <c r="H51" i="7"/>
  <c r="H18" i="7"/>
  <c r="G18" i="7"/>
  <c r="I24" i="7"/>
  <c r="H24" i="7"/>
  <c r="G10" i="7"/>
  <c r="J15" i="7"/>
  <c r="J23" i="7"/>
  <c r="J60" i="7"/>
  <c r="I4" i="7"/>
  <c r="I15" i="7"/>
  <c r="I83" i="7"/>
  <c r="I45" i="7"/>
  <c r="I12" i="7"/>
  <c r="I23" i="7"/>
  <c r="I16" i="7"/>
  <c r="I58" i="7"/>
  <c r="I60" i="7"/>
  <c r="I73" i="7"/>
  <c r="I69" i="7"/>
  <c r="I42" i="7"/>
  <c r="H4" i="7"/>
  <c r="H15" i="7"/>
  <c r="H83" i="7"/>
  <c r="H45" i="7"/>
  <c r="H12" i="7"/>
  <c r="H23" i="7"/>
  <c r="H16" i="7"/>
  <c r="H58" i="7"/>
  <c r="H60" i="7"/>
  <c r="H73" i="7"/>
  <c r="H69" i="7"/>
  <c r="H42" i="7"/>
  <c r="G23" i="7"/>
  <c r="G58" i="7"/>
  <c r="H48" i="6"/>
  <c r="H12" i="6"/>
  <c r="H61" i="6"/>
  <c r="J12" i="6"/>
  <c r="I48" i="6"/>
  <c r="H70" i="6"/>
  <c r="J3" i="6"/>
  <c r="J55" i="6"/>
  <c r="J5" i="6"/>
  <c r="H69" i="6"/>
  <c r="I32" i="6"/>
  <c r="I3" i="6"/>
  <c r="I41" i="6"/>
  <c r="I74" i="6"/>
  <c r="I72" i="6"/>
  <c r="I22" i="6"/>
  <c r="I28" i="6"/>
  <c r="I55" i="6"/>
  <c r="I51" i="6"/>
  <c r="I11" i="6"/>
  <c r="I5" i="6"/>
  <c r="I69" i="6"/>
  <c r="H32" i="6"/>
  <c r="H3" i="6"/>
  <c r="H41" i="6"/>
  <c r="H74" i="6"/>
  <c r="H72" i="6"/>
  <c r="H22" i="6"/>
  <c r="H28" i="6"/>
  <c r="H55" i="6"/>
  <c r="H6" i="6"/>
  <c r="H51" i="6"/>
  <c r="H73" i="6"/>
  <c r="H43" i="6"/>
  <c r="H8" i="6"/>
  <c r="H30" i="6"/>
  <c r="H11" i="6"/>
  <c r="H5" i="6"/>
  <c r="G41" i="6"/>
  <c r="G74" i="6"/>
  <c r="G22" i="6"/>
  <c r="G55" i="6"/>
  <c r="I70" i="6"/>
  <c r="G56" i="6"/>
  <c r="J41" i="6"/>
  <c r="I17" i="6"/>
  <c r="I35" i="6"/>
  <c r="I21" i="6"/>
  <c r="I42" i="6"/>
  <c r="I23" i="6"/>
  <c r="I34" i="6"/>
  <c r="I31" i="6"/>
  <c r="I25" i="6"/>
  <c r="I59" i="6"/>
  <c r="I76" i="6"/>
  <c r="I45" i="6"/>
  <c r="I54" i="6"/>
  <c r="I71" i="6"/>
  <c r="I77" i="6"/>
  <c r="I65" i="6"/>
  <c r="I66" i="6"/>
  <c r="I57" i="6"/>
  <c r="I12" i="6"/>
  <c r="I61" i="6"/>
  <c r="H64" i="6"/>
  <c r="J72" i="6"/>
  <c r="J71" i="6"/>
  <c r="H17" i="6"/>
  <c r="H35" i="6"/>
  <c r="H21" i="6"/>
  <c r="H42" i="6"/>
  <c r="H23" i="6"/>
  <c r="H34" i="6"/>
  <c r="H31" i="6"/>
  <c r="H25" i="6"/>
  <c r="H59" i="6"/>
  <c r="H76" i="6"/>
  <c r="H45" i="6"/>
  <c r="H54" i="6"/>
  <c r="H71" i="6"/>
  <c r="H77" i="6"/>
  <c r="H65" i="6"/>
  <c r="H66" i="6"/>
  <c r="H57" i="6"/>
  <c r="G70" i="6"/>
  <c r="J66" i="6"/>
  <c r="G31" i="6"/>
  <c r="I214" i="19"/>
  <c r="J214" i="19" s="1"/>
  <c r="J218" i="10" s="1"/>
  <c r="I26" i="19"/>
  <c r="J26" i="19" s="1"/>
  <c r="J49" i="3" s="1"/>
  <c r="I234" i="19"/>
  <c r="J234" i="19" s="1"/>
  <c r="J160" i="10" s="1"/>
  <c r="I190" i="19"/>
  <c r="J190" i="19" s="1"/>
  <c r="I161" i="19"/>
  <c r="J161" i="19" s="1"/>
  <c r="I152" i="19"/>
  <c r="J152" i="19" s="1"/>
  <c r="J55" i="10" s="1"/>
  <c r="I130" i="19"/>
  <c r="J130" i="19" s="1"/>
  <c r="J23" i="6" s="1"/>
  <c r="I225" i="19"/>
  <c r="J225" i="19" s="1"/>
  <c r="J130" i="10" s="1"/>
  <c r="I204" i="19"/>
  <c r="J204" i="19" s="1"/>
  <c r="J153" i="10" s="1"/>
  <c r="I137" i="19"/>
  <c r="J137" i="19" s="1"/>
  <c r="J19" i="4" s="1"/>
  <c r="I122" i="19"/>
  <c r="J122" i="19" s="1"/>
  <c r="J239" i="3" s="1"/>
  <c r="I252" i="19"/>
  <c r="J252" i="19" s="1"/>
  <c r="J288" i="10" s="1"/>
  <c r="I156" i="19"/>
  <c r="J156" i="19" s="1"/>
  <c r="J36" i="12" s="1"/>
  <c r="I243" i="19"/>
  <c r="J243" i="19" s="1"/>
  <c r="I199" i="19"/>
  <c r="J199" i="19" s="1"/>
  <c r="I185" i="19"/>
  <c r="J185" i="19" s="1"/>
  <c r="J173" i="10" s="1"/>
  <c r="I220" i="19"/>
  <c r="J220" i="19" s="1"/>
  <c r="J266" i="10" s="1"/>
  <c r="I176" i="19"/>
  <c r="J176" i="19" s="1"/>
  <c r="J151" i="10" s="1"/>
  <c r="I125" i="19"/>
  <c r="J125" i="19" s="1"/>
  <c r="J324" i="3" s="1"/>
  <c r="I228" i="19"/>
  <c r="J228" i="19" s="1"/>
  <c r="J279" i="10" s="1"/>
  <c r="I153" i="19"/>
  <c r="J153" i="19" s="1"/>
  <c r="J60" i="10" s="1"/>
  <c r="I98" i="19"/>
  <c r="J98" i="19" s="1"/>
  <c r="J238" i="3" s="1"/>
  <c r="I257" i="19"/>
  <c r="J257" i="19" s="1"/>
  <c r="J276" i="10" s="1"/>
  <c r="I219" i="19"/>
  <c r="J219" i="19" s="1"/>
  <c r="I205" i="19"/>
  <c r="J205" i="19" s="1"/>
  <c r="I175" i="19"/>
  <c r="J175" i="19" s="1"/>
  <c r="J16" i="15" s="1"/>
  <c r="I167" i="19"/>
  <c r="J167" i="19" s="1"/>
  <c r="J29" i="15" s="1"/>
  <c r="I138" i="19"/>
  <c r="J138" i="19" s="1"/>
  <c r="I8" i="19"/>
  <c r="J8" i="19" s="1"/>
  <c r="I248" i="19"/>
  <c r="J248" i="19" s="1"/>
  <c r="J66" i="14" s="1"/>
  <c r="I196" i="19"/>
  <c r="J196" i="19" s="1"/>
  <c r="J198" i="10" s="1"/>
  <c r="I182" i="19"/>
  <c r="J182" i="19" s="1"/>
  <c r="J103" i="10" s="1"/>
  <c r="I239" i="19"/>
  <c r="J239" i="19" s="1"/>
  <c r="J155" i="10" s="1"/>
  <c r="I233" i="19"/>
  <c r="J233" i="19" s="1"/>
  <c r="J51" i="13" s="1"/>
  <c r="I195" i="19"/>
  <c r="J195" i="19" s="1"/>
  <c r="J40" i="14" s="1"/>
  <c r="I181" i="19"/>
  <c r="J181" i="19" s="1"/>
  <c r="J67" i="10" s="1"/>
  <c r="I151" i="19"/>
  <c r="J151" i="19" s="1"/>
  <c r="J9" i="10" s="1"/>
  <c r="I104" i="19"/>
  <c r="J104" i="19" s="1"/>
  <c r="I68" i="19"/>
  <c r="J68" i="19" s="1"/>
  <c r="J47" i="8" s="1"/>
  <c r="I32" i="19"/>
  <c r="J32" i="19" s="1"/>
  <c r="I113" i="19"/>
  <c r="J113" i="19" s="1"/>
  <c r="J37" i="4" s="1"/>
  <c r="I229" i="19"/>
  <c r="J229" i="19" s="1"/>
  <c r="J256" i="10" s="1"/>
  <c r="I263" i="19"/>
  <c r="J263" i="19" s="1"/>
  <c r="J274" i="10" s="1"/>
  <c r="I224" i="19"/>
  <c r="J224" i="19" s="1"/>
  <c r="J3" i="12" s="1"/>
  <c r="I158" i="19"/>
  <c r="J158" i="19" s="1"/>
  <c r="J20" i="15" s="1"/>
  <c r="I136" i="19"/>
  <c r="J136" i="19" s="1"/>
  <c r="J215" i="3" s="1"/>
  <c r="I121" i="19"/>
  <c r="J121" i="19" s="1"/>
  <c r="J23" i="5" s="1"/>
  <c r="I201" i="19"/>
  <c r="J201" i="19" s="1"/>
  <c r="I180" i="19"/>
  <c r="J180" i="19" s="1"/>
  <c r="I22" i="19"/>
  <c r="J22" i="19" s="1"/>
  <c r="I34" i="19"/>
  <c r="J34" i="19" s="1"/>
  <c r="I46" i="19"/>
  <c r="J46" i="19" s="1"/>
  <c r="J79" i="7" s="1"/>
  <c r="I58" i="19"/>
  <c r="J58" i="19" s="1"/>
  <c r="I70" i="19"/>
  <c r="J70" i="19" s="1"/>
  <c r="J153" i="3" s="1"/>
  <c r="I94" i="19"/>
  <c r="J94" i="19" s="1"/>
  <c r="I6" i="19"/>
  <c r="J6" i="19" s="1"/>
  <c r="J35" i="8" s="1"/>
  <c r="I30" i="19"/>
  <c r="J30" i="19" s="1"/>
  <c r="I66" i="19"/>
  <c r="J66" i="19" s="1"/>
  <c r="J20" i="5" s="1"/>
  <c r="I78" i="19"/>
  <c r="J78" i="19" s="1"/>
  <c r="J325" i="3" s="1"/>
  <c r="I90" i="19"/>
  <c r="J90" i="19" s="1"/>
  <c r="J31" i="8" s="1"/>
  <c r="I114" i="19"/>
  <c r="J114" i="19" s="1"/>
  <c r="I10" i="19"/>
  <c r="J10" i="19" s="1"/>
  <c r="I82" i="19"/>
  <c r="J82" i="19" s="1"/>
  <c r="J42" i="6" s="1"/>
  <c r="I106" i="19"/>
  <c r="J106" i="19" s="1"/>
  <c r="I18" i="19"/>
  <c r="J18" i="19" s="1"/>
  <c r="J27" i="3" s="1"/>
  <c r="I42" i="19"/>
  <c r="J42" i="19" s="1"/>
  <c r="J31" i="4" s="1"/>
  <c r="I54" i="19"/>
  <c r="J54" i="19" s="1"/>
  <c r="J70" i="6" s="1"/>
  <c r="I102" i="19"/>
  <c r="J102" i="19" s="1"/>
  <c r="J32" i="5" s="1"/>
  <c r="I200" i="19"/>
  <c r="J200" i="19" s="1"/>
  <c r="J208" i="10" s="1"/>
  <c r="I177" i="19"/>
  <c r="J177" i="19" s="1"/>
  <c r="J154" i="10" s="1"/>
  <c r="I141" i="19"/>
  <c r="J141" i="19" s="1"/>
  <c r="J24" i="13" s="1"/>
  <c r="I258" i="19"/>
  <c r="J258" i="19" s="1"/>
  <c r="J252" i="10" s="1"/>
  <c r="I191" i="19"/>
  <c r="J191" i="19" s="1"/>
  <c r="I162" i="19"/>
  <c r="J162" i="19" s="1"/>
  <c r="J26" i="10" s="1"/>
  <c r="I132" i="19"/>
  <c r="J132" i="19" s="1"/>
  <c r="I206" i="19"/>
  <c r="J206" i="19" s="1"/>
  <c r="J232" i="10" s="1"/>
  <c r="I116" i="19"/>
  <c r="J116" i="19" s="1"/>
  <c r="I249" i="19"/>
  <c r="J249" i="19" s="1"/>
  <c r="J11" i="13" s="1"/>
  <c r="I80" i="19"/>
  <c r="J80" i="19" s="1"/>
  <c r="J68" i="7" s="1"/>
  <c r="I44" i="19"/>
  <c r="J44" i="19" s="1"/>
  <c r="J158" i="3" s="1"/>
  <c r="I254" i="19"/>
  <c r="J254" i="19" s="1"/>
  <c r="J229" i="10" s="1"/>
  <c r="I172" i="19"/>
  <c r="J172" i="19" s="1"/>
  <c r="I253" i="19"/>
  <c r="J253" i="19" s="1"/>
  <c r="J210" i="10" s="1"/>
  <c r="I223" i="19"/>
  <c r="J223" i="19" s="1"/>
  <c r="J107" i="10" s="1"/>
  <c r="I215" i="19"/>
  <c r="J215" i="19" s="1"/>
  <c r="J110" i="10" s="1"/>
  <c r="I209" i="19"/>
  <c r="J209" i="19" s="1"/>
  <c r="I171" i="19"/>
  <c r="J171" i="19" s="1"/>
  <c r="J88" i="10" s="1"/>
  <c r="I157" i="19"/>
  <c r="J157" i="19" s="1"/>
  <c r="J17" i="15" s="1"/>
  <c r="I139" i="19"/>
  <c r="J139" i="19" s="1"/>
  <c r="J13" i="10" s="1"/>
  <c r="I143" i="19"/>
  <c r="J143" i="19" s="1"/>
  <c r="J5" i="14" s="1"/>
  <c r="I147" i="19"/>
  <c r="J147" i="19" s="1"/>
  <c r="J24" i="10" s="1"/>
  <c r="I197" i="19"/>
  <c r="J197" i="19" s="1"/>
  <c r="J50" i="14" s="1"/>
  <c r="I221" i="19"/>
  <c r="J221" i="19" s="1"/>
  <c r="J286" i="10" s="1"/>
  <c r="I245" i="19"/>
  <c r="J245" i="19" s="1"/>
  <c r="J281" i="10" s="1"/>
  <c r="I259" i="19"/>
  <c r="J259" i="19" s="1"/>
  <c r="J36" i="11" s="1"/>
  <c r="I154" i="19"/>
  <c r="J154" i="19" s="1"/>
  <c r="I178" i="19"/>
  <c r="J178" i="19" s="1"/>
  <c r="J51" i="14" s="1"/>
  <c r="I202" i="19"/>
  <c r="J202" i="19" s="1"/>
  <c r="I250" i="19"/>
  <c r="J250" i="19" s="1"/>
  <c r="J287" i="10" s="1"/>
  <c r="I194" i="19"/>
  <c r="J194" i="19" s="1"/>
  <c r="I266" i="19"/>
  <c r="J266" i="19" s="1"/>
  <c r="J228" i="10" s="1"/>
  <c r="I149" i="19"/>
  <c r="J149" i="19" s="1"/>
  <c r="J15" i="14" s="1"/>
  <c r="I163" i="19"/>
  <c r="J163" i="19" s="1"/>
  <c r="J18" i="11" s="1"/>
  <c r="I173" i="19"/>
  <c r="J173" i="19" s="1"/>
  <c r="I187" i="19"/>
  <c r="J187" i="19" s="1"/>
  <c r="J123" i="10" s="1"/>
  <c r="I211" i="19"/>
  <c r="J211" i="19" s="1"/>
  <c r="I235" i="19"/>
  <c r="J235" i="19" s="1"/>
  <c r="J152" i="10" s="1"/>
  <c r="I226" i="19"/>
  <c r="J226" i="19" s="1"/>
  <c r="J23" i="15" s="1"/>
  <c r="I218" i="19"/>
  <c r="J218" i="19" s="1"/>
  <c r="J163" i="10" s="1"/>
  <c r="I159" i="19"/>
  <c r="J159" i="19" s="1"/>
  <c r="J77" i="10" s="1"/>
  <c r="I169" i="19"/>
  <c r="J169" i="19" s="1"/>
  <c r="I183" i="19"/>
  <c r="J183" i="19" s="1"/>
  <c r="I193" i="19"/>
  <c r="J193" i="19" s="1"/>
  <c r="J12" i="13" s="1"/>
  <c r="I207" i="19"/>
  <c r="J207" i="19" s="1"/>
  <c r="J237" i="10" s="1"/>
  <c r="I217" i="19"/>
  <c r="J217" i="19" s="1"/>
  <c r="J188" i="10" s="1"/>
  <c r="I231" i="19"/>
  <c r="J231" i="19" s="1"/>
  <c r="J213" i="10" s="1"/>
  <c r="I241" i="19"/>
  <c r="J241" i="19" s="1"/>
  <c r="J17" i="12" s="1"/>
  <c r="I255" i="19"/>
  <c r="J255" i="19" s="1"/>
  <c r="J255" i="10" s="1"/>
  <c r="I265" i="19"/>
  <c r="J265" i="19" s="1"/>
  <c r="J5" i="11" s="1"/>
  <c r="I155" i="19"/>
  <c r="J155" i="19" s="1"/>
  <c r="I165" i="19"/>
  <c r="J165" i="19" s="1"/>
  <c r="J53" i="13" s="1"/>
  <c r="I179" i="19"/>
  <c r="J179" i="19" s="1"/>
  <c r="J113" i="10" s="1"/>
  <c r="I189" i="19"/>
  <c r="J189" i="19" s="1"/>
  <c r="J73" i="10" s="1"/>
  <c r="I203" i="19"/>
  <c r="J203" i="19" s="1"/>
  <c r="I213" i="19"/>
  <c r="J213" i="19" s="1"/>
  <c r="J243" i="10" s="1"/>
  <c r="I227" i="19"/>
  <c r="J227" i="19" s="1"/>
  <c r="J251" i="10" s="1"/>
  <c r="I237" i="19"/>
  <c r="J237" i="19" s="1"/>
  <c r="J257" i="10" s="1"/>
  <c r="I251" i="19"/>
  <c r="J251" i="19" s="1"/>
  <c r="J231" i="10" s="1"/>
  <c r="I261" i="19"/>
  <c r="J261" i="19" s="1"/>
  <c r="J39" i="13" s="1"/>
  <c r="I170" i="19"/>
  <c r="J170" i="19" s="1"/>
  <c r="J13" i="13" s="1"/>
  <c r="I242" i="19"/>
  <c r="J242" i="19" s="1"/>
  <c r="J271" i="10" s="1"/>
  <c r="I145" i="19"/>
  <c r="J145" i="19" s="1"/>
  <c r="J4" i="12" s="1"/>
  <c r="I150" i="19"/>
  <c r="J150" i="19" s="1"/>
  <c r="I174" i="19"/>
  <c r="J174" i="19" s="1"/>
  <c r="J143" i="10" s="1"/>
  <c r="I198" i="19"/>
  <c r="J198" i="19" s="1"/>
  <c r="J203" i="10" s="1"/>
  <c r="I222" i="19"/>
  <c r="J222" i="19" s="1"/>
  <c r="J170" i="10" s="1"/>
  <c r="I246" i="19"/>
  <c r="J246" i="19" s="1"/>
  <c r="J233" i="10" s="1"/>
  <c r="I120" i="19"/>
  <c r="J120" i="19" s="1"/>
  <c r="J35" i="6" s="1"/>
  <c r="I60" i="19"/>
  <c r="J60" i="19" s="1"/>
  <c r="J201" i="3" s="1"/>
  <c r="I256" i="19"/>
  <c r="J256" i="19" s="1"/>
  <c r="J108" i="10" s="1"/>
  <c r="I232" i="19"/>
  <c r="J232" i="19" s="1"/>
  <c r="J7" i="14" s="1"/>
  <c r="I208" i="19"/>
  <c r="J208" i="19" s="1"/>
  <c r="J32" i="13" s="1"/>
  <c r="I184" i="19"/>
  <c r="J184" i="19" s="1"/>
  <c r="J171" i="10" s="1"/>
  <c r="I160" i="19"/>
  <c r="J160" i="19" s="1"/>
  <c r="I124" i="19"/>
  <c r="J124" i="19" s="1"/>
  <c r="I134" i="19"/>
  <c r="J134" i="19" s="1"/>
  <c r="J43" i="6" s="1"/>
  <c r="I129" i="19"/>
  <c r="J129" i="19" s="1"/>
  <c r="J17" i="6" s="1"/>
  <c r="I118" i="19"/>
  <c r="J118" i="19" s="1"/>
  <c r="J40" i="4" s="1"/>
  <c r="I84" i="19"/>
  <c r="J84" i="19" s="1"/>
  <c r="J320" i="3" s="1"/>
  <c r="I72" i="19"/>
  <c r="J72" i="19" s="1"/>
  <c r="J49" i="5" s="1"/>
  <c r="I24" i="19"/>
  <c r="J24" i="19" s="1"/>
  <c r="J57" i="6" s="1"/>
  <c r="I12" i="19"/>
  <c r="J12" i="19" s="1"/>
  <c r="J10" i="3" s="1"/>
  <c r="I140" i="19"/>
  <c r="J140" i="19" s="1"/>
  <c r="J10" i="10" s="1"/>
  <c r="I11" i="19"/>
  <c r="J11" i="19" s="1"/>
  <c r="J6" i="5" s="1"/>
  <c r="I15" i="19"/>
  <c r="J15" i="19" s="1"/>
  <c r="I19" i="19"/>
  <c r="J19" i="19" s="1"/>
  <c r="J34" i="4" s="1"/>
  <c r="I23" i="19"/>
  <c r="J23" i="19" s="1"/>
  <c r="J30" i="6" s="1"/>
  <c r="I27" i="19"/>
  <c r="J27" i="19" s="1"/>
  <c r="J41" i="5" s="1"/>
  <c r="I31" i="19"/>
  <c r="J31" i="19" s="1"/>
  <c r="I35" i="19"/>
  <c r="J35" i="19" s="1"/>
  <c r="J15" i="9" s="1"/>
  <c r="I39" i="19"/>
  <c r="J39" i="19" s="1"/>
  <c r="J92" i="3" s="1"/>
  <c r="I43" i="19"/>
  <c r="J43" i="19" s="1"/>
  <c r="J20" i="7" s="1"/>
  <c r="I47" i="19"/>
  <c r="J47" i="19" s="1"/>
  <c r="J59" i="8" s="1"/>
  <c r="I51" i="19"/>
  <c r="J51" i="19" s="1"/>
  <c r="J71" i="3" s="1"/>
  <c r="I55" i="19"/>
  <c r="J55" i="19" s="1"/>
  <c r="J41" i="7" s="1"/>
  <c r="I59" i="19"/>
  <c r="J59" i="19" s="1"/>
  <c r="J15" i="8" s="1"/>
  <c r="I63" i="19"/>
  <c r="J63" i="19" s="1"/>
  <c r="J24" i="5" s="1"/>
  <c r="I67" i="19"/>
  <c r="J67" i="19" s="1"/>
  <c r="J178" i="3" s="1"/>
  <c r="I71" i="19"/>
  <c r="J71" i="19" s="1"/>
  <c r="J251" i="3" s="1"/>
  <c r="I75" i="19"/>
  <c r="J75" i="19" s="1"/>
  <c r="J22" i="5" s="1"/>
  <c r="I79" i="19"/>
  <c r="J79" i="19" s="1"/>
  <c r="J335" i="3" s="1"/>
  <c r="I83" i="19"/>
  <c r="J83" i="19" s="1"/>
  <c r="I87" i="19"/>
  <c r="J87" i="19" s="1"/>
  <c r="J223" i="3" s="1"/>
  <c r="I91" i="19"/>
  <c r="J91" i="19" s="1"/>
  <c r="J44" i="5" s="1"/>
  <c r="I95" i="19"/>
  <c r="J95" i="19" s="1"/>
  <c r="J339" i="3" s="1"/>
  <c r="I99" i="19"/>
  <c r="J99" i="19" s="1"/>
  <c r="I103" i="19"/>
  <c r="J103" i="19" s="1"/>
  <c r="I107" i="19"/>
  <c r="J107" i="19" s="1"/>
  <c r="J41" i="4" s="1"/>
  <c r="I111" i="19"/>
  <c r="J111" i="19" s="1"/>
  <c r="J27" i="6" s="1"/>
  <c r="I115" i="19"/>
  <c r="J115" i="19" s="1"/>
  <c r="J16" i="6" s="1"/>
  <c r="I119" i="19"/>
  <c r="J119" i="19" s="1"/>
  <c r="I123" i="19"/>
  <c r="J123" i="19" s="1"/>
  <c r="J300" i="3" s="1"/>
  <c r="I127" i="19"/>
  <c r="J127" i="19" s="1"/>
  <c r="J22" i="4" s="1"/>
  <c r="I131" i="19"/>
  <c r="J131" i="19" s="1"/>
  <c r="J7" i="4" s="1"/>
  <c r="I135" i="19"/>
  <c r="J135" i="19" s="1"/>
  <c r="J296" i="3" s="1"/>
  <c r="I5" i="19"/>
  <c r="J5" i="19" s="1"/>
  <c r="I13" i="19"/>
  <c r="J13" i="19" s="1"/>
  <c r="J55" i="3" s="1"/>
  <c r="I17" i="19"/>
  <c r="J17" i="19" s="1"/>
  <c r="J11" i="8" s="1"/>
  <c r="I21" i="19"/>
  <c r="J21" i="19" s="1"/>
  <c r="I25" i="19"/>
  <c r="J25" i="19" s="1"/>
  <c r="J25" i="6" s="1"/>
  <c r="I29" i="19"/>
  <c r="J29" i="19" s="1"/>
  <c r="J34" i="7" s="1"/>
  <c r="I33" i="19"/>
  <c r="J33" i="19" s="1"/>
  <c r="J11" i="6" s="1"/>
  <c r="I41" i="19"/>
  <c r="J41" i="19" s="1"/>
  <c r="J55" i="7" s="1"/>
  <c r="I45" i="19"/>
  <c r="J45" i="19" s="1"/>
  <c r="I49" i="19"/>
  <c r="J49" i="19" s="1"/>
  <c r="I57" i="19"/>
  <c r="J57" i="19" s="1"/>
  <c r="J130" i="3" s="1"/>
  <c r="I61" i="19"/>
  <c r="J61" i="19" s="1"/>
  <c r="I69" i="19"/>
  <c r="J69" i="19" s="1"/>
  <c r="J210" i="3" s="1"/>
  <c r="I73" i="19"/>
  <c r="J73" i="19" s="1"/>
  <c r="J163" i="3" s="1"/>
  <c r="I77" i="19"/>
  <c r="J77" i="19" s="1"/>
  <c r="I85" i="19"/>
  <c r="J85" i="19" s="1"/>
  <c r="J6" i="7" s="1"/>
  <c r="I89" i="19"/>
  <c r="J89" i="19" s="1"/>
  <c r="J333" i="3" s="1"/>
  <c r="I97" i="19"/>
  <c r="J97" i="19" s="1"/>
  <c r="J276" i="3" s="1"/>
  <c r="I101" i="19"/>
  <c r="J101" i="19" s="1"/>
  <c r="J241" i="3" s="1"/>
  <c r="I109" i="19"/>
  <c r="J109" i="19" s="1"/>
  <c r="J337" i="3" s="1"/>
  <c r="I9" i="19"/>
  <c r="J9" i="19" s="1"/>
  <c r="J45" i="8" s="1"/>
  <c r="I37" i="19"/>
  <c r="J37" i="19" s="1"/>
  <c r="J5" i="5" s="1"/>
  <c r="I53" i="19"/>
  <c r="J53" i="19" s="1"/>
  <c r="I65" i="19"/>
  <c r="J65" i="19" s="1"/>
  <c r="J121" i="3" s="1"/>
  <c r="I81" i="19"/>
  <c r="J81" i="19" s="1"/>
  <c r="J321" i="3" s="1"/>
  <c r="I93" i="19"/>
  <c r="J93" i="19" s="1"/>
  <c r="J28" i="8" s="1"/>
  <c r="I105" i="19"/>
  <c r="J105" i="19" s="1"/>
  <c r="J237" i="3" s="1"/>
  <c r="I260" i="19"/>
  <c r="J260" i="19" s="1"/>
  <c r="J219" i="10" s="1"/>
  <c r="I236" i="19"/>
  <c r="J236" i="19" s="1"/>
  <c r="J258" i="10" s="1"/>
  <c r="I212" i="19"/>
  <c r="J212" i="19" s="1"/>
  <c r="J27" i="15" s="1"/>
  <c r="I188" i="19"/>
  <c r="J188" i="19" s="1"/>
  <c r="J136" i="10" s="1"/>
  <c r="I164" i="19"/>
  <c r="J164" i="19" s="1"/>
  <c r="J82" i="10" s="1"/>
  <c r="I3" i="19"/>
  <c r="J3" i="19" s="1"/>
  <c r="J2" i="9" s="1"/>
  <c r="I96" i="19"/>
  <c r="J96" i="19" s="1"/>
  <c r="J38" i="4" s="1"/>
  <c r="I144" i="19"/>
  <c r="J144" i="19" s="1"/>
  <c r="J39" i="10" s="1"/>
  <c r="I264" i="19"/>
  <c r="J264" i="19" s="1"/>
  <c r="J254" i="10" s="1"/>
  <c r="I192" i="19"/>
  <c r="J192" i="19" s="1"/>
  <c r="J192" i="10" s="1"/>
  <c r="I168" i="19"/>
  <c r="J168" i="19" s="1"/>
  <c r="J116" i="10" s="1"/>
  <c r="I133" i="19"/>
  <c r="J133" i="19" s="1"/>
  <c r="J47" i="6" s="1"/>
  <c r="I117" i="19"/>
  <c r="J117" i="19" s="1"/>
  <c r="J33" i="6" s="1"/>
  <c r="I108" i="19"/>
  <c r="J108" i="19" s="1"/>
  <c r="J36" i="5" s="1"/>
  <c r="I48" i="19"/>
  <c r="J48" i="19" s="1"/>
  <c r="J169" i="3" s="1"/>
  <c r="I36" i="19"/>
  <c r="J36" i="19" s="1"/>
  <c r="J62" i="6" s="1"/>
  <c r="I128" i="19"/>
  <c r="J128" i="19" s="1"/>
  <c r="J30" i="5" s="1"/>
  <c r="I112" i="19"/>
  <c r="J112" i="19" s="1"/>
  <c r="I100" i="19"/>
  <c r="J100" i="19" s="1"/>
  <c r="J341" i="3" s="1"/>
  <c r="I88" i="19"/>
  <c r="J88" i="19" s="1"/>
  <c r="J33" i="8" s="1"/>
  <c r="I76" i="19"/>
  <c r="J76" i="19" s="1"/>
  <c r="J27" i="8" s="1"/>
  <c r="I64" i="19"/>
  <c r="J64" i="19" s="1"/>
  <c r="J156" i="3" s="1"/>
  <c r="I52" i="19"/>
  <c r="J52" i="19" s="1"/>
  <c r="I40" i="19"/>
  <c r="J40" i="19" s="1"/>
  <c r="J77" i="3" s="1"/>
  <c r="I28" i="19"/>
  <c r="J28" i="19" s="1"/>
  <c r="J44" i="3" s="1"/>
  <c r="I16" i="19"/>
  <c r="J16" i="19" s="1"/>
  <c r="J15" i="3" s="1"/>
  <c r="I4" i="19"/>
  <c r="J4" i="19" s="1"/>
  <c r="J53" i="7" s="1"/>
  <c r="I240" i="19"/>
  <c r="J240" i="19" s="1"/>
  <c r="J220" i="10" s="1"/>
  <c r="I216" i="19"/>
  <c r="J216" i="19" s="1"/>
  <c r="J16" i="11" s="1"/>
  <c r="I7" i="19"/>
  <c r="J7" i="19" s="1"/>
  <c r="J5" i="4" s="1"/>
  <c r="I2" i="19"/>
  <c r="I23" i="33"/>
  <c r="J23" i="33" s="1"/>
  <c r="I38" i="33"/>
  <c r="J38" i="33" s="1"/>
  <c r="I40" i="33"/>
  <c r="J40" i="33" s="1"/>
  <c r="I67" i="33"/>
  <c r="J67" i="33" s="1"/>
  <c r="I25" i="33"/>
  <c r="J25" i="33" s="1"/>
  <c r="I88" i="33"/>
  <c r="J88" i="33" s="1"/>
  <c r="I39" i="33"/>
  <c r="J39" i="33" s="1"/>
  <c r="I46" i="33"/>
  <c r="I87" i="33"/>
  <c r="I60" i="33"/>
  <c r="I36" i="33"/>
  <c r="I114" i="33"/>
  <c r="I63" i="33"/>
  <c r="I20" i="33"/>
  <c r="I79" i="33"/>
  <c r="I80" i="33"/>
  <c r="I62" i="33"/>
  <c r="I76" i="33"/>
  <c r="I85" i="33"/>
  <c r="I48" i="33"/>
  <c r="I45" i="33"/>
  <c r="I14" i="33"/>
  <c r="I10" i="33"/>
  <c r="I18" i="33"/>
  <c r="I2" i="33"/>
  <c r="I64" i="33"/>
  <c r="I81" i="33"/>
  <c r="I72" i="33"/>
  <c r="I56" i="33"/>
  <c r="I32" i="33"/>
  <c r="I37" i="33"/>
  <c r="I89" i="33"/>
  <c r="I86" i="33"/>
  <c r="I122" i="33"/>
  <c r="I19" i="33"/>
  <c r="I93" i="33"/>
  <c r="I51" i="33"/>
  <c r="I8" i="33"/>
  <c r="I95" i="33"/>
  <c r="I22" i="33"/>
  <c r="I91" i="33"/>
  <c r="I57" i="33"/>
  <c r="I26" i="33"/>
  <c r="I109" i="33"/>
  <c r="I3" i="33"/>
  <c r="I82" i="33"/>
  <c r="I65" i="33"/>
  <c r="I47" i="33"/>
  <c r="I115" i="33"/>
  <c r="I7" i="33"/>
  <c r="I28" i="33"/>
  <c r="I100" i="33"/>
  <c r="I71" i="33"/>
  <c r="I69" i="33"/>
  <c r="I66" i="33"/>
  <c r="I73" i="33"/>
  <c r="I58" i="33"/>
  <c r="I119" i="33"/>
  <c r="I42" i="33"/>
  <c r="I27" i="33"/>
  <c r="I13" i="33"/>
  <c r="I112" i="33"/>
  <c r="I107" i="33"/>
  <c r="I5" i="33"/>
  <c r="I68" i="33"/>
  <c r="I90" i="33"/>
  <c r="I59" i="33"/>
  <c r="I33" i="33"/>
  <c r="I41" i="33"/>
  <c r="I104" i="33"/>
  <c r="I15" i="33"/>
  <c r="I24" i="33"/>
  <c r="I70" i="33"/>
  <c r="I92" i="33"/>
  <c r="I29" i="33"/>
  <c r="I106" i="33"/>
  <c r="I35" i="33"/>
  <c r="I102" i="33"/>
  <c r="I98" i="33"/>
  <c r="I111" i="33"/>
  <c r="I105" i="33"/>
  <c r="I4" i="33"/>
  <c r="I12" i="33"/>
  <c r="I61" i="33"/>
  <c r="I17" i="33"/>
  <c r="I99" i="33"/>
  <c r="I83" i="33"/>
  <c r="I49" i="33"/>
  <c r="I30" i="33"/>
  <c r="I16" i="33"/>
  <c r="I31" i="33"/>
  <c r="I123" i="33"/>
  <c r="I44" i="33"/>
  <c r="I54" i="33"/>
  <c r="I21" i="33"/>
  <c r="I9" i="33"/>
  <c r="I117" i="33"/>
  <c r="I121" i="33"/>
  <c r="I34" i="33"/>
  <c r="I118" i="33"/>
  <c r="I97" i="33"/>
  <c r="I96" i="33"/>
  <c r="I78" i="33"/>
  <c r="I6" i="33"/>
  <c r="I52" i="33"/>
  <c r="I50" i="33"/>
  <c r="I55" i="33"/>
  <c r="I43" i="33"/>
  <c r="I116" i="33"/>
  <c r="I110" i="33"/>
  <c r="I113" i="33"/>
  <c r="I77" i="33"/>
  <c r="I84" i="33"/>
  <c r="I120" i="33"/>
  <c r="I53" i="33"/>
  <c r="I103" i="33"/>
  <c r="I11" i="33"/>
  <c r="I108" i="33"/>
  <c r="I101" i="33"/>
  <c r="I94" i="33"/>
  <c r="I75" i="33"/>
  <c r="I74" i="33"/>
  <c r="F128" i="3"/>
  <c r="F28" i="3"/>
  <c r="D11" i="1"/>
  <c r="D7" i="1"/>
  <c r="D12" i="1"/>
  <c r="D10" i="1"/>
  <c r="D9" i="1"/>
  <c r="D6" i="1"/>
  <c r="F26" i="33"/>
  <c r="F38" i="33"/>
  <c r="F93" i="33"/>
  <c r="F92" i="33"/>
  <c r="F60" i="33"/>
  <c r="F56" i="33"/>
  <c r="F12" i="33"/>
  <c r="F87" i="33"/>
  <c r="F29" i="33"/>
  <c r="F65" i="33"/>
  <c r="F6" i="33"/>
  <c r="F22" i="33"/>
  <c r="F112" i="33"/>
  <c r="F80" i="33"/>
  <c r="F9" i="33"/>
  <c r="F109" i="33"/>
  <c r="F94" i="33"/>
  <c r="F35" i="33"/>
  <c r="F104" i="33"/>
  <c r="F102" i="33"/>
  <c r="F110" i="33"/>
  <c r="F108" i="33"/>
  <c r="F45" i="33"/>
  <c r="F39" i="33"/>
  <c r="F57" i="33"/>
  <c r="F123" i="33"/>
  <c r="F119" i="33"/>
  <c r="F76" i="33"/>
  <c r="F50" i="33"/>
  <c r="F90" i="33"/>
  <c r="F117" i="33"/>
  <c r="F52" i="33"/>
  <c r="F58" i="33"/>
  <c r="F107" i="33"/>
  <c r="F83" i="33"/>
  <c r="F85" i="33"/>
  <c r="F24" i="33"/>
  <c r="F73" i="33"/>
  <c r="F2" i="33"/>
  <c r="F88" i="33"/>
  <c r="F75" i="33"/>
  <c r="F99" i="33"/>
  <c r="F15" i="33"/>
  <c r="F77" i="33"/>
  <c r="F82" i="33"/>
  <c r="F23" i="33"/>
  <c r="F78" i="33"/>
  <c r="F111" i="33"/>
  <c r="F98" i="33"/>
  <c r="F11" i="33"/>
  <c r="F21" i="33"/>
  <c r="F34" i="33"/>
  <c r="F44" i="33"/>
  <c r="F46" i="33"/>
  <c r="F72" i="33"/>
  <c r="F53" i="33"/>
  <c r="F48" i="33"/>
  <c r="F103" i="33"/>
  <c r="F36" i="33"/>
  <c r="F63" i="33"/>
  <c r="F33" i="33"/>
  <c r="F122" i="33"/>
  <c r="F121" i="33"/>
  <c r="F64" i="33"/>
  <c r="F59" i="33"/>
  <c r="F120" i="33"/>
  <c r="F81" i="33"/>
  <c r="F74" i="33"/>
  <c r="F51" i="33"/>
  <c r="F66" i="33"/>
  <c r="F79" i="33"/>
  <c r="F84" i="33"/>
  <c r="F61" i="33"/>
  <c r="F19" i="33"/>
  <c r="F89" i="33"/>
  <c r="F20" i="33"/>
  <c r="F54" i="33"/>
  <c r="F4" i="33"/>
  <c r="F5" i="33"/>
  <c r="F91" i="33"/>
  <c r="F3" i="33"/>
  <c r="F67" i="33"/>
  <c r="F105" i="33"/>
  <c r="F68" i="33"/>
  <c r="F70" i="33"/>
  <c r="F86" i="33"/>
  <c r="F49" i="33"/>
  <c r="F18" i="33"/>
  <c r="F96" i="33"/>
  <c r="F13" i="33"/>
  <c r="F101" i="33"/>
  <c r="F97" i="33"/>
  <c r="F100" i="33"/>
  <c r="F37" i="33"/>
  <c r="F69" i="33"/>
  <c r="F27" i="33"/>
  <c r="F7" i="33"/>
  <c r="F28" i="33"/>
  <c r="F10" i="33"/>
  <c r="F116" i="33"/>
  <c r="F41" i="33"/>
  <c r="F115" i="33"/>
  <c r="F71" i="33"/>
  <c r="F8" i="33"/>
  <c r="F113" i="33"/>
  <c r="F17" i="33"/>
  <c r="F16" i="33"/>
  <c r="F31" i="33"/>
  <c r="F95" i="33"/>
  <c r="F14" i="33"/>
  <c r="F32" i="33"/>
  <c r="F43" i="33"/>
  <c r="F42" i="33"/>
  <c r="F114" i="33"/>
  <c r="F40" i="33"/>
  <c r="F106" i="33"/>
  <c r="F118" i="33"/>
  <c r="F47" i="33"/>
  <c r="F30" i="33"/>
  <c r="F55" i="33"/>
  <c r="F62" i="33"/>
  <c r="F67" i="3"/>
  <c r="F306" i="3"/>
  <c r="F203" i="3"/>
  <c r="F125" i="3"/>
  <c r="F61" i="3"/>
  <c r="F155" i="3"/>
  <c r="F243" i="3"/>
  <c r="F342" i="3"/>
  <c r="F224" i="3"/>
  <c r="F127" i="3"/>
  <c r="H188" i="20"/>
  <c r="B12" i="1"/>
  <c r="B7" i="1"/>
  <c r="B11" i="1"/>
  <c r="F225" i="3"/>
  <c r="F33" i="3"/>
  <c r="F270" i="3"/>
  <c r="F309" i="3"/>
  <c r="F117" i="3"/>
  <c r="F43" i="3"/>
  <c r="F159" i="3"/>
  <c r="F216" i="3"/>
  <c r="F70" i="3"/>
  <c r="F40" i="3"/>
  <c r="F113" i="3"/>
  <c r="F53" i="3"/>
  <c r="F272" i="3"/>
  <c r="F185" i="3"/>
  <c r="F81" i="3"/>
  <c r="F147" i="3"/>
  <c r="F138" i="3"/>
  <c r="F142" i="3"/>
  <c r="F190" i="3"/>
  <c r="F56" i="3"/>
  <c r="F170" i="3"/>
  <c r="F75" i="3"/>
  <c r="F275" i="3"/>
  <c r="F102" i="3"/>
  <c r="F195" i="3"/>
  <c r="F295" i="3"/>
  <c r="F328" i="3"/>
  <c r="F219" i="3"/>
  <c r="F131" i="3"/>
  <c r="H180" i="20"/>
  <c r="H95" i="20"/>
  <c r="H111" i="20"/>
  <c r="H20" i="20"/>
  <c r="H184" i="20"/>
  <c r="H22" i="20"/>
  <c r="H16" i="20"/>
  <c r="H11" i="20"/>
  <c r="H153" i="20"/>
  <c r="H148" i="20"/>
  <c r="H165" i="20"/>
  <c r="H136" i="20"/>
  <c r="H39" i="20"/>
  <c r="H57" i="20"/>
  <c r="H169" i="20"/>
  <c r="H70" i="20"/>
  <c r="H187" i="20"/>
  <c r="H65" i="20"/>
  <c r="H182" i="20"/>
  <c r="H167" i="20"/>
  <c r="H80" i="20"/>
  <c r="H96" i="20"/>
  <c r="H92" i="20"/>
  <c r="H37" i="20"/>
  <c r="H119" i="20"/>
  <c r="H193" i="20"/>
  <c r="H120" i="20"/>
  <c r="H118" i="20"/>
  <c r="H88" i="20"/>
  <c r="H67" i="20"/>
  <c r="H84" i="20"/>
  <c r="H94" i="20"/>
  <c r="H183" i="20"/>
  <c r="H8" i="20"/>
  <c r="H130" i="20"/>
  <c r="H129" i="20"/>
  <c r="H116" i="20"/>
  <c r="H155" i="20"/>
  <c r="H14" i="20"/>
  <c r="H127" i="20"/>
  <c r="H138" i="20"/>
  <c r="H171" i="20"/>
  <c r="H25" i="20"/>
  <c r="H9" i="20"/>
  <c r="H164" i="20"/>
  <c r="H142" i="20"/>
  <c r="H163" i="20"/>
  <c r="H26" i="20"/>
  <c r="H13" i="20"/>
  <c r="H19" i="20"/>
  <c r="H156" i="20"/>
  <c r="H181" i="20"/>
  <c r="H44" i="20"/>
  <c r="H75" i="20"/>
  <c r="H79" i="20"/>
  <c r="H29" i="20"/>
  <c r="H177" i="20"/>
  <c r="H31" i="20"/>
  <c r="H198" i="20"/>
  <c r="H46" i="20"/>
  <c r="H53" i="20"/>
  <c r="H201" i="20"/>
  <c r="H179" i="20"/>
  <c r="H71" i="20"/>
  <c r="H107" i="20"/>
  <c r="H58" i="20"/>
  <c r="H34" i="20"/>
  <c r="H17" i="20"/>
  <c r="H200" i="20"/>
  <c r="H114" i="20"/>
  <c r="H113" i="20"/>
  <c r="H78" i="20"/>
  <c r="H61" i="20"/>
  <c r="H117" i="20"/>
  <c r="H190" i="20"/>
  <c r="H139" i="20"/>
  <c r="H158" i="20"/>
  <c r="H2" i="20"/>
  <c r="H5" i="20"/>
  <c r="H63" i="20"/>
  <c r="H69" i="20"/>
  <c r="H76" i="20"/>
  <c r="H89" i="20"/>
  <c r="H195" i="20"/>
  <c r="H202" i="20"/>
  <c r="H102" i="20"/>
  <c r="H82" i="20"/>
  <c r="H100" i="20"/>
  <c r="H137" i="20"/>
  <c r="H97" i="20"/>
  <c r="H112" i="20"/>
  <c r="H98" i="20"/>
  <c r="H106" i="20"/>
  <c r="H10" i="20"/>
  <c r="H103" i="20"/>
  <c r="H105" i="20"/>
  <c r="H124" i="20"/>
  <c r="H128" i="20"/>
  <c r="H121" i="20"/>
  <c r="H110" i="20"/>
  <c r="H132" i="20"/>
  <c r="H109" i="20"/>
  <c r="H126" i="20"/>
  <c r="H122" i="20"/>
  <c r="H15" i="20"/>
  <c r="H144" i="20"/>
  <c r="H145" i="20"/>
  <c r="H115" i="20"/>
  <c r="H134" i="20"/>
  <c r="H135" i="20"/>
  <c r="H147" i="20"/>
  <c r="H151" i="20"/>
  <c r="H18" i="20"/>
  <c r="H3" i="20"/>
  <c r="H159" i="20"/>
  <c r="H160" i="20"/>
  <c r="H157" i="20"/>
  <c r="H125" i="20"/>
  <c r="H140" i="20"/>
  <c r="H24" i="20"/>
  <c r="H172" i="20"/>
  <c r="H123" i="20"/>
  <c r="H32" i="20"/>
  <c r="H133" i="20"/>
  <c r="H35" i="20"/>
  <c r="H6" i="20"/>
  <c r="H33" i="20"/>
  <c r="H4" i="20"/>
  <c r="H150" i="20"/>
  <c r="H173" i="20"/>
  <c r="H168" i="20"/>
  <c r="H36" i="20"/>
  <c r="H154" i="20"/>
  <c r="H42" i="20"/>
  <c r="H161" i="20"/>
  <c r="H21" i="20"/>
  <c r="H41" i="20"/>
  <c r="H141" i="20"/>
  <c r="H162" i="20"/>
  <c r="H91" i="20"/>
  <c r="H51" i="20"/>
  <c r="H176" i="20"/>
  <c r="H23" i="20"/>
  <c r="H62" i="20"/>
  <c r="H30" i="20"/>
  <c r="H56" i="20"/>
  <c r="H143" i="20"/>
  <c r="H174" i="20"/>
  <c r="H52" i="20"/>
  <c r="H45" i="20"/>
  <c r="H166" i="20"/>
  <c r="H47" i="20"/>
  <c r="H66" i="20"/>
  <c r="H74" i="20"/>
  <c r="H68" i="20"/>
  <c r="H73" i="20"/>
  <c r="H55" i="20"/>
  <c r="H186" i="20"/>
  <c r="H194" i="20"/>
  <c r="H77" i="20"/>
  <c r="H28" i="20"/>
  <c r="H81" i="20"/>
  <c r="H185" i="20"/>
  <c r="H12" i="20"/>
  <c r="H60" i="20"/>
  <c r="H7" i="20"/>
  <c r="H191" i="20"/>
  <c r="H170" i="20"/>
  <c r="H40" i="20"/>
  <c r="H197" i="20"/>
  <c r="H85" i="20"/>
  <c r="H192" i="20"/>
  <c r="H87" i="20"/>
  <c r="H90" i="20"/>
  <c r="H189" i="20"/>
  <c r="H146" i="20"/>
  <c r="H59" i="20"/>
  <c r="H54" i="20"/>
  <c r="H72" i="20"/>
  <c r="H196" i="20"/>
  <c r="H99" i="20"/>
  <c r="H199" i="20"/>
  <c r="H86" i="20"/>
  <c r="H16" i="18"/>
  <c r="F8" i="3"/>
  <c r="H51" i="18"/>
  <c r="H58" i="18"/>
  <c r="H62" i="18"/>
  <c r="H157" i="18"/>
  <c r="H34" i="18"/>
  <c r="H42" i="18"/>
  <c r="H64" i="18"/>
  <c r="H50" i="18"/>
  <c r="H67" i="18"/>
  <c r="H66" i="18"/>
  <c r="H90" i="18"/>
  <c r="H92" i="18"/>
  <c r="H91" i="18"/>
  <c r="H95" i="18"/>
  <c r="H94" i="18"/>
  <c r="H17" i="18"/>
  <c r="H103" i="18"/>
  <c r="H100" i="18"/>
  <c r="H131" i="18"/>
  <c r="H113" i="18"/>
  <c r="H10" i="18"/>
  <c r="H121" i="18"/>
  <c r="H28" i="18"/>
  <c r="H124" i="18"/>
  <c r="H25" i="18"/>
  <c r="H139" i="18"/>
  <c r="H145" i="18"/>
  <c r="H114" i="18"/>
  <c r="H120" i="18"/>
  <c r="H33" i="18"/>
  <c r="H39" i="18"/>
  <c r="H23" i="18"/>
  <c r="H35" i="18"/>
  <c r="H31" i="18"/>
  <c r="H149" i="18"/>
  <c r="H150" i="18"/>
  <c r="H140" i="18"/>
  <c r="H136" i="18"/>
  <c r="H142" i="18"/>
  <c r="H59" i="18"/>
  <c r="H135" i="18"/>
  <c r="H53" i="18"/>
  <c r="H46" i="18"/>
  <c r="H48" i="18"/>
  <c r="H143" i="18"/>
  <c r="H159" i="18"/>
  <c r="H71" i="18"/>
  <c r="H78" i="18"/>
  <c r="H41" i="18"/>
  <c r="H86" i="18"/>
  <c r="H72" i="18"/>
  <c r="F19" i="3"/>
  <c r="F175" i="3"/>
  <c r="F11" i="3"/>
  <c r="F17" i="3"/>
  <c r="F2" i="3"/>
  <c r="F3" i="3"/>
  <c r="F18" i="3"/>
  <c r="F50" i="3"/>
  <c r="F253" i="3"/>
  <c r="F315" i="3"/>
  <c r="F126" i="3"/>
  <c r="F26" i="3"/>
  <c r="F52" i="3"/>
  <c r="F38" i="3"/>
  <c r="F22" i="3"/>
  <c r="F59" i="3"/>
  <c r="F23" i="3"/>
  <c r="F114" i="3"/>
  <c r="F100" i="3"/>
  <c r="F107" i="3"/>
  <c r="F217" i="3"/>
  <c r="F85" i="3"/>
  <c r="F135" i="3"/>
  <c r="F7" i="3"/>
  <c r="F58" i="3"/>
  <c r="F171" i="3"/>
  <c r="F39" i="3"/>
  <c r="F72" i="3"/>
  <c r="F16" i="3"/>
  <c r="F87" i="3"/>
  <c r="F30" i="3"/>
  <c r="J10" i="4" l="1"/>
  <c r="J22" i="15"/>
  <c r="J20" i="12"/>
  <c r="J80" i="7"/>
  <c r="J83" i="7"/>
  <c r="J33" i="11"/>
  <c r="J19" i="16"/>
  <c r="J11" i="16"/>
  <c r="J9" i="14"/>
  <c r="J7" i="11"/>
  <c r="J3" i="7"/>
  <c r="J138" i="10"/>
  <c r="J44" i="6"/>
  <c r="J48" i="13"/>
  <c r="J32" i="11"/>
  <c r="J54" i="14"/>
  <c r="J20" i="14"/>
  <c r="J8" i="6"/>
  <c r="J45" i="11"/>
  <c r="J41" i="15"/>
  <c r="J43" i="11"/>
  <c r="J10" i="13"/>
  <c r="J5" i="15"/>
  <c r="J65" i="6"/>
  <c r="J28" i="5"/>
  <c r="J29" i="4"/>
  <c r="J39" i="8"/>
  <c r="J21" i="6"/>
  <c r="J10" i="7"/>
  <c r="J10" i="6"/>
  <c r="J40" i="6"/>
  <c r="J34" i="8"/>
  <c r="J4" i="14"/>
  <c r="J36" i="8"/>
  <c r="J34" i="15"/>
  <c r="J76" i="6"/>
  <c r="J51" i="8"/>
  <c r="J6" i="9"/>
  <c r="J112" i="10"/>
  <c r="J20" i="4"/>
  <c r="J4" i="13"/>
  <c r="J32" i="15"/>
  <c r="J50" i="7"/>
  <c r="J15" i="13"/>
  <c r="J31" i="14"/>
  <c r="J9" i="7"/>
  <c r="J60" i="14"/>
  <c r="J16" i="12"/>
  <c r="J55" i="14"/>
  <c r="J11" i="15"/>
  <c r="J66" i="7"/>
  <c r="J40" i="10"/>
  <c r="J59" i="7"/>
  <c r="J56" i="7"/>
  <c r="J31" i="13"/>
  <c r="J31" i="15"/>
  <c r="J68" i="6"/>
  <c r="J30" i="15"/>
  <c r="J16" i="8"/>
  <c r="J48" i="7"/>
  <c r="J56" i="13"/>
  <c r="J51" i="6"/>
  <c r="J14" i="16"/>
  <c r="J13" i="5"/>
  <c r="J15" i="11"/>
  <c r="J59" i="13"/>
  <c r="J9" i="6"/>
  <c r="J33" i="5"/>
  <c r="J36" i="15"/>
  <c r="J27" i="13"/>
  <c r="J76" i="7"/>
  <c r="J21" i="14"/>
  <c r="J34" i="11"/>
  <c r="J2" i="7"/>
  <c r="J35" i="7"/>
  <c r="J25" i="13"/>
  <c r="J39" i="7"/>
  <c r="J61" i="13"/>
  <c r="J9" i="4"/>
  <c r="J73" i="7"/>
  <c r="J44" i="4"/>
  <c r="J35" i="14"/>
  <c r="J75" i="14"/>
  <c r="J42" i="11"/>
  <c r="J69" i="7"/>
  <c r="J53" i="8"/>
  <c r="J123" i="3"/>
  <c r="J33" i="14"/>
  <c r="J62" i="13"/>
  <c r="J48" i="5"/>
  <c r="J12" i="11"/>
  <c r="J31" i="12"/>
  <c r="J16" i="14"/>
  <c r="J14" i="9"/>
  <c r="F6" i="1"/>
  <c r="J10" i="16"/>
  <c r="J29" i="7"/>
  <c r="J74" i="7"/>
  <c r="J40" i="7"/>
  <c r="J209" i="10"/>
  <c r="J268" i="10"/>
  <c r="J55" i="13"/>
  <c r="J65" i="14"/>
  <c r="J57" i="14"/>
  <c r="J196" i="10"/>
  <c r="J37" i="11"/>
  <c r="J24" i="15"/>
  <c r="J44" i="11"/>
  <c r="J64" i="7"/>
  <c r="J204" i="10"/>
  <c r="J61" i="6"/>
  <c r="J2" i="14"/>
  <c r="J12" i="16"/>
  <c r="J46" i="11"/>
  <c r="J29" i="13"/>
  <c r="J19" i="11"/>
  <c r="J44" i="15"/>
  <c r="J304" i="3"/>
  <c r="J58" i="14"/>
  <c r="J20" i="16"/>
  <c r="J29" i="11"/>
  <c r="J13" i="15"/>
  <c r="J3" i="16"/>
  <c r="J66" i="3"/>
  <c r="J269" i="10"/>
  <c r="J28" i="11"/>
  <c r="J16" i="7"/>
  <c r="J33" i="12"/>
  <c r="J19" i="15"/>
  <c r="J17" i="8"/>
  <c r="J13" i="11"/>
  <c r="J4" i="7"/>
  <c r="J22" i="7"/>
  <c r="J52" i="13"/>
  <c r="J282" i="10"/>
  <c r="J27" i="12"/>
  <c r="J21" i="15"/>
  <c r="J14" i="15"/>
  <c r="J6" i="12"/>
  <c r="J63" i="13"/>
  <c r="J11" i="12"/>
  <c r="J24" i="12"/>
  <c r="J47" i="3"/>
  <c r="J67" i="14"/>
  <c r="J30" i="14"/>
  <c r="J70" i="14"/>
  <c r="J35" i="15"/>
  <c r="J142" i="10"/>
  <c r="J76" i="14"/>
  <c r="J46" i="15"/>
  <c r="J34" i="13"/>
  <c r="J12" i="7"/>
  <c r="J57" i="10"/>
  <c r="J28" i="10"/>
  <c r="J265" i="10"/>
  <c r="J40" i="15"/>
  <c r="J9" i="12"/>
  <c r="J21" i="13"/>
  <c r="J34" i="14"/>
  <c r="J24" i="11"/>
  <c r="J64" i="13"/>
  <c r="J8" i="9"/>
  <c r="J182" i="10"/>
  <c r="J277" i="10"/>
  <c r="J59" i="14"/>
  <c r="J2" i="13"/>
  <c r="J12" i="12"/>
  <c r="J10" i="11"/>
  <c r="J30" i="11"/>
  <c r="J6" i="16"/>
  <c r="J16" i="13"/>
  <c r="J47" i="14"/>
  <c r="J21" i="12"/>
  <c r="J45" i="6"/>
  <c r="J283" i="3"/>
  <c r="J202" i="3"/>
  <c r="J95" i="3"/>
  <c r="J278" i="10"/>
  <c r="J249" i="10"/>
  <c r="J313" i="3"/>
  <c r="J18" i="14"/>
  <c r="J26" i="12"/>
  <c r="J19" i="12"/>
  <c r="J26" i="13"/>
  <c r="J40" i="13"/>
  <c r="J8" i="12"/>
  <c r="J41" i="11"/>
  <c r="J16" i="16"/>
  <c r="J52" i="14"/>
  <c r="J212" i="3"/>
  <c r="J98" i="3"/>
  <c r="J14" i="14"/>
  <c r="J44" i="13"/>
  <c r="J9" i="15"/>
  <c r="J36" i="14"/>
  <c r="J89" i="3"/>
  <c r="J37" i="15"/>
  <c r="J8" i="14"/>
  <c r="J59" i="6"/>
  <c r="J20" i="8"/>
  <c r="J23" i="8"/>
  <c r="J83" i="10"/>
  <c r="J197" i="10"/>
  <c r="J22" i="12"/>
  <c r="J39" i="14"/>
  <c r="J32" i="14"/>
  <c r="J18" i="16"/>
  <c r="J53" i="14"/>
  <c r="J54" i="6"/>
  <c r="J47" i="13"/>
  <c r="J187" i="3"/>
  <c r="J11" i="5"/>
  <c r="J17" i="4"/>
  <c r="J266" i="3"/>
  <c r="J3" i="4"/>
  <c r="J271" i="3"/>
  <c r="J235" i="3"/>
  <c r="J95" i="10"/>
  <c r="J3" i="8"/>
  <c r="J24" i="14"/>
  <c r="J36" i="6"/>
  <c r="J305" i="3"/>
  <c r="J16" i="5"/>
  <c r="J42" i="3"/>
  <c r="J146" i="10"/>
  <c r="J8" i="11"/>
  <c r="J245" i="3"/>
  <c r="J2" i="8"/>
  <c r="J200" i="10"/>
  <c r="J23" i="10"/>
  <c r="J42" i="14"/>
  <c r="J20" i="13"/>
  <c r="J11" i="10"/>
  <c r="J11" i="14"/>
  <c r="J70" i="10"/>
  <c r="J31" i="6"/>
  <c r="J28" i="6"/>
  <c r="J45" i="7"/>
  <c r="J285" i="3"/>
  <c r="J48" i="3"/>
  <c r="J278" i="3"/>
  <c r="J312" i="3"/>
  <c r="J18" i="10"/>
  <c r="J5" i="10"/>
  <c r="J168" i="3"/>
  <c r="J191" i="3"/>
  <c r="J20" i="10"/>
  <c r="J9" i="5"/>
  <c r="J12" i="3"/>
  <c r="J21" i="4"/>
  <c r="J105" i="3"/>
  <c r="J103" i="3"/>
  <c r="J3" i="15"/>
  <c r="J131" i="10"/>
  <c r="J36" i="3"/>
  <c r="J22" i="8"/>
  <c r="J25" i="14"/>
  <c r="J62" i="10"/>
  <c r="J34" i="6"/>
  <c r="J70" i="7"/>
  <c r="J13" i="9"/>
  <c r="J288" i="3"/>
  <c r="J118" i="3"/>
  <c r="J17" i="10"/>
  <c r="J66" i="10"/>
  <c r="J54" i="8"/>
  <c r="J35" i="4"/>
  <c r="J91" i="3"/>
  <c r="J74" i="6"/>
  <c r="J12" i="14"/>
  <c r="J45" i="10"/>
  <c r="J69" i="3"/>
  <c r="J33" i="7"/>
  <c r="J38" i="7"/>
  <c r="J114" i="10"/>
  <c r="J164" i="3"/>
  <c r="J4" i="5"/>
  <c r="J83" i="3"/>
  <c r="J7" i="9"/>
  <c r="J246" i="3"/>
  <c r="J28" i="13"/>
  <c r="J93" i="10"/>
  <c r="J132" i="10"/>
  <c r="J35" i="12"/>
  <c r="J54" i="10"/>
  <c r="J69" i="14"/>
  <c r="J39" i="5"/>
  <c r="J90" i="3"/>
  <c r="J32" i="6"/>
  <c r="J5" i="7"/>
  <c r="J75" i="7"/>
  <c r="J162" i="3"/>
  <c r="J101" i="3"/>
  <c r="J51" i="3"/>
  <c r="J13" i="3"/>
  <c r="J78" i="3"/>
  <c r="J267" i="3"/>
  <c r="J16" i="10"/>
  <c r="J122" i="10"/>
  <c r="J2" i="10"/>
  <c r="J17" i="11"/>
  <c r="J30" i="10"/>
  <c r="J26" i="5"/>
  <c r="J232" i="3"/>
  <c r="J72" i="14"/>
  <c r="J79" i="10"/>
  <c r="J6" i="10"/>
  <c r="J280" i="3"/>
  <c r="J23" i="4"/>
  <c r="J8" i="15"/>
  <c r="J22" i="10"/>
  <c r="J72" i="7"/>
  <c r="J58" i="7"/>
  <c r="J4" i="9"/>
  <c r="J291" i="3"/>
  <c r="J6" i="3"/>
  <c r="J269" i="3"/>
  <c r="J96" i="3"/>
  <c r="J42" i="5"/>
  <c r="J8" i="10"/>
  <c r="J226" i="3"/>
  <c r="J244" i="3"/>
  <c r="J65" i="7"/>
  <c r="J47" i="7"/>
  <c r="J9" i="3"/>
  <c r="J46" i="3"/>
  <c r="J115" i="10"/>
  <c r="J102" i="10"/>
  <c r="J97" i="10"/>
  <c r="J34" i="10"/>
  <c r="J3" i="10"/>
  <c r="J42" i="13"/>
  <c r="J77" i="7"/>
  <c r="J193" i="10"/>
  <c r="J98" i="10"/>
  <c r="J37" i="13"/>
  <c r="J268" i="3"/>
  <c r="J13" i="4"/>
  <c r="J122" i="3"/>
  <c r="J4" i="10"/>
  <c r="J4" i="3"/>
  <c r="J14" i="3"/>
  <c r="J35" i="5"/>
  <c r="J33" i="4"/>
  <c r="J282" i="3"/>
  <c r="J234" i="3"/>
  <c r="J26" i="6"/>
  <c r="J62" i="14"/>
  <c r="J128" i="10"/>
  <c r="J189" i="3"/>
  <c r="J29" i="6"/>
  <c r="J53" i="5"/>
  <c r="J292" i="3"/>
  <c r="J84" i="7"/>
  <c r="J25" i="8"/>
  <c r="J48" i="8"/>
  <c r="J4" i="8"/>
  <c r="J64" i="10"/>
  <c r="J64" i="14"/>
  <c r="J12" i="10"/>
  <c r="J299" i="3"/>
  <c r="H39" i="3"/>
  <c r="I39" i="3"/>
  <c r="J39" i="3"/>
  <c r="H11" i="3"/>
  <c r="I11" i="3"/>
  <c r="J11" i="3"/>
  <c r="H219" i="3"/>
  <c r="I219" i="3"/>
  <c r="J219" i="3"/>
  <c r="H342" i="3"/>
  <c r="I342" i="3"/>
  <c r="J342" i="3"/>
  <c r="H38" i="3"/>
  <c r="I38" i="3"/>
  <c r="J38" i="3"/>
  <c r="H52" i="3"/>
  <c r="I52" i="3"/>
  <c r="J52" i="3"/>
  <c r="H81" i="3"/>
  <c r="I81" i="3"/>
  <c r="J81" i="3"/>
  <c r="H155" i="3"/>
  <c r="J155" i="3"/>
  <c r="I155" i="3"/>
  <c r="J135" i="3"/>
  <c r="H135" i="3"/>
  <c r="I135" i="3"/>
  <c r="H126" i="3"/>
  <c r="I126" i="3"/>
  <c r="J126" i="3"/>
  <c r="H102" i="3"/>
  <c r="I102" i="3"/>
  <c r="J102" i="3"/>
  <c r="J272" i="3"/>
  <c r="H272" i="3"/>
  <c r="I272" i="3"/>
  <c r="H225" i="3"/>
  <c r="I225" i="3"/>
  <c r="J225" i="3"/>
  <c r="H125" i="3"/>
  <c r="I125" i="3"/>
  <c r="J125" i="3"/>
  <c r="H28" i="3"/>
  <c r="I28" i="3"/>
  <c r="J28" i="3"/>
  <c r="H85" i="3"/>
  <c r="I85" i="3"/>
  <c r="J85" i="3"/>
  <c r="H203" i="3"/>
  <c r="J203" i="3"/>
  <c r="I203" i="3"/>
  <c r="H16" i="3"/>
  <c r="J16" i="3"/>
  <c r="I16" i="3"/>
  <c r="J159" i="3"/>
  <c r="H159" i="3"/>
  <c r="I159" i="3"/>
  <c r="H59" i="3"/>
  <c r="J59" i="3"/>
  <c r="I59" i="3"/>
  <c r="H43" i="3"/>
  <c r="I43" i="3"/>
  <c r="J43" i="3"/>
  <c r="H309" i="3"/>
  <c r="I309" i="3"/>
  <c r="J309" i="3"/>
  <c r="J7" i="3"/>
  <c r="H7" i="3"/>
  <c r="I7" i="3"/>
  <c r="H61" i="3"/>
  <c r="J61" i="3"/>
  <c r="I61" i="3"/>
  <c r="I53" i="3"/>
  <c r="J53" i="3"/>
  <c r="H53" i="3"/>
  <c r="J72" i="3"/>
  <c r="H72" i="3"/>
  <c r="I72" i="3"/>
  <c r="H131" i="3"/>
  <c r="I131" i="3"/>
  <c r="J131" i="3"/>
  <c r="H117" i="3"/>
  <c r="I117" i="3"/>
  <c r="J117" i="3"/>
  <c r="H171" i="3"/>
  <c r="I171" i="3"/>
  <c r="J171" i="3"/>
  <c r="G171" i="3"/>
  <c r="H275" i="3"/>
  <c r="I275" i="3"/>
  <c r="J275" i="3"/>
  <c r="H217" i="3"/>
  <c r="I217" i="3"/>
  <c r="J217" i="3"/>
  <c r="H23" i="3"/>
  <c r="I23" i="3"/>
  <c r="J23" i="3"/>
  <c r="H190" i="3"/>
  <c r="J190" i="3"/>
  <c r="I190" i="3"/>
  <c r="H138" i="3"/>
  <c r="I138" i="3"/>
  <c r="J138" i="3"/>
  <c r="H328" i="3"/>
  <c r="I328" i="3"/>
  <c r="J328" i="3"/>
  <c r="H295" i="3"/>
  <c r="I295" i="3"/>
  <c r="J295" i="3"/>
  <c r="J185" i="3"/>
  <c r="H185" i="3"/>
  <c r="I185" i="3"/>
  <c r="H128" i="3"/>
  <c r="I128" i="3"/>
  <c r="J128" i="3"/>
  <c r="H75" i="3"/>
  <c r="I75" i="3"/>
  <c r="J75" i="3"/>
  <c r="H107" i="3"/>
  <c r="I107" i="3"/>
  <c r="J107" i="3"/>
  <c r="H100" i="3"/>
  <c r="I100" i="3"/>
  <c r="J100" i="3"/>
  <c r="H67" i="3"/>
  <c r="I67" i="3"/>
  <c r="J67" i="3"/>
  <c r="H2" i="3"/>
  <c r="I2" i="3"/>
  <c r="H224" i="3"/>
  <c r="J224" i="3"/>
  <c r="I224" i="3"/>
  <c r="H17" i="3"/>
  <c r="I17" i="3"/>
  <c r="J17" i="3"/>
  <c r="H142" i="3"/>
  <c r="I142" i="3"/>
  <c r="J142" i="3"/>
  <c r="H22" i="3"/>
  <c r="I22" i="3"/>
  <c r="J22" i="3"/>
  <c r="H175" i="3"/>
  <c r="I175" i="3"/>
  <c r="J175" i="3"/>
  <c r="H147" i="3"/>
  <c r="I147" i="3"/>
  <c r="J147" i="3"/>
  <c r="J243" i="3"/>
  <c r="H243" i="3"/>
  <c r="I243" i="3"/>
  <c r="H58" i="3"/>
  <c r="I58" i="3"/>
  <c r="J58" i="3"/>
  <c r="I19" i="3"/>
  <c r="J19" i="3"/>
  <c r="H19" i="3"/>
  <c r="H270" i="3"/>
  <c r="I270" i="3"/>
  <c r="J270" i="3"/>
  <c r="H26" i="3"/>
  <c r="I26" i="3"/>
  <c r="J26" i="3"/>
  <c r="H195" i="3"/>
  <c r="J195" i="3"/>
  <c r="I195" i="3"/>
  <c r="H33" i="3"/>
  <c r="J33" i="3"/>
  <c r="I33" i="3"/>
  <c r="H315" i="3"/>
  <c r="J315" i="3"/>
  <c r="I315" i="3"/>
  <c r="I253" i="3"/>
  <c r="H253" i="3"/>
  <c r="J253" i="3"/>
  <c r="J8" i="3"/>
  <c r="I8" i="3"/>
  <c r="H8" i="3"/>
  <c r="H113" i="3"/>
  <c r="I113" i="3"/>
  <c r="J113" i="3"/>
  <c r="I30" i="3"/>
  <c r="H30" i="3"/>
  <c r="J30" i="3"/>
  <c r="H50" i="3"/>
  <c r="I50" i="3"/>
  <c r="J50" i="3"/>
  <c r="H170" i="3"/>
  <c r="J170" i="3"/>
  <c r="I170" i="3"/>
  <c r="H40" i="3"/>
  <c r="I40" i="3"/>
  <c r="J40" i="3"/>
  <c r="H306" i="3"/>
  <c r="I306" i="3"/>
  <c r="J306" i="3"/>
  <c r="H87" i="3"/>
  <c r="I87" i="3"/>
  <c r="J87" i="3"/>
  <c r="J18" i="3"/>
  <c r="H18" i="3"/>
  <c r="I18" i="3"/>
  <c r="H70" i="3"/>
  <c r="I70" i="3"/>
  <c r="J70" i="3"/>
  <c r="I114" i="3"/>
  <c r="H114" i="3"/>
  <c r="J114" i="3"/>
  <c r="H3" i="3"/>
  <c r="I3" i="3"/>
  <c r="J3" i="3"/>
  <c r="H56" i="3"/>
  <c r="I56" i="3"/>
  <c r="J56" i="3"/>
  <c r="H216" i="3"/>
  <c r="I216" i="3"/>
  <c r="J216" i="3"/>
  <c r="J127" i="3"/>
  <c r="H127" i="3"/>
  <c r="I127" i="3"/>
  <c r="I27" i="20"/>
  <c r="J27" i="20" s="1"/>
  <c r="I48" i="20"/>
  <c r="J48" i="20" s="1"/>
  <c r="G73" i="6" s="1"/>
  <c r="I50" i="20"/>
  <c r="J50" i="20" s="1"/>
  <c r="G38" i="4" s="1"/>
  <c r="I38" i="20"/>
  <c r="J38" i="20" s="1"/>
  <c r="G63" i="7" s="1"/>
  <c r="I49" i="20"/>
  <c r="J49" i="20" s="1"/>
  <c r="G30" i="4" s="1"/>
  <c r="I108" i="20"/>
  <c r="J108" i="20" s="1"/>
  <c r="I64" i="20"/>
  <c r="J64" i="20" s="1"/>
  <c r="G44" i="8" s="1"/>
  <c r="I43" i="20"/>
  <c r="J43" i="20" s="1"/>
  <c r="G13" i="8" s="1"/>
  <c r="I101" i="20"/>
  <c r="J101" i="20" s="1"/>
  <c r="I93" i="20"/>
  <c r="J93" i="20" s="1"/>
  <c r="G22" i="4" s="1"/>
  <c r="I104" i="20"/>
  <c r="J104" i="20" s="1"/>
  <c r="I83" i="20"/>
  <c r="J83" i="20" s="1"/>
  <c r="G9" i="9" s="1"/>
  <c r="I21" i="20"/>
  <c r="I100" i="20"/>
  <c r="I77" i="20"/>
  <c r="I54" i="20"/>
  <c r="I59" i="20"/>
  <c r="I60" i="20"/>
  <c r="I66" i="20"/>
  <c r="I51" i="20"/>
  <c r="I15" i="20"/>
  <c r="I106" i="20"/>
  <c r="I69" i="20"/>
  <c r="I80" i="20"/>
  <c r="I12" i="20"/>
  <c r="I47" i="20"/>
  <c r="I91" i="20"/>
  <c r="I4" i="20"/>
  <c r="I98" i="20"/>
  <c r="I63" i="20"/>
  <c r="I17" i="20"/>
  <c r="I29" i="20"/>
  <c r="I9" i="20"/>
  <c r="I94" i="20"/>
  <c r="I11" i="20"/>
  <c r="I70" i="20"/>
  <c r="I7" i="20"/>
  <c r="I74" i="20"/>
  <c r="I76" i="20"/>
  <c r="I31" i="20"/>
  <c r="I8" i="20"/>
  <c r="I33" i="20"/>
  <c r="I5" i="20"/>
  <c r="I34" i="20"/>
  <c r="I79" i="20"/>
  <c r="I25" i="20"/>
  <c r="I84" i="20"/>
  <c r="I16" i="20"/>
  <c r="I90" i="20"/>
  <c r="I81" i="20"/>
  <c r="I45" i="20"/>
  <c r="I6" i="20"/>
  <c r="I3" i="20"/>
  <c r="I109" i="20"/>
  <c r="I97" i="20"/>
  <c r="I2" i="20"/>
  <c r="I58" i="20"/>
  <c r="I75" i="20"/>
  <c r="I67" i="20"/>
  <c r="I65" i="20"/>
  <c r="I22" i="20"/>
  <c r="I20" i="20"/>
  <c r="I10" i="20"/>
  <c r="I96" i="20"/>
  <c r="I87" i="20"/>
  <c r="I28" i="20"/>
  <c r="I52" i="20"/>
  <c r="I41" i="20"/>
  <c r="I35" i="20"/>
  <c r="I18" i="20"/>
  <c r="I107" i="20"/>
  <c r="I44" i="20"/>
  <c r="I88" i="20"/>
  <c r="I86" i="20"/>
  <c r="I85" i="20"/>
  <c r="I32" i="20"/>
  <c r="I82" i="20"/>
  <c r="I14" i="20"/>
  <c r="I56" i="20"/>
  <c r="I42" i="20"/>
  <c r="I102" i="20"/>
  <c r="I19" i="20"/>
  <c r="I57" i="20"/>
  <c r="I95" i="20"/>
  <c r="I71" i="20"/>
  <c r="I99" i="20"/>
  <c r="I40" i="20"/>
  <c r="I55" i="20"/>
  <c r="I30" i="20"/>
  <c r="I61" i="20"/>
  <c r="I53" i="20"/>
  <c r="I13" i="20"/>
  <c r="I39" i="20"/>
  <c r="I73" i="20"/>
  <c r="I62" i="20"/>
  <c r="I36" i="20"/>
  <c r="I24" i="20"/>
  <c r="I105" i="20"/>
  <c r="I78" i="20"/>
  <c r="I46" i="20"/>
  <c r="I26" i="20"/>
  <c r="I37" i="20"/>
  <c r="I72" i="20"/>
  <c r="I68" i="20"/>
  <c r="I23" i="20"/>
  <c r="I103" i="20"/>
  <c r="I89" i="20"/>
  <c r="I92" i="20"/>
  <c r="J62" i="33"/>
  <c r="J43" i="33"/>
  <c r="J14" i="33"/>
  <c r="J118" i="33"/>
  <c r="J106" i="33"/>
  <c r="J76" i="33"/>
  <c r="J30" i="33"/>
  <c r="J32" i="33"/>
  <c r="J47" i="33"/>
  <c r="J85" i="33"/>
  <c r="J72" i="33"/>
  <c r="J64" i="33"/>
  <c r="J61" i="33"/>
  <c r="J63" i="33"/>
  <c r="J81" i="33"/>
  <c r="J16" i="33"/>
  <c r="J73" i="33"/>
  <c r="J65" i="33"/>
  <c r="J87" i="33"/>
  <c r="J90" i="33"/>
  <c r="J80" i="33"/>
  <c r="H115" i="18"/>
  <c r="H97" i="18"/>
  <c r="H32" i="18"/>
  <c r="H11" i="18"/>
  <c r="H129" i="18"/>
  <c r="H107" i="18"/>
  <c r="H118" i="18"/>
  <c r="H119" i="18"/>
  <c r="H26" i="18"/>
  <c r="H30" i="18"/>
  <c r="H105" i="18"/>
  <c r="H36" i="18"/>
  <c r="H8" i="18"/>
  <c r="H137" i="18"/>
  <c r="H12" i="18"/>
  <c r="H133" i="18"/>
  <c r="H20" i="18"/>
  <c r="H130" i="18"/>
  <c r="H45" i="18"/>
  <c r="H22" i="18"/>
  <c r="H128" i="18"/>
  <c r="H19" i="18"/>
  <c r="H21" i="18"/>
  <c r="H127" i="18"/>
  <c r="H134" i="18"/>
  <c r="H154" i="18"/>
  <c r="H138" i="18"/>
  <c r="H6" i="18"/>
  <c r="H152" i="18"/>
  <c r="H56" i="18"/>
  <c r="H149" i="20"/>
  <c r="I149" i="20" s="1"/>
  <c r="J2" i="19"/>
  <c r="J14" i="7" s="1"/>
  <c r="F77" i="34"/>
  <c r="K86" i="3" s="1"/>
  <c r="H165" i="21"/>
  <c r="I127" i="21" s="1"/>
  <c r="J127" i="21" s="1"/>
  <c r="C6" i="1"/>
  <c r="C8" i="1"/>
  <c r="C10" i="1"/>
  <c r="C12" i="1"/>
  <c r="C7" i="1"/>
  <c r="C11" i="1"/>
  <c r="C9" i="1"/>
  <c r="F41" i="3"/>
  <c r="F112" i="21"/>
  <c r="F78" i="21"/>
  <c r="F46" i="21"/>
  <c r="F159" i="21"/>
  <c r="F5" i="21"/>
  <c r="F145" i="21"/>
  <c r="F35" i="21"/>
  <c r="F131" i="21"/>
  <c r="F62" i="21"/>
  <c r="F67" i="21"/>
  <c r="F173" i="21"/>
  <c r="F141" i="21"/>
  <c r="F8" i="21"/>
  <c r="F120" i="21"/>
  <c r="F137" i="21"/>
  <c r="F36" i="21"/>
  <c r="F109" i="21"/>
  <c r="F11" i="21"/>
  <c r="F129" i="21"/>
  <c r="F113" i="21"/>
  <c r="F119" i="21"/>
  <c r="F27" i="21"/>
  <c r="F124" i="21"/>
  <c r="F20" i="21"/>
  <c r="F149" i="21"/>
  <c r="F146" i="21"/>
  <c r="F147" i="21"/>
  <c r="F144" i="21"/>
  <c r="F45" i="21"/>
  <c r="F49" i="21"/>
  <c r="F34" i="21"/>
  <c r="F169" i="21"/>
  <c r="F168" i="21"/>
  <c r="F178" i="21"/>
  <c r="F171" i="21"/>
  <c r="F90" i="21"/>
  <c r="F96" i="21"/>
  <c r="F97" i="21"/>
  <c r="F81" i="21"/>
  <c r="F102" i="21"/>
  <c r="F24" i="21"/>
  <c r="F21" i="21"/>
  <c r="F151" i="21"/>
  <c r="F156" i="21"/>
  <c r="F105" i="21"/>
  <c r="F132" i="21"/>
  <c r="F133" i="21"/>
  <c r="F54" i="21"/>
  <c r="F60" i="21"/>
  <c r="F101" i="21"/>
  <c r="F26" i="21"/>
  <c r="F48" i="21"/>
  <c r="F6" i="21"/>
  <c r="F153" i="21"/>
  <c r="F115" i="21"/>
  <c r="F38" i="21"/>
  <c r="F7" i="21"/>
  <c r="F47" i="21"/>
  <c r="F31" i="21"/>
  <c r="F19" i="21"/>
  <c r="F166" i="21"/>
  <c r="F59" i="21"/>
  <c r="F80" i="21"/>
  <c r="F70" i="21"/>
  <c r="F77" i="21"/>
  <c r="F175" i="21"/>
  <c r="F183" i="21"/>
  <c r="F65" i="21"/>
  <c r="F33" i="21"/>
  <c r="F14" i="21"/>
  <c r="F161" i="21"/>
  <c r="F134" i="21"/>
  <c r="F160" i="21"/>
  <c r="F107" i="21"/>
  <c r="F52" i="21"/>
  <c r="F164" i="21"/>
  <c r="F23" i="21"/>
  <c r="F63" i="21"/>
  <c r="F89" i="21"/>
  <c r="F85" i="21"/>
  <c r="F92" i="21"/>
  <c r="F179" i="21"/>
  <c r="F73" i="21"/>
  <c r="F180" i="21"/>
  <c r="F88" i="21"/>
  <c r="F79" i="21"/>
  <c r="F91" i="21"/>
  <c r="F177" i="21"/>
  <c r="F29" i="21"/>
  <c r="F172" i="21"/>
  <c r="F61" i="21"/>
  <c r="F42" i="21"/>
  <c r="F74" i="21"/>
  <c r="F69" i="21"/>
  <c r="F83" i="21"/>
  <c r="F82" i="21"/>
  <c r="F174" i="21"/>
  <c r="F158" i="21"/>
  <c r="F138" i="21"/>
  <c r="F72" i="21"/>
  <c r="F163" i="21"/>
  <c r="F162" i="21"/>
  <c r="F40" i="21"/>
  <c r="F51" i="21"/>
  <c r="F128" i="21"/>
  <c r="F50" i="21"/>
  <c r="F148" i="21"/>
  <c r="F142" i="21"/>
  <c r="F155" i="21"/>
  <c r="F18" i="21"/>
  <c r="F39" i="21"/>
  <c r="F22" i="21"/>
  <c r="F152" i="21"/>
  <c r="F135" i="21"/>
  <c r="F143" i="21"/>
  <c r="F16" i="21"/>
  <c r="F118" i="21"/>
  <c r="F111" i="21"/>
  <c r="F12" i="21"/>
  <c r="F114" i="21"/>
  <c r="F130" i="21"/>
  <c r="F126" i="21"/>
  <c r="F103" i="21"/>
  <c r="F123" i="21"/>
  <c r="F116" i="21"/>
  <c r="F121" i="21"/>
  <c r="F100" i="21"/>
  <c r="F76" i="21"/>
  <c r="F75" i="21"/>
  <c r="F71" i="21"/>
  <c r="F154" i="21"/>
  <c r="F25" i="21"/>
  <c r="F139" i="21"/>
  <c r="F30" i="21"/>
  <c r="F108" i="21"/>
  <c r="F136" i="21"/>
  <c r="F122" i="21"/>
  <c r="F104" i="21"/>
  <c r="F28" i="21"/>
  <c r="F110" i="21"/>
  <c r="F9" i="21"/>
  <c r="F94" i="21"/>
  <c r="F125" i="21"/>
  <c r="F66" i="21"/>
  <c r="F41" i="21"/>
  <c r="F68" i="21"/>
  <c r="F53" i="21"/>
  <c r="F43" i="21"/>
  <c r="F56" i="21"/>
  <c r="F150" i="21"/>
  <c r="F44" i="21"/>
  <c r="F140" i="21"/>
  <c r="F37" i="21"/>
  <c r="F17" i="21"/>
  <c r="F3" i="21"/>
  <c r="F99" i="21"/>
  <c r="F55" i="21"/>
  <c r="F64" i="21"/>
  <c r="F57" i="21"/>
  <c r="F15" i="21"/>
  <c r="F170" i="21"/>
  <c r="F4" i="21"/>
  <c r="F98" i="21"/>
  <c r="F165" i="21"/>
  <c r="F13" i="21"/>
  <c r="F68" i="3"/>
  <c r="L112" i="3" l="1"/>
  <c r="M112" i="3" s="1"/>
  <c r="L26" i="4"/>
  <c r="M26" i="4" s="1"/>
  <c r="L32" i="7"/>
  <c r="M32" i="7" s="1"/>
  <c r="L31" i="2"/>
  <c r="M31" i="2" s="1"/>
  <c r="L265" i="3"/>
  <c r="M265" i="3" s="1"/>
  <c r="L36" i="2"/>
  <c r="M36" i="2" s="1"/>
  <c r="L33" i="2"/>
  <c r="M33" i="2" s="1"/>
  <c r="L35" i="2"/>
  <c r="M35" i="2" s="1"/>
  <c r="L17" i="14"/>
  <c r="M17" i="14" s="1"/>
  <c r="L12" i="8"/>
  <c r="M12" i="8" s="1"/>
  <c r="L17" i="2"/>
  <c r="L49" i="13"/>
  <c r="M49" i="13" s="1"/>
  <c r="L3" i="11"/>
  <c r="M3" i="11" s="1"/>
  <c r="L17" i="7"/>
  <c r="M17" i="7" s="1"/>
  <c r="L89" i="7"/>
  <c r="M89" i="7" s="1"/>
  <c r="L28" i="15"/>
  <c r="M28" i="15" s="1"/>
  <c r="L15" i="6"/>
  <c r="M15" i="6" s="1"/>
  <c r="L77" i="14"/>
  <c r="M77" i="14" s="1"/>
  <c r="L7" i="7"/>
  <c r="M7" i="7" s="1"/>
  <c r="L16" i="2"/>
  <c r="L26" i="8"/>
  <c r="M26" i="8" s="1"/>
  <c r="L67" i="13"/>
  <c r="M67" i="13" s="1"/>
  <c r="L18" i="13"/>
  <c r="M18" i="13" s="1"/>
  <c r="L80" i="6"/>
  <c r="M80" i="6" s="1"/>
  <c r="L8" i="2"/>
  <c r="L38" i="14"/>
  <c r="M38" i="14" s="1"/>
  <c r="L13" i="6"/>
  <c r="M13" i="6" s="1"/>
  <c r="L21" i="5"/>
  <c r="M21" i="5" s="1"/>
  <c r="L15" i="15"/>
  <c r="M15" i="15" s="1"/>
  <c r="L23" i="12"/>
  <c r="M23" i="12" s="1"/>
  <c r="L43" i="7"/>
  <c r="M43" i="7" s="1"/>
  <c r="L79" i="6"/>
  <c r="M79" i="6" s="1"/>
  <c r="L24" i="6"/>
  <c r="M24" i="6" s="1"/>
  <c r="L11" i="2"/>
  <c r="L56" i="14"/>
  <c r="M56" i="14" s="1"/>
  <c r="L41" i="13"/>
  <c r="M41" i="13" s="1"/>
  <c r="L32" i="12"/>
  <c r="M32" i="12" s="1"/>
  <c r="L19" i="8"/>
  <c r="M19" i="8" s="1"/>
  <c r="L13" i="7"/>
  <c r="M13" i="7" s="1"/>
  <c r="L52" i="6"/>
  <c r="M52" i="6" s="1"/>
  <c r="L14" i="6"/>
  <c r="M14" i="6" s="1"/>
  <c r="L87" i="7"/>
  <c r="M87" i="7" s="1"/>
  <c r="L78" i="6"/>
  <c r="M78" i="6" s="1"/>
  <c r="L16" i="4"/>
  <c r="M16" i="4" s="1"/>
  <c r="L43" i="14"/>
  <c r="M43" i="14" s="1"/>
  <c r="L30" i="13"/>
  <c r="M30" i="13" s="1"/>
  <c r="L47" i="11"/>
  <c r="M47" i="11" s="1"/>
  <c r="L15" i="5"/>
  <c r="M15" i="5" s="1"/>
  <c r="L37" i="6"/>
  <c r="M37" i="6" s="1"/>
  <c r="L50" i="6"/>
  <c r="M50" i="6" s="1"/>
  <c r="L13" i="2"/>
  <c r="L22" i="14"/>
  <c r="M22" i="14" s="1"/>
  <c r="L86" i="7"/>
  <c r="M86" i="7" s="1"/>
  <c r="L59" i="5"/>
  <c r="M59" i="5" s="1"/>
  <c r="L43" i="8"/>
  <c r="M43" i="8" s="1"/>
  <c r="L43" i="5"/>
  <c r="M43" i="5" s="1"/>
  <c r="L21" i="7"/>
  <c r="M21" i="7" s="1"/>
  <c r="L27" i="5"/>
  <c r="M27" i="5" s="1"/>
  <c r="L66" i="13"/>
  <c r="M66" i="13" s="1"/>
  <c r="L7" i="6"/>
  <c r="M7" i="6" s="1"/>
  <c r="L43" i="13"/>
  <c r="M43" i="13" s="1"/>
  <c r="L58" i="6"/>
  <c r="M58" i="6" s="1"/>
  <c r="L88" i="7"/>
  <c r="M88" i="7" s="1"/>
  <c r="L18" i="8"/>
  <c r="M18" i="8" s="1"/>
  <c r="L10" i="12"/>
  <c r="M10" i="12" s="1"/>
  <c r="L58" i="5"/>
  <c r="M58" i="5" s="1"/>
  <c r="L49" i="7"/>
  <c r="M49" i="7" s="1"/>
  <c r="L14" i="2"/>
  <c r="L10" i="2"/>
  <c r="L27" i="11"/>
  <c r="M27" i="11" s="1"/>
  <c r="L13" i="14"/>
  <c r="M13" i="14" s="1"/>
  <c r="L2" i="2"/>
  <c r="L262" i="3"/>
  <c r="M262" i="3" s="1"/>
  <c r="L256" i="3"/>
  <c r="M256" i="3" s="1"/>
  <c r="L227" i="3"/>
  <c r="M227" i="3" s="1"/>
  <c r="L214" i="3"/>
  <c r="M214" i="3" s="1"/>
  <c r="L229" i="3"/>
  <c r="M229" i="3" s="1"/>
  <c r="L264" i="3"/>
  <c r="M264" i="3" s="1"/>
  <c r="L260" i="3"/>
  <c r="M260" i="3" s="1"/>
  <c r="L230" i="3"/>
  <c r="M230" i="3" s="1"/>
  <c r="L257" i="3"/>
  <c r="M257" i="3" s="1"/>
  <c r="L258" i="3"/>
  <c r="M258" i="3" s="1"/>
  <c r="L247" i="3"/>
  <c r="M247" i="3" s="1"/>
  <c r="L213" i="3"/>
  <c r="M213" i="3" s="1"/>
  <c r="L179" i="3"/>
  <c r="M179" i="3" s="1"/>
  <c r="L76" i="3"/>
  <c r="M76" i="3" s="1"/>
  <c r="L211" i="3"/>
  <c r="M211" i="3" s="1"/>
  <c r="L111" i="3"/>
  <c r="M111" i="3" s="1"/>
  <c r="L183" i="3"/>
  <c r="M183" i="3" s="1"/>
  <c r="L186" i="3"/>
  <c r="M186" i="3" s="1"/>
  <c r="L174" i="3"/>
  <c r="M174" i="3" s="1"/>
  <c r="L84" i="3"/>
  <c r="M84" i="3" s="1"/>
  <c r="I106" i="21"/>
  <c r="J106" i="21" s="1"/>
  <c r="L5" i="13" s="1"/>
  <c r="I117" i="21"/>
  <c r="J117" i="21" s="1"/>
  <c r="G8" i="1" s="1"/>
  <c r="J2" i="3"/>
  <c r="L10" i="15"/>
  <c r="L22" i="11"/>
  <c r="L42" i="15"/>
  <c r="L13" i="11"/>
  <c r="L5" i="16"/>
  <c r="L14" i="9"/>
  <c r="L7" i="8"/>
  <c r="L15" i="12"/>
  <c r="L22" i="16"/>
  <c r="L35" i="11"/>
  <c r="L10" i="6"/>
  <c r="L43" i="4"/>
  <c r="L23" i="13"/>
  <c r="L48" i="13"/>
  <c r="L49" i="6"/>
  <c r="L57" i="5"/>
  <c r="L25" i="15"/>
  <c r="L40" i="14"/>
  <c r="L32" i="13"/>
  <c r="L10" i="13"/>
  <c r="L3" i="15"/>
  <c r="L284" i="3"/>
  <c r="L31" i="13"/>
  <c r="L85" i="7"/>
  <c r="L38" i="8"/>
  <c r="L27" i="7"/>
  <c r="L19" i="6"/>
  <c r="L272" i="10"/>
  <c r="L199" i="10"/>
  <c r="L195" i="10"/>
  <c r="L220" i="3"/>
  <c r="L154" i="3"/>
  <c r="L18" i="16"/>
  <c r="L39" i="15"/>
  <c r="L51" i="13"/>
  <c r="L339" i="3"/>
  <c r="L79" i="7"/>
  <c r="L64" i="6"/>
  <c r="L66" i="6"/>
  <c r="L233" i="10"/>
  <c r="L229" i="10"/>
  <c r="L257" i="10"/>
  <c r="L192" i="10"/>
  <c r="L116" i="10"/>
  <c r="L103" i="3"/>
  <c r="L271" i="3"/>
  <c r="L232" i="3"/>
  <c r="L177" i="3"/>
  <c r="L46" i="3"/>
  <c r="L11" i="9"/>
  <c r="L12" i="4"/>
  <c r="L49" i="10"/>
  <c r="L80" i="7"/>
  <c r="L40" i="7"/>
  <c r="L72" i="14"/>
  <c r="L24" i="12"/>
  <c r="L16" i="7"/>
  <c r="L69" i="6"/>
  <c r="L186" i="10"/>
  <c r="L197" i="10"/>
  <c r="L159" i="10"/>
  <c r="L9" i="3"/>
  <c r="L277" i="3"/>
  <c r="L286" i="3"/>
  <c r="L237" i="3"/>
  <c r="L9" i="16"/>
  <c r="L58" i="14"/>
  <c r="L11" i="12"/>
  <c r="L36" i="11"/>
  <c r="L18" i="5"/>
  <c r="L52" i="8"/>
  <c r="L70" i="6"/>
  <c r="L12" i="6"/>
  <c r="L3" i="4"/>
  <c r="L12" i="9"/>
  <c r="L145" i="3"/>
  <c r="L298" i="3"/>
  <c r="L141" i="3"/>
  <c r="L10" i="16"/>
  <c r="L35" i="13"/>
  <c r="L43" i="11"/>
  <c r="L36" i="7"/>
  <c r="L30" i="6"/>
  <c r="L268" i="10"/>
  <c r="L252" i="10"/>
  <c r="L255" i="10"/>
  <c r="L171" i="10"/>
  <c r="L82" i="10"/>
  <c r="L300" i="3"/>
  <c r="L244" i="3"/>
  <c r="L280" i="3"/>
  <c r="L191" i="3"/>
  <c r="L36" i="3"/>
  <c r="L11" i="13"/>
  <c r="L94" i="3"/>
  <c r="L136" i="3"/>
  <c r="L236" i="3"/>
  <c r="L12" i="7"/>
  <c r="L33" i="10"/>
  <c r="L80" i="10"/>
  <c r="L69" i="10"/>
  <c r="L71" i="3"/>
  <c r="L82" i="3"/>
  <c r="L8" i="15"/>
  <c r="L49" i="14"/>
  <c r="L11" i="11"/>
  <c r="L35" i="5"/>
  <c r="L74" i="7"/>
  <c r="L44" i="6"/>
  <c r="L28" i="6"/>
  <c r="L7" i="4"/>
  <c r="L21" i="15"/>
  <c r="L56" i="5"/>
  <c r="L327" i="3"/>
  <c r="L166" i="3"/>
  <c r="L230" i="10"/>
  <c r="L34" i="6"/>
  <c r="L143" i="10"/>
  <c r="L279" i="10"/>
  <c r="L249" i="10"/>
  <c r="L251" i="10"/>
  <c r="L267" i="3"/>
  <c r="L239" i="3"/>
  <c r="L279" i="3"/>
  <c r="L91" i="3"/>
  <c r="L13" i="3"/>
  <c r="L75" i="7"/>
  <c r="L16" i="16"/>
  <c r="L22" i="5"/>
  <c r="L51" i="5"/>
  <c r="L33" i="8"/>
  <c r="L30" i="15"/>
  <c r="L18" i="4"/>
  <c r="L21" i="8"/>
  <c r="L30" i="11"/>
  <c r="L68" i="6"/>
  <c r="L10" i="5"/>
  <c r="L43" i="10"/>
  <c r="L197" i="3"/>
  <c r="L50" i="5"/>
  <c r="L68" i="14"/>
  <c r="L222" i="3"/>
  <c r="L27" i="6"/>
  <c r="L117" i="10"/>
  <c r="L223" i="3"/>
  <c r="L3" i="8"/>
  <c r="L28" i="11"/>
  <c r="L54" i="7"/>
  <c r="L40" i="15"/>
  <c r="L59" i="7"/>
  <c r="L6" i="12"/>
  <c r="L31" i="5"/>
  <c r="L13" i="10"/>
  <c r="L337" i="3"/>
  <c r="L15" i="9"/>
  <c r="L6" i="16"/>
  <c r="L316" i="3"/>
  <c r="L68" i="7"/>
  <c r="L40" i="6"/>
  <c r="L8" i="9"/>
  <c r="L59" i="8"/>
  <c r="L246" i="10"/>
  <c r="L101" i="10"/>
  <c r="L181" i="3"/>
  <c r="L110" i="3"/>
  <c r="L42" i="11"/>
  <c r="L39" i="11"/>
  <c r="L3" i="9"/>
  <c r="L39" i="8"/>
  <c r="L76" i="7"/>
  <c r="L17" i="6"/>
  <c r="L6" i="5"/>
  <c r="L341" i="3"/>
  <c r="L283" i="10"/>
  <c r="L276" i="10"/>
  <c r="L208" i="10"/>
  <c r="L103" i="10"/>
  <c r="L313" i="3"/>
  <c r="L276" i="3"/>
  <c r="L201" i="3"/>
  <c r="L105" i="3"/>
  <c r="L4" i="15"/>
  <c r="L39" i="5"/>
  <c r="L114" i="10"/>
  <c r="L32" i="8"/>
  <c r="L24" i="14"/>
  <c r="L9" i="12"/>
  <c r="L48" i="5"/>
  <c r="L126" i="10"/>
  <c r="L123" i="10"/>
  <c r="L134" i="10"/>
  <c r="L6" i="3"/>
  <c r="L80" i="3"/>
  <c r="L242" i="3"/>
  <c r="L34" i="13"/>
  <c r="L5" i="11"/>
  <c r="L19" i="5"/>
  <c r="L36" i="8"/>
  <c r="L42" i="6"/>
  <c r="L29" i="7"/>
  <c r="L38" i="4"/>
  <c r="L35" i="15"/>
  <c r="L41" i="4"/>
  <c r="L20" i="3"/>
  <c r="L64" i="13"/>
  <c r="L17" i="5"/>
  <c r="L38" i="6"/>
  <c r="L4" i="8"/>
  <c r="L61" i="7"/>
  <c r="L247" i="10"/>
  <c r="L206" i="10"/>
  <c r="L92" i="10"/>
  <c r="L322" i="3"/>
  <c r="L152" i="3"/>
  <c r="L32" i="3"/>
  <c r="L9" i="11"/>
  <c r="L9" i="9"/>
  <c r="L67" i="7"/>
  <c r="L35" i="6"/>
  <c r="L33" i="4"/>
  <c r="L283" i="3"/>
  <c r="L278" i="10"/>
  <c r="L271" i="10"/>
  <c r="L218" i="10"/>
  <c r="L154" i="10"/>
  <c r="L235" i="3"/>
  <c r="L288" i="3"/>
  <c r="L156" i="3"/>
  <c r="L101" i="3"/>
  <c r="L22" i="15"/>
  <c r="L18" i="12"/>
  <c r="L13" i="4"/>
  <c r="L121" i="10"/>
  <c r="L48" i="3"/>
  <c r="L2" i="7"/>
  <c r="L39" i="14"/>
  <c r="L48" i="7"/>
  <c r="L26" i="5"/>
  <c r="L207" i="10"/>
  <c r="L202" i="10"/>
  <c r="L90" i="10"/>
  <c r="L106" i="3"/>
  <c r="L89" i="3"/>
  <c r="L54" i="3"/>
  <c r="L8" i="16"/>
  <c r="L29" i="12"/>
  <c r="L26" i="11"/>
  <c r="L25" i="5"/>
  <c r="L47" i="8"/>
  <c r="L42" i="7"/>
  <c r="L28" i="7"/>
  <c r="L25" i="4"/>
  <c r="L153" i="3"/>
  <c r="L46" i="11"/>
  <c r="L53" i="8"/>
  <c r="L42" i="14"/>
  <c r="L70" i="14"/>
  <c r="L17" i="16"/>
  <c r="L8" i="8"/>
  <c r="L71" i="7"/>
  <c r="L4" i="4"/>
  <c r="L8" i="7"/>
  <c r="L5" i="9"/>
  <c r="L39" i="6"/>
  <c r="L263" i="10"/>
  <c r="L314" i="3"/>
  <c r="L329" i="3"/>
  <c r="L41" i="11"/>
  <c r="L37" i="7"/>
  <c r="L10" i="4"/>
  <c r="L226" i="3"/>
  <c r="L256" i="10"/>
  <c r="L282" i="10"/>
  <c r="L198" i="10"/>
  <c r="L282" i="3"/>
  <c r="L246" i="3"/>
  <c r="L158" i="3"/>
  <c r="L61" i="6"/>
  <c r="L41" i="14"/>
  <c r="L95" i="3"/>
  <c r="L49" i="3"/>
  <c r="L62" i="13"/>
  <c r="L62" i="6"/>
  <c r="L79" i="10"/>
  <c r="L32" i="10"/>
  <c r="L177" i="10"/>
  <c r="L17" i="10"/>
  <c r="L231" i="3"/>
  <c r="L161" i="3"/>
  <c r="L178" i="3"/>
  <c r="L8" i="14"/>
  <c r="L14" i="14"/>
  <c r="L228" i="10"/>
  <c r="L31" i="8"/>
  <c r="L63" i="7"/>
  <c r="L19" i="4"/>
  <c r="L296" i="3"/>
  <c r="L274" i="10"/>
  <c r="L203" i="10"/>
  <c r="L285" i="3"/>
  <c r="L278" i="3"/>
  <c r="L169" i="3"/>
  <c r="L26" i="14"/>
  <c r="L45" i="7"/>
  <c r="L108" i="10"/>
  <c r="L69" i="3"/>
  <c r="L7" i="9"/>
  <c r="L73" i="6"/>
  <c r="L50" i="10"/>
  <c r="L122" i="3"/>
  <c r="L62" i="14"/>
  <c r="L253" i="10"/>
  <c r="L34" i="8"/>
  <c r="L60" i="7"/>
  <c r="L13" i="9"/>
  <c r="L262" i="10"/>
  <c r="L323" i="3"/>
  <c r="L6" i="8"/>
  <c r="L40" i="4"/>
  <c r="L50" i="8"/>
  <c r="L310" i="3"/>
  <c r="L99" i="3"/>
  <c r="L54" i="13"/>
  <c r="L268" i="3"/>
  <c r="L209" i="10"/>
  <c r="L77" i="10"/>
  <c r="L301" i="3"/>
  <c r="L26" i="7"/>
  <c r="L115" i="3"/>
  <c r="L42" i="13"/>
  <c r="L55" i="8"/>
  <c r="L6" i="6"/>
  <c r="L150" i="10"/>
  <c r="L223" i="10"/>
  <c r="L221" i="3"/>
  <c r="L4" i="9"/>
  <c r="L42" i="5"/>
  <c r="L23" i="6"/>
  <c r="L290" i="3"/>
  <c r="L25" i="8"/>
  <c r="L41" i="5"/>
  <c r="L8" i="5"/>
  <c r="L61" i="13"/>
  <c r="L311" i="3"/>
  <c r="L16" i="9"/>
  <c r="L63" i="6"/>
  <c r="L241" i="10"/>
  <c r="L76" i="10"/>
  <c r="L250" i="3"/>
  <c r="L340" i="3"/>
  <c r="L307" i="3"/>
  <c r="L19" i="16"/>
  <c r="L204" i="3"/>
  <c r="L23" i="4"/>
  <c r="L22" i="6"/>
  <c r="L34" i="11"/>
  <c r="L16" i="12"/>
  <c r="L33" i="5"/>
  <c r="L52" i="5"/>
  <c r="L326" i="3"/>
  <c r="L64" i="3"/>
  <c r="L77" i="3"/>
  <c r="L18" i="15"/>
  <c r="L172" i="10"/>
  <c r="L53" i="5"/>
  <c r="L277" i="10"/>
  <c r="L29" i="6"/>
  <c r="L79" i="3"/>
  <c r="L248" i="3"/>
  <c r="L146" i="10"/>
  <c r="L188" i="3"/>
  <c r="L28" i="5"/>
  <c r="L28" i="4"/>
  <c r="L70" i="7"/>
  <c r="L57" i="7"/>
  <c r="L34" i="3"/>
  <c r="L196" i="10"/>
  <c r="L74" i="3"/>
  <c r="L21" i="16"/>
  <c r="L130" i="3"/>
  <c r="L26" i="12"/>
  <c r="L45" i="6"/>
  <c r="L35" i="8"/>
  <c r="L148" i="3"/>
  <c r="L13" i="12"/>
  <c r="L23" i="11"/>
  <c r="L56" i="6"/>
  <c r="L7" i="16"/>
  <c r="L57" i="8"/>
  <c r="L57" i="3"/>
  <c r="L31" i="14"/>
  <c r="L58" i="13"/>
  <c r="L217" i="10"/>
  <c r="L335" i="3"/>
  <c r="L37" i="4"/>
  <c r="L152" i="10"/>
  <c r="L112" i="10"/>
  <c r="L269" i="3"/>
  <c r="L134" i="3"/>
  <c r="L44" i="10"/>
  <c r="L173" i="3"/>
  <c r="L16" i="15"/>
  <c r="L4" i="7"/>
  <c r="L35" i="4"/>
  <c r="L102" i="10"/>
  <c r="L287" i="3"/>
  <c r="L15" i="3"/>
  <c r="L4" i="3"/>
  <c r="L45" i="5"/>
  <c r="L48" i="8"/>
  <c r="L43" i="6"/>
  <c r="L24" i="7"/>
  <c r="L51" i="3"/>
  <c r="L4" i="14"/>
  <c r="L20" i="5"/>
  <c r="L9" i="6"/>
  <c r="L104" i="3"/>
  <c r="L66" i="3"/>
  <c r="L20" i="12"/>
  <c r="L243" i="10"/>
  <c r="L320" i="3"/>
  <c r="L55" i="7"/>
  <c r="L38" i="7"/>
  <c r="L14" i="12"/>
  <c r="L260" i="10"/>
  <c r="L267" i="10"/>
  <c r="L129" i="10"/>
  <c r="L38" i="15"/>
  <c r="L10" i="9"/>
  <c r="L39" i="4"/>
  <c r="L231" i="10"/>
  <c r="L269" i="10"/>
  <c r="L55" i="10"/>
  <c r="L299" i="3"/>
  <c r="L166" i="10"/>
  <c r="L84" i="7"/>
  <c r="L156" i="10"/>
  <c r="L255" i="3"/>
  <c r="L14" i="3"/>
  <c r="L46" i="15"/>
  <c r="L69" i="14"/>
  <c r="L36" i="12"/>
  <c r="L30" i="8"/>
  <c r="L8" i="6"/>
  <c r="L167" i="10"/>
  <c r="L284" i="10"/>
  <c r="L178" i="10"/>
  <c r="L184" i="3"/>
  <c r="L46" i="8"/>
  <c r="L15" i="4"/>
  <c r="L265" i="10"/>
  <c r="L266" i="10"/>
  <c r="L60" i="10"/>
  <c r="L241" i="3"/>
  <c r="L78" i="3"/>
  <c r="L172" i="3"/>
  <c r="L30" i="14"/>
  <c r="L83" i="7"/>
  <c r="L275" i="10"/>
  <c r="L24" i="4"/>
  <c r="L29" i="4"/>
  <c r="L145" i="10"/>
  <c r="L317" i="3"/>
  <c r="L245" i="3"/>
  <c r="L43" i="15"/>
  <c r="L5" i="6"/>
  <c r="L258" i="10"/>
  <c r="L39" i="10"/>
  <c r="L55" i="3"/>
  <c r="L151" i="3"/>
  <c r="L71" i="14"/>
  <c r="L122" i="10"/>
  <c r="L297" i="3"/>
  <c r="L9" i="4"/>
  <c r="L38" i="13"/>
  <c r="L54" i="5"/>
  <c r="L176" i="3"/>
  <c r="L40" i="5"/>
  <c r="L75" i="10"/>
  <c r="L165" i="10"/>
  <c r="L2" i="12"/>
  <c r="L38" i="11"/>
  <c r="L65" i="7"/>
  <c r="L254" i="10"/>
  <c r="L232" i="10"/>
  <c r="L304" i="3"/>
  <c r="L76" i="14"/>
  <c r="L129" i="3"/>
  <c r="L42" i="3"/>
  <c r="L98" i="3"/>
  <c r="L12" i="13"/>
  <c r="L17" i="11"/>
  <c r="L17" i="4"/>
  <c r="L22" i="4"/>
  <c r="L55" i="14"/>
  <c r="L240" i="10"/>
  <c r="L308" i="3"/>
  <c r="L287" i="10"/>
  <c r="L212" i="3"/>
  <c r="L25" i="6"/>
  <c r="L12" i="12"/>
  <c r="L210" i="3"/>
  <c r="L47" i="3"/>
  <c r="L21" i="6"/>
  <c r="L64" i="7"/>
  <c r="L187" i="3"/>
  <c r="L41" i="6"/>
  <c r="L100" i="10"/>
  <c r="L188" i="10"/>
  <c r="L118" i="3"/>
  <c r="L32" i="6"/>
  <c r="L67" i="6"/>
  <c r="L294" i="3"/>
  <c r="L4" i="11"/>
  <c r="L42" i="8"/>
  <c r="L312" i="3"/>
  <c r="L238" i="3"/>
  <c r="L51" i="6"/>
  <c r="L149" i="3"/>
  <c r="L35" i="7"/>
  <c r="L37" i="14"/>
  <c r="L86" i="3"/>
  <c r="M86" i="3" s="1"/>
  <c r="L16" i="8"/>
  <c r="L5" i="5"/>
  <c r="L319" i="3"/>
  <c r="L19" i="12"/>
  <c r="L37" i="11"/>
  <c r="L25" i="7"/>
  <c r="L58" i="7"/>
  <c r="L60" i="6"/>
  <c r="L318" i="3"/>
  <c r="L15" i="16"/>
  <c r="L66" i="7"/>
  <c r="L334" i="3"/>
  <c r="L36" i="13"/>
  <c r="L281" i="10"/>
  <c r="L333" i="3"/>
  <c r="L162" i="3"/>
  <c r="L74" i="6"/>
  <c r="L63" i="10"/>
  <c r="L138" i="10"/>
  <c r="L202" i="3"/>
  <c r="L13" i="15"/>
  <c r="L44" i="13"/>
  <c r="L29" i="5"/>
  <c r="L54" i="6"/>
  <c r="L30" i="12"/>
  <c r="L331" i="3"/>
  <c r="L46" i="7"/>
  <c r="L39" i="7"/>
  <c r="L49" i="8"/>
  <c r="L31" i="7"/>
  <c r="L288" i="10"/>
  <c r="L266" i="3"/>
  <c r="L36" i="5"/>
  <c r="L72" i="6"/>
  <c r="L146" i="3"/>
  <c r="L51" i="8"/>
  <c r="L26" i="6"/>
  <c r="L303" i="3"/>
  <c r="L24" i="15"/>
  <c r="L19" i="13"/>
  <c r="L5" i="8"/>
  <c r="L59" i="6"/>
  <c r="L33" i="12"/>
  <c r="L58" i="8"/>
  <c r="L30" i="7"/>
  <c r="L286" i="10"/>
  <c r="L324" i="3"/>
  <c r="L36" i="4"/>
  <c r="L44" i="15"/>
  <c r="L20" i="8"/>
  <c r="L77" i="6"/>
  <c r="L31" i="4"/>
  <c r="L32" i="15"/>
  <c r="L29" i="15"/>
  <c r="L34" i="5"/>
  <c r="L17" i="8"/>
  <c r="L69" i="7"/>
  <c r="L130" i="10"/>
  <c r="L11" i="6"/>
  <c r="L281" i="3"/>
  <c r="L10" i="7"/>
  <c r="L30" i="4"/>
  <c r="L20" i="11"/>
  <c r="L132" i="3"/>
  <c r="L24" i="3"/>
  <c r="L46" i="6"/>
  <c r="L289" i="10"/>
  <c r="L189" i="3"/>
  <c r="L74" i="10"/>
  <c r="L32" i="14"/>
  <c r="L54" i="8"/>
  <c r="L280" i="10"/>
  <c r="L151" i="10"/>
  <c r="L198" i="3"/>
  <c r="L173" i="10"/>
  <c r="L3" i="5"/>
  <c r="L168" i="3"/>
  <c r="L34" i="4"/>
  <c r="L65" i="13"/>
  <c r="L34" i="12"/>
  <c r="L15" i="8"/>
  <c r="L292" i="3"/>
  <c r="L139" i="3"/>
  <c r="L293" i="3"/>
  <c r="L62" i="3"/>
  <c r="L11" i="16"/>
  <c r="L251" i="3"/>
  <c r="L181" i="10"/>
  <c r="L120" i="3"/>
  <c r="L196" i="3"/>
  <c r="L99" i="10"/>
  <c r="L9" i="8"/>
  <c r="L3" i="16"/>
  <c r="L9" i="7"/>
  <c r="L240" i="3"/>
  <c r="L137" i="3"/>
  <c r="L21" i="3"/>
  <c r="L237" i="10"/>
  <c r="L34" i="14"/>
  <c r="L28" i="13"/>
  <c r="L53" i="10"/>
  <c r="L190" i="10"/>
  <c r="L42" i="4"/>
  <c r="L32" i="5"/>
  <c r="L25" i="11"/>
  <c r="L6" i="4"/>
  <c r="L194" i="10"/>
  <c r="L330" i="3"/>
  <c r="L136" i="10"/>
  <c r="L57" i="13"/>
  <c r="L302" i="3"/>
  <c r="L40" i="13"/>
  <c r="L51" i="7"/>
  <c r="L18" i="7"/>
  <c r="L48" i="6"/>
  <c r="L7" i="14"/>
  <c r="L75" i="6"/>
  <c r="L2" i="11"/>
  <c r="L8" i="4"/>
  <c r="L105" i="10"/>
  <c r="L289" i="3"/>
  <c r="L54" i="14"/>
  <c r="L45" i="11"/>
  <c r="L27" i="12"/>
  <c r="L215" i="3"/>
  <c r="L28" i="8"/>
  <c r="L78" i="7"/>
  <c r="L113" i="10"/>
  <c r="L11" i="5"/>
  <c r="L332" i="3"/>
  <c r="L233" i="3"/>
  <c r="L16" i="13"/>
  <c r="L19" i="11"/>
  <c r="L81" i="7"/>
  <c r="L325" i="3"/>
  <c r="L305" i="3"/>
  <c r="L76" i="6"/>
  <c r="L273" i="3"/>
  <c r="L55" i="6"/>
  <c r="L291" i="3"/>
  <c r="L87" i="10"/>
  <c r="L14" i="16"/>
  <c r="L44" i="14"/>
  <c r="L321" i="3"/>
  <c r="L12" i="16"/>
  <c r="L21" i="14"/>
  <c r="L6" i="9"/>
  <c r="L19" i="15"/>
  <c r="L61" i="14"/>
  <c r="L37" i="8"/>
  <c r="L2" i="9"/>
  <c r="L21" i="11"/>
  <c r="L71" i="6"/>
  <c r="I165" i="21"/>
  <c r="J165" i="21" s="1"/>
  <c r="L224" i="10" s="1"/>
  <c r="M224" i="10" s="1"/>
  <c r="I129" i="21"/>
  <c r="J129" i="21" s="1"/>
  <c r="L124" i="10" s="1"/>
  <c r="M124" i="10" s="1"/>
  <c r="I101" i="21"/>
  <c r="J101" i="21" s="1"/>
  <c r="I115" i="21"/>
  <c r="J115" i="21" s="1"/>
  <c r="I146" i="21"/>
  <c r="J146" i="21" s="1"/>
  <c r="I114" i="21"/>
  <c r="J114" i="21" s="1"/>
  <c r="L56" i="13" s="1"/>
  <c r="I153" i="21"/>
  <c r="J153" i="21" s="1"/>
  <c r="L184" i="10" s="1"/>
  <c r="I99" i="21"/>
  <c r="J99" i="21" s="1"/>
  <c r="I139" i="21"/>
  <c r="J139" i="21" s="1"/>
  <c r="I108" i="21"/>
  <c r="J108" i="21" s="1"/>
  <c r="I104" i="21"/>
  <c r="J104" i="21" s="1"/>
  <c r="L41" i="10" s="1"/>
  <c r="M41" i="10" s="1"/>
  <c r="I113" i="21"/>
  <c r="J113" i="21" s="1"/>
  <c r="I147" i="21"/>
  <c r="J147" i="21" s="1"/>
  <c r="L60" i="13" s="1"/>
  <c r="I159" i="21"/>
  <c r="J159" i="21" s="1"/>
  <c r="L11" i="15" s="1"/>
  <c r="I169" i="21"/>
  <c r="J169" i="21" s="1"/>
  <c r="I133" i="21"/>
  <c r="J133" i="21" s="1"/>
  <c r="L35" i="14" s="1"/>
  <c r="I151" i="21"/>
  <c r="J151" i="21" s="1"/>
  <c r="I176" i="21"/>
  <c r="J176" i="21" s="1"/>
  <c r="L37" i="13" s="1"/>
  <c r="I120" i="21"/>
  <c r="J120" i="21" s="1"/>
  <c r="L84" i="10" s="1"/>
  <c r="M84" i="10" s="1"/>
  <c r="I167" i="21"/>
  <c r="J167" i="21" s="1"/>
  <c r="L238" i="10" s="1"/>
  <c r="M238" i="10" s="1"/>
  <c r="I102" i="21"/>
  <c r="J102" i="21" s="1"/>
  <c r="I131" i="21"/>
  <c r="J131" i="21" s="1"/>
  <c r="L7" i="15" s="1"/>
  <c r="I168" i="21"/>
  <c r="J168" i="21" s="1"/>
  <c r="L33" i="15" s="1"/>
  <c r="I134" i="21"/>
  <c r="J134" i="21" s="1"/>
  <c r="L21" i="12" s="1"/>
  <c r="I119" i="21"/>
  <c r="J119" i="21" s="1"/>
  <c r="L73" i="10" s="1"/>
  <c r="I98" i="21"/>
  <c r="J98" i="21" s="1"/>
  <c r="I137" i="21"/>
  <c r="J137" i="21" s="1"/>
  <c r="I183" i="21"/>
  <c r="J183" i="21" s="1"/>
  <c r="I170" i="21"/>
  <c r="J170" i="21" s="1"/>
  <c r="I125" i="21"/>
  <c r="J125" i="21" s="1"/>
  <c r="L104" i="10" s="1"/>
  <c r="M104" i="10" s="1"/>
  <c r="I174" i="21"/>
  <c r="J174" i="21" s="1"/>
  <c r="L213" i="10" s="1"/>
  <c r="I126" i="21"/>
  <c r="J126" i="21" s="1"/>
  <c r="I112" i="21"/>
  <c r="J112" i="21" s="1"/>
  <c r="L59" i="10" s="1"/>
  <c r="M59" i="10" s="1"/>
  <c r="I158" i="21"/>
  <c r="J158" i="21" s="1"/>
  <c r="L28" i="14" s="1"/>
  <c r="I166" i="21"/>
  <c r="J166" i="21" s="1"/>
  <c r="L235" i="10" s="1"/>
  <c r="M235" i="10" s="1"/>
  <c r="I145" i="21"/>
  <c r="J145" i="21" s="1"/>
  <c r="L12" i="11" s="1"/>
  <c r="I100" i="21"/>
  <c r="J100" i="21" s="1"/>
  <c r="I123" i="21"/>
  <c r="J123" i="21" s="1"/>
  <c r="L22" i="12" s="1"/>
  <c r="I132" i="21"/>
  <c r="J132" i="21" s="1"/>
  <c r="I150" i="21"/>
  <c r="J150" i="21" s="1"/>
  <c r="L27" i="14" s="1"/>
  <c r="I136" i="21"/>
  <c r="J136" i="21" s="1"/>
  <c r="I140" i="21"/>
  <c r="J140" i="21" s="1"/>
  <c r="L161" i="10" s="1"/>
  <c r="M161" i="10" s="1"/>
  <c r="I105" i="21"/>
  <c r="J105" i="21" s="1"/>
  <c r="L29" i="2" s="1"/>
  <c r="M29" i="2" s="1"/>
  <c r="I180" i="21"/>
  <c r="J180" i="21" s="1"/>
  <c r="I107" i="21"/>
  <c r="J107" i="21" s="1"/>
  <c r="L47" i="10" s="1"/>
  <c r="M47" i="10" s="1"/>
  <c r="I172" i="21"/>
  <c r="J172" i="21" s="1"/>
  <c r="L210" i="10" s="1"/>
  <c r="I171" i="21"/>
  <c r="J171" i="21" s="1"/>
  <c r="L222" i="10" s="1"/>
  <c r="I173" i="21"/>
  <c r="J173" i="21" s="1"/>
  <c r="L20" i="15" s="1"/>
  <c r="I182" i="21"/>
  <c r="J182" i="21" s="1"/>
  <c r="L227" i="10" s="1"/>
  <c r="I110" i="21"/>
  <c r="J110" i="21" s="1"/>
  <c r="L18" i="11" s="1"/>
  <c r="I161" i="21"/>
  <c r="J161" i="21" s="1"/>
  <c r="L15" i="14" s="1"/>
  <c r="I124" i="21"/>
  <c r="J124" i="21" s="1"/>
  <c r="L23" i="10" s="1"/>
  <c r="I164" i="21"/>
  <c r="J164" i="21" s="1"/>
  <c r="L221" i="10" s="1"/>
  <c r="M221" i="10" s="1"/>
  <c r="I141" i="21"/>
  <c r="J141" i="21" s="1"/>
  <c r="L164" i="10" s="1"/>
  <c r="M164" i="10" s="1"/>
  <c r="I179" i="21"/>
  <c r="J179" i="21" s="1"/>
  <c r="L66" i="14" s="1"/>
  <c r="I111" i="21"/>
  <c r="J111" i="21" s="1"/>
  <c r="I157" i="21"/>
  <c r="J157" i="21" s="1"/>
  <c r="L201" i="10" s="1"/>
  <c r="M201" i="10" s="1"/>
  <c r="I142" i="21"/>
  <c r="J142" i="21" s="1"/>
  <c r="L48" i="14" s="1"/>
  <c r="I109" i="21"/>
  <c r="J109" i="21" s="1"/>
  <c r="L21" i="13" s="1"/>
  <c r="I175" i="21"/>
  <c r="J175" i="21" s="1"/>
  <c r="L244" i="10" s="1"/>
  <c r="M244" i="10" s="1"/>
  <c r="I160" i="21"/>
  <c r="J160" i="21" s="1"/>
  <c r="L212" i="10" s="1"/>
  <c r="M212" i="10" s="1"/>
  <c r="I144" i="21"/>
  <c r="J144" i="21" s="1"/>
  <c r="L133" i="10" s="1"/>
  <c r="I148" i="21"/>
  <c r="J148" i="21" s="1"/>
  <c r="L183" i="10" s="1"/>
  <c r="M183" i="10" s="1"/>
  <c r="I177" i="21"/>
  <c r="J177" i="21" s="1"/>
  <c r="I149" i="21"/>
  <c r="J149" i="21" s="1"/>
  <c r="I163" i="21"/>
  <c r="J163" i="21" s="1"/>
  <c r="L63" i="13" s="1"/>
  <c r="I130" i="21"/>
  <c r="J130" i="21" s="1"/>
  <c r="L16" i="11" s="1"/>
  <c r="I178" i="21"/>
  <c r="J178" i="21" s="1"/>
  <c r="L74" i="14" s="1"/>
  <c r="I135" i="21"/>
  <c r="J135" i="21" s="1"/>
  <c r="L149" i="10" s="1"/>
  <c r="M149" i="10" s="1"/>
  <c r="I155" i="21"/>
  <c r="J155" i="21" s="1"/>
  <c r="L163" i="10" s="1"/>
  <c r="I162" i="21"/>
  <c r="J162" i="21" s="1"/>
  <c r="L45" i="15" s="1"/>
  <c r="I103" i="21"/>
  <c r="J103" i="21" s="1"/>
  <c r="L16" i="14" s="1"/>
  <c r="I138" i="21"/>
  <c r="J138" i="21" s="1"/>
  <c r="L96" i="10" s="1"/>
  <c r="I152" i="21"/>
  <c r="J152" i="21" s="1"/>
  <c r="L35" i="12" s="1"/>
  <c r="I121" i="21"/>
  <c r="J121" i="21" s="1"/>
  <c r="L86" i="10" s="1"/>
  <c r="M86" i="10" s="1"/>
  <c r="I116" i="21"/>
  <c r="J116" i="21" s="1"/>
  <c r="I181" i="21"/>
  <c r="J181" i="21" s="1"/>
  <c r="I156" i="21"/>
  <c r="J156" i="21" s="1"/>
  <c r="L34" i="15" s="1"/>
  <c r="I128" i="21"/>
  <c r="J128" i="21" s="1"/>
  <c r="L4" i="16" s="1"/>
  <c r="I122" i="21"/>
  <c r="J122" i="21" s="1"/>
  <c r="L89" i="10" s="1"/>
  <c r="M89" i="10" s="1"/>
  <c r="I154" i="21"/>
  <c r="J154" i="21" s="1"/>
  <c r="L187" i="10" s="1"/>
  <c r="I143" i="21"/>
  <c r="J143" i="21" s="1"/>
  <c r="L13" i="13" s="1"/>
  <c r="I118" i="21"/>
  <c r="J118" i="21" s="1"/>
  <c r="L6" i="15" s="1"/>
  <c r="K7" i="8"/>
  <c r="K41" i="8"/>
  <c r="K284" i="3"/>
  <c r="K133" i="10"/>
  <c r="K311" i="3"/>
  <c r="K167" i="10"/>
  <c r="K318" i="3"/>
  <c r="K331" i="3"/>
  <c r="K275" i="10"/>
  <c r="K323" i="3"/>
  <c r="K204" i="3"/>
  <c r="K262" i="10"/>
  <c r="K176" i="3"/>
  <c r="K10" i="15"/>
  <c r="K48" i="13"/>
  <c r="K17" i="13"/>
  <c r="K15" i="16"/>
  <c r="K23" i="14"/>
  <c r="K25" i="15"/>
  <c r="K30" i="15"/>
  <c r="K9" i="14"/>
  <c r="K31" i="13"/>
  <c r="K11" i="15"/>
  <c r="K22" i="11"/>
  <c r="K34" i="11"/>
  <c r="K35" i="11"/>
  <c r="K4" i="11"/>
  <c r="K46" i="14"/>
  <c r="K38" i="13"/>
  <c r="K60" i="14"/>
  <c r="K13" i="16"/>
  <c r="K44" i="14"/>
  <c r="K16" i="12"/>
  <c r="K7" i="16"/>
  <c r="K17" i="15"/>
  <c r="K45" i="15"/>
  <c r="K3" i="14"/>
  <c r="K55" i="14"/>
  <c r="K65" i="13"/>
  <c r="K25" i="11"/>
  <c r="K57" i="5"/>
  <c r="K61" i="13"/>
  <c r="K33" i="13"/>
  <c r="K14" i="11"/>
  <c r="K5" i="16"/>
  <c r="K33" i="15"/>
  <c r="K15" i="12"/>
  <c r="K25" i="12"/>
  <c r="K26" i="15"/>
  <c r="K6" i="13"/>
  <c r="K28" i="12"/>
  <c r="K36" i="15"/>
  <c r="K184" i="3"/>
  <c r="K43" i="4"/>
  <c r="K280" i="10"/>
  <c r="K241" i="10"/>
  <c r="K272" i="10"/>
  <c r="K6" i="8"/>
  <c r="K260" i="10"/>
  <c r="K247" i="10"/>
  <c r="K178" i="10"/>
  <c r="K94" i="10"/>
  <c r="K101" i="10"/>
  <c r="K3" i="7"/>
  <c r="K18" i="4"/>
  <c r="K39" i="6"/>
  <c r="K284" i="10"/>
  <c r="K226" i="10"/>
  <c r="K194" i="10"/>
  <c r="K48" i="10"/>
  <c r="K71" i="7"/>
  <c r="K40" i="5"/>
  <c r="K10" i="6"/>
  <c r="K16" i="9"/>
  <c r="K44" i="7"/>
  <c r="K145" i="10"/>
  <c r="K222" i="10"/>
  <c r="K49" i="6"/>
  <c r="K68" i="6"/>
  <c r="K32" i="4"/>
  <c r="K75" i="10"/>
  <c r="K36" i="10"/>
  <c r="K105" i="10"/>
  <c r="K39" i="7"/>
  <c r="K53" i="6"/>
  <c r="K56" i="5"/>
  <c r="K267" i="10"/>
  <c r="K246" i="10"/>
  <c r="K25" i="10"/>
  <c r="K187" i="10"/>
  <c r="K240" i="10"/>
  <c r="K85" i="7"/>
  <c r="K63" i="6"/>
  <c r="K10" i="5"/>
  <c r="K227" i="10"/>
  <c r="K225" i="10"/>
  <c r="K14" i="9"/>
  <c r="K8" i="7"/>
  <c r="K21" i="8"/>
  <c r="K11" i="7"/>
  <c r="K34" i="5"/>
  <c r="K24" i="4"/>
  <c r="K199" i="10"/>
  <c r="K215" i="10"/>
  <c r="K263" i="10"/>
  <c r="K195" i="10"/>
  <c r="K206" i="10"/>
  <c r="K125" i="10"/>
  <c r="K76" i="10"/>
  <c r="K96" i="10"/>
  <c r="K165" i="10"/>
  <c r="K42" i="4"/>
  <c r="K53" i="7"/>
  <c r="K92" i="10"/>
  <c r="K38" i="8"/>
  <c r="K10" i="8"/>
  <c r="K129" i="10"/>
  <c r="K38" i="6"/>
  <c r="K29" i="8"/>
  <c r="K43" i="10"/>
  <c r="K57" i="8"/>
  <c r="K56" i="8"/>
  <c r="K27" i="7"/>
  <c r="K197" i="3"/>
  <c r="K166" i="3"/>
  <c r="K35" i="8"/>
  <c r="K35" i="5"/>
  <c r="K148" i="3"/>
  <c r="K240" i="3"/>
  <c r="K152" i="3"/>
  <c r="K119" i="3"/>
  <c r="K141" i="3"/>
  <c r="K21" i="3"/>
  <c r="K57" i="3"/>
  <c r="K24" i="3"/>
  <c r="K29" i="3"/>
  <c r="K77" i="3"/>
  <c r="K110" i="3"/>
  <c r="K34" i="3"/>
  <c r="K32" i="3"/>
  <c r="K250" i="3"/>
  <c r="K35" i="4"/>
  <c r="K62" i="3"/>
  <c r="K206" i="3"/>
  <c r="K132" i="3"/>
  <c r="K104" i="3"/>
  <c r="K99" i="3"/>
  <c r="K64" i="3"/>
  <c r="K63" i="3"/>
  <c r="K137" i="3"/>
  <c r="K120" i="3"/>
  <c r="K145" i="3"/>
  <c r="K181" i="3"/>
  <c r="K154" i="3"/>
  <c r="K340" i="3"/>
  <c r="K90" i="3"/>
  <c r="K91" i="3"/>
  <c r="K48" i="3"/>
  <c r="K42" i="8"/>
  <c r="K2" i="8"/>
  <c r="K12" i="3"/>
  <c r="K49" i="3"/>
  <c r="K2" i="9"/>
  <c r="K9" i="5"/>
  <c r="K36" i="3"/>
  <c r="K5" i="3"/>
  <c r="K17" i="8"/>
  <c r="K14" i="3"/>
  <c r="K10" i="3"/>
  <c r="K22" i="5"/>
  <c r="K10" i="9"/>
  <c r="K4" i="3"/>
  <c r="K15" i="3"/>
  <c r="K115" i="3"/>
  <c r="K156" i="3"/>
  <c r="K43" i="15"/>
  <c r="K22" i="16"/>
  <c r="K28" i="11"/>
  <c r="K36" i="14"/>
  <c r="K123" i="10"/>
  <c r="K6" i="15"/>
  <c r="K11" i="16"/>
  <c r="K12" i="15"/>
  <c r="K47" i="14"/>
  <c r="K22" i="13"/>
  <c r="K10" i="13"/>
  <c r="K2" i="12"/>
  <c r="K25" i="3"/>
  <c r="K8" i="9"/>
  <c r="K325" i="3"/>
  <c r="K152" i="10"/>
  <c r="K283" i="10"/>
  <c r="K252" i="10"/>
  <c r="K274" i="10"/>
  <c r="K218" i="10"/>
  <c r="K196" i="10"/>
  <c r="K151" i="10"/>
  <c r="K112" i="10"/>
  <c r="K268" i="3"/>
  <c r="K279" i="3"/>
  <c r="K28" i="10"/>
  <c r="K26" i="14"/>
  <c r="K3" i="13"/>
  <c r="K24" i="11"/>
  <c r="K12" i="4"/>
  <c r="K23" i="10"/>
  <c r="K9" i="10"/>
  <c r="K53" i="13"/>
  <c r="K17" i="12"/>
  <c r="K6" i="6"/>
  <c r="K122" i="10"/>
  <c r="K11" i="10"/>
  <c r="K202" i="10"/>
  <c r="K16" i="10"/>
  <c r="K255" i="3"/>
  <c r="K106" i="3"/>
  <c r="K20" i="16"/>
  <c r="K44" i="15"/>
  <c r="K3" i="15"/>
  <c r="K10" i="14"/>
  <c r="K40" i="14"/>
  <c r="K74" i="7"/>
  <c r="K28" i="4"/>
  <c r="K172" i="10"/>
  <c r="K292" i="3"/>
  <c r="K233" i="10"/>
  <c r="K269" i="10"/>
  <c r="K232" i="10"/>
  <c r="K39" i="10"/>
  <c r="K77" i="10"/>
  <c r="K7" i="13"/>
  <c r="K63" i="10"/>
  <c r="K12" i="16"/>
  <c r="K47" i="13"/>
  <c r="K20" i="15"/>
  <c r="K16" i="11"/>
  <c r="K32" i="11"/>
  <c r="K42" i="15"/>
  <c r="K18" i="11"/>
  <c r="K321" i="3"/>
  <c r="K65" i="6"/>
  <c r="K41" i="4"/>
  <c r="K23" i="4"/>
  <c r="K18" i="16"/>
  <c r="K9" i="15"/>
  <c r="K16" i="14"/>
  <c r="K23" i="13"/>
  <c r="K102" i="10"/>
  <c r="K98" i="10"/>
  <c r="K297" i="3"/>
  <c r="K249" i="10"/>
  <c r="K136" i="10"/>
  <c r="K299" i="3"/>
  <c r="K37" i="13"/>
  <c r="K21" i="11"/>
  <c r="K31" i="15"/>
  <c r="K53" i="14"/>
  <c r="K4" i="4"/>
  <c r="K25" i="6"/>
  <c r="K14" i="15"/>
  <c r="K18" i="15"/>
  <c r="K28" i="14"/>
  <c r="K50" i="13"/>
  <c r="K30" i="4"/>
  <c r="K24" i="13"/>
  <c r="K52" i="13"/>
  <c r="K10" i="16"/>
  <c r="K7" i="15"/>
  <c r="K36" i="13"/>
  <c r="K60" i="10"/>
  <c r="K13" i="8"/>
  <c r="K39" i="4"/>
  <c r="K231" i="10"/>
  <c r="K278" i="10"/>
  <c r="K209" i="10"/>
  <c r="K163" i="10"/>
  <c r="K80" i="3"/>
  <c r="K13" i="11"/>
  <c r="K40" i="4"/>
  <c r="K8" i="12"/>
  <c r="K66" i="3"/>
  <c r="K19" i="16"/>
  <c r="K63" i="14"/>
  <c r="K51" i="13"/>
  <c r="K78" i="7"/>
  <c r="K77" i="7"/>
  <c r="K60" i="6"/>
  <c r="K339" i="3"/>
  <c r="K265" i="10"/>
  <c r="K279" i="10"/>
  <c r="K257" i="10"/>
  <c r="K192" i="10"/>
  <c r="K313" i="3"/>
  <c r="K283" i="3"/>
  <c r="K278" i="3"/>
  <c r="K78" i="3"/>
  <c r="K55" i="3"/>
  <c r="K18" i="14"/>
  <c r="K11" i="9"/>
  <c r="K100" i="10"/>
  <c r="K173" i="3"/>
  <c r="K19" i="15"/>
  <c r="K42" i="13"/>
  <c r="K75" i="6"/>
  <c r="K48" i="5"/>
  <c r="K186" i="10"/>
  <c r="K9" i="3"/>
  <c r="K44" i="3"/>
  <c r="K9" i="16"/>
  <c r="K29" i="14"/>
  <c r="K14" i="16"/>
  <c r="K58" i="14"/>
  <c r="K41" i="15"/>
  <c r="K49" i="14"/>
  <c r="K75" i="14"/>
  <c r="K44" i="13"/>
  <c r="K6" i="11"/>
  <c r="K253" i="10"/>
  <c r="K58" i="7"/>
  <c r="K27" i="4"/>
  <c r="K290" i="3"/>
  <c r="K30" i="11"/>
  <c r="K3" i="10"/>
  <c r="K65" i="14"/>
  <c r="K58" i="13"/>
  <c r="K50" i="10"/>
  <c r="K46" i="6"/>
  <c r="K296" i="3"/>
  <c r="K143" i="10"/>
  <c r="K208" i="10"/>
  <c r="K113" i="10"/>
  <c r="K116" i="10"/>
  <c r="K337" i="3"/>
  <c r="K291" i="3"/>
  <c r="K280" i="3"/>
  <c r="K101" i="3"/>
  <c r="K34" i="14"/>
  <c r="K8" i="11"/>
  <c r="K95" i="10"/>
  <c r="K217" i="10"/>
  <c r="K64" i="14"/>
  <c r="K3" i="12"/>
  <c r="K27" i="6"/>
  <c r="K138" i="10"/>
  <c r="K32" i="10"/>
  <c r="K155" i="10"/>
  <c r="K99" i="10"/>
  <c r="K17" i="10"/>
  <c r="K42" i="3"/>
  <c r="K332" i="3"/>
  <c r="K83" i="3"/>
  <c r="K8" i="16"/>
  <c r="K21" i="14"/>
  <c r="K32" i="15"/>
  <c r="K17" i="11"/>
  <c r="K36" i="11"/>
  <c r="K24" i="8"/>
  <c r="K34" i="8"/>
  <c r="K36" i="7"/>
  <c r="K23" i="6"/>
  <c r="K3" i="4"/>
  <c r="K33" i="12"/>
  <c r="K23" i="11"/>
  <c r="K6" i="12"/>
  <c r="K38" i="11"/>
  <c r="K14" i="5"/>
  <c r="K277" i="10"/>
  <c r="K289" i="10"/>
  <c r="K237" i="10"/>
  <c r="K13" i="10"/>
  <c r="K319" i="3"/>
  <c r="K153" i="3"/>
  <c r="K4" i="12"/>
  <c r="K41" i="5"/>
  <c r="K2" i="14"/>
  <c r="K2" i="7"/>
  <c r="K248" i="3"/>
  <c r="K57" i="13"/>
  <c r="K197" i="10"/>
  <c r="K134" i="10"/>
  <c r="K223" i="3"/>
  <c r="K47" i="3"/>
  <c r="K16" i="16"/>
  <c r="K34" i="15"/>
  <c r="K55" i="13"/>
  <c r="K4" i="13"/>
  <c r="K36" i="12"/>
  <c r="K5" i="11"/>
  <c r="K18" i="5"/>
  <c r="K29" i="5"/>
  <c r="K45" i="8"/>
  <c r="K37" i="8"/>
  <c r="K43" i="6"/>
  <c r="K25" i="4"/>
  <c r="K50" i="5"/>
  <c r="K213" i="10"/>
  <c r="K287" i="10"/>
  <c r="K73" i="10"/>
  <c r="K154" i="10"/>
  <c r="K162" i="3"/>
  <c r="K46" i="3"/>
  <c r="K114" i="10"/>
  <c r="K136" i="3"/>
  <c r="K11" i="14"/>
  <c r="K5" i="4"/>
  <c r="K57" i="10"/>
  <c r="K302" i="3"/>
  <c r="K6" i="3"/>
  <c r="K231" i="3"/>
  <c r="K32" i="14"/>
  <c r="K17" i="16"/>
  <c r="K70" i="14"/>
  <c r="K29" i="12"/>
  <c r="K45" i="6"/>
  <c r="K8" i="6"/>
  <c r="K9" i="13"/>
  <c r="K98" i="3"/>
  <c r="K5" i="5"/>
  <c r="K335" i="3"/>
  <c r="K282" i="10"/>
  <c r="K88" i="10"/>
  <c r="K305" i="3"/>
  <c r="K36" i="4"/>
  <c r="K18" i="12"/>
  <c r="K12" i="12"/>
  <c r="K149" i="3"/>
  <c r="K8" i="14"/>
  <c r="K5" i="13"/>
  <c r="K26" i="11"/>
  <c r="K59" i="13"/>
  <c r="K19" i="13"/>
  <c r="K12" i="13"/>
  <c r="K54" i="13"/>
  <c r="K19" i="11"/>
  <c r="K42" i="11"/>
  <c r="K288" i="10"/>
  <c r="K300" i="3"/>
  <c r="K158" i="3"/>
  <c r="K13" i="12"/>
  <c r="K21" i="16"/>
  <c r="K130" i="10"/>
  <c r="K82" i="3"/>
  <c r="K27" i="14"/>
  <c r="K3" i="6"/>
  <c r="K39" i="13"/>
  <c r="K251" i="3"/>
  <c r="K8" i="13"/>
  <c r="K156" i="10"/>
  <c r="K5" i="14"/>
  <c r="K47" i="8"/>
  <c r="K2" i="4"/>
  <c r="K54" i="14"/>
  <c r="K45" i="5"/>
  <c r="K27" i="15"/>
  <c r="K56" i="13"/>
  <c r="K27" i="13"/>
  <c r="K12" i="11"/>
  <c r="K31" i="5"/>
  <c r="K184" i="10"/>
  <c r="K286" i="10"/>
  <c r="K171" i="10"/>
  <c r="K40" i="10"/>
  <c r="K269" i="3"/>
  <c r="K4" i="15"/>
  <c r="K48" i="14"/>
  <c r="K52" i="14"/>
  <c r="K33" i="11"/>
  <c r="K3" i="5"/>
  <c r="K207" i="10"/>
  <c r="K87" i="10"/>
  <c r="K190" i="10"/>
  <c r="K90" i="10"/>
  <c r="K210" i="3"/>
  <c r="K31" i="3"/>
  <c r="K37" i="15"/>
  <c r="K25" i="14"/>
  <c r="K66" i="14"/>
  <c r="K13" i="13"/>
  <c r="K230" i="10"/>
  <c r="K5" i="8"/>
  <c r="K35" i="7"/>
  <c r="K32" i="6"/>
  <c r="K34" i="4"/>
  <c r="K35" i="13"/>
  <c r="K67" i="6"/>
  <c r="K341" i="3"/>
  <c r="K20" i="8"/>
  <c r="K63" i="13"/>
  <c r="K62" i="14"/>
  <c r="K5" i="15"/>
  <c r="K41" i="11"/>
  <c r="K31" i="4"/>
  <c r="K20" i="4"/>
  <c r="K281" i="10"/>
  <c r="K198" i="10"/>
  <c r="K333" i="3"/>
  <c r="K301" i="3"/>
  <c r="K57" i="14"/>
  <c r="K45" i="7"/>
  <c r="K31" i="11"/>
  <c r="K221" i="3"/>
  <c r="K303" i="3"/>
  <c r="K69" i="14"/>
  <c r="K11" i="12"/>
  <c r="K228" i="10"/>
  <c r="K46" i="11"/>
  <c r="K30" i="12"/>
  <c r="K19" i="14"/>
  <c r="K35" i="14"/>
  <c r="K324" i="3"/>
  <c r="K177" i="3"/>
  <c r="K41" i="14"/>
  <c r="K54" i="10"/>
  <c r="K78" i="10"/>
  <c r="K151" i="3"/>
  <c r="K60" i="3"/>
  <c r="K12" i="7"/>
  <c r="K69" i="10"/>
  <c r="K159" i="10"/>
  <c r="K51" i="3"/>
  <c r="K13" i="15"/>
  <c r="K21" i="15"/>
  <c r="K23" i="8"/>
  <c r="K44" i="8"/>
  <c r="K42" i="7"/>
  <c r="K271" i="3"/>
  <c r="K32" i="13"/>
  <c r="K130" i="3"/>
  <c r="K14" i="8"/>
  <c r="K204" i="10"/>
  <c r="K282" i="3"/>
  <c r="K51" i="6"/>
  <c r="K3" i="16"/>
  <c r="K13" i="5"/>
  <c r="K51" i="14"/>
  <c r="K16" i="13"/>
  <c r="K293" i="3"/>
  <c r="K203" i="10"/>
  <c r="K173" i="10"/>
  <c r="K82" i="10"/>
  <c r="K266" i="3"/>
  <c r="K191" i="3"/>
  <c r="K92" i="3"/>
  <c r="K68" i="14"/>
  <c r="K49" i="10"/>
  <c r="K62" i="13"/>
  <c r="K150" i="10"/>
  <c r="K66" i="10"/>
  <c r="K177" i="10"/>
  <c r="K117" i="10"/>
  <c r="K71" i="3"/>
  <c r="K188" i="3"/>
  <c r="K40" i="15"/>
  <c r="K46" i="13"/>
  <c r="K40" i="11"/>
  <c r="K273" i="3"/>
  <c r="K20" i="12"/>
  <c r="K61" i="6"/>
  <c r="K93" i="10"/>
  <c r="K193" i="10"/>
  <c r="K29" i="13"/>
  <c r="K2" i="6"/>
  <c r="K226" i="3"/>
  <c r="K153" i="10"/>
  <c r="K79" i="3"/>
  <c r="K54" i="3"/>
  <c r="K2" i="15"/>
  <c r="K31" i="6"/>
  <c r="K7" i="12"/>
  <c r="K31" i="14"/>
  <c r="K15" i="13"/>
  <c r="K39" i="11"/>
  <c r="K169" i="3"/>
  <c r="K27" i="12"/>
  <c r="K54" i="7"/>
  <c r="K11" i="11"/>
  <c r="K2" i="16"/>
  <c r="K258" i="10"/>
  <c r="K201" i="3"/>
  <c r="K9" i="12"/>
  <c r="K46" i="15"/>
  <c r="K2" i="11"/>
  <c r="K20" i="7"/>
  <c r="K46" i="8"/>
  <c r="K25" i="8"/>
  <c r="K17" i="6"/>
  <c r="K254" i="10"/>
  <c r="K256" i="10"/>
  <c r="K170" i="10"/>
  <c r="K243" i="10"/>
  <c r="K103" i="10"/>
  <c r="K105" i="3"/>
  <c r="K5" i="12"/>
  <c r="K188" i="10"/>
  <c r="K4" i="16"/>
  <c r="K21" i="12"/>
  <c r="K27" i="8"/>
  <c r="K146" i="3"/>
  <c r="K29" i="15"/>
  <c r="K14" i="12"/>
  <c r="K8" i="10"/>
  <c r="K161" i="3"/>
  <c r="K139" i="3"/>
  <c r="K33" i="14"/>
  <c r="K60" i="13"/>
  <c r="K26" i="13"/>
  <c r="K276" i="10"/>
  <c r="K16" i="15"/>
  <c r="K39" i="14"/>
  <c r="K286" i="3"/>
  <c r="K35" i="12"/>
  <c r="K73" i="14"/>
  <c r="K9" i="9"/>
  <c r="K271" i="10"/>
  <c r="K212" i="3"/>
  <c r="K72" i="14"/>
  <c r="K46" i="10"/>
  <c r="K53" i="10"/>
  <c r="K20" i="3"/>
  <c r="K37" i="14"/>
  <c r="K14" i="14"/>
  <c r="K219" i="10"/>
  <c r="K26" i="10"/>
  <c r="K7" i="14"/>
  <c r="K22" i="10"/>
  <c r="K10" i="11"/>
  <c r="K79" i="10"/>
  <c r="K277" i="3"/>
  <c r="K74" i="14"/>
  <c r="K20" i="13"/>
  <c r="K28" i="7"/>
  <c r="K20" i="11"/>
  <c r="K76" i="14"/>
  <c r="K70" i="6"/>
  <c r="K39" i="15"/>
  <c r="K304" i="3"/>
  <c r="K69" i="3"/>
  <c r="K287" i="3"/>
  <c r="K76" i="6"/>
  <c r="K22" i="8"/>
  <c r="K6" i="14"/>
  <c r="K42" i="14"/>
  <c r="K108" i="10"/>
  <c r="K24" i="12"/>
  <c r="K27" i="3"/>
  <c r="K25" i="13"/>
  <c r="K17" i="4"/>
  <c r="K6" i="9"/>
  <c r="K14" i="13"/>
  <c r="K67" i="14"/>
  <c r="K15" i="11"/>
  <c r="K3" i="9"/>
  <c r="K67" i="7"/>
  <c r="K15" i="4"/>
  <c r="K210" i="10"/>
  <c r="K266" i="10"/>
  <c r="K55" i="10"/>
  <c r="K285" i="3"/>
  <c r="K320" i="3"/>
  <c r="K39" i="5"/>
  <c r="K74" i="10"/>
  <c r="K6" i="16"/>
  <c r="K26" i="12"/>
  <c r="K20" i="10"/>
  <c r="K67" i="10"/>
  <c r="K11" i="6"/>
  <c r="K44" i="10"/>
  <c r="K23" i="15"/>
  <c r="K233" i="3"/>
  <c r="K16" i="5"/>
  <c r="K41" i="6"/>
  <c r="K9" i="11"/>
  <c r="K43" i="11"/>
  <c r="K79" i="7"/>
  <c r="K255" i="10"/>
  <c r="K281" i="3"/>
  <c r="K276" i="3"/>
  <c r="K189" i="3"/>
  <c r="K187" i="3"/>
  <c r="K22" i="15"/>
  <c r="K11" i="13"/>
  <c r="K121" i="10"/>
  <c r="K4" i="10"/>
  <c r="K15" i="14"/>
  <c r="K26" i="6"/>
  <c r="K6" i="10"/>
  <c r="K146" i="10"/>
  <c r="K294" i="3"/>
  <c r="K8" i="15"/>
  <c r="K61" i="14"/>
  <c r="K30" i="14"/>
  <c r="K4" i="9"/>
  <c r="K31" i="8"/>
  <c r="K48" i="8"/>
  <c r="K33" i="6"/>
  <c r="K8" i="4"/>
  <c r="K34" i="13"/>
  <c r="K35" i="15"/>
  <c r="K34" i="12"/>
  <c r="K126" i="10"/>
  <c r="K33" i="4"/>
  <c r="K268" i="10"/>
  <c r="K251" i="10"/>
  <c r="K95" i="3"/>
  <c r="K2" i="13"/>
  <c r="K223" i="10"/>
  <c r="K121" i="3"/>
  <c r="K4" i="14"/>
  <c r="K28" i="5"/>
  <c r="K38" i="4"/>
  <c r="K17" i="5"/>
  <c r="K21" i="13"/>
  <c r="K31" i="12"/>
  <c r="K267" i="3"/>
  <c r="K288" i="3"/>
  <c r="K94" i="3"/>
  <c r="K28" i="13"/>
  <c r="K131" i="10"/>
  <c r="K181" i="10"/>
  <c r="K237" i="3"/>
  <c r="K24" i="15"/>
  <c r="K64" i="13"/>
  <c r="K15" i="7"/>
  <c r="K229" i="10"/>
  <c r="K10" i="10"/>
  <c r="K13" i="3"/>
  <c r="K18" i="10"/>
  <c r="K71" i="14"/>
  <c r="K80" i="10"/>
  <c r="K33" i="10"/>
  <c r="K122" i="3"/>
  <c r="K59" i="14"/>
  <c r="K40" i="13"/>
  <c r="K45" i="11"/>
  <c r="K5" i="6"/>
  <c r="K20" i="14"/>
  <c r="K58" i="8"/>
  <c r="K312" i="3"/>
  <c r="K50" i="14"/>
  <c r="K24" i="14"/>
  <c r="K22" i="12"/>
  <c r="K22" i="4"/>
  <c r="K37" i="11"/>
  <c r="K38" i="15"/>
  <c r="K103" i="3"/>
  <c r="K134" i="3"/>
  <c r="K166" i="10"/>
  <c r="K74" i="3"/>
  <c r="K12" i="14"/>
  <c r="K172" i="3"/>
  <c r="K19" i="12"/>
  <c r="K8" i="8"/>
  <c r="K52" i="8"/>
  <c r="G217" i="3"/>
  <c r="G155" i="3"/>
  <c r="G175" i="3"/>
  <c r="G52" i="5"/>
  <c r="G94" i="3"/>
  <c r="G127" i="3"/>
  <c r="G2" i="6"/>
  <c r="G297" i="3"/>
  <c r="G342" i="3"/>
  <c r="G18" i="5"/>
  <c r="G287" i="3"/>
  <c r="G275" i="3"/>
  <c r="G290" i="3"/>
  <c r="G29" i="5"/>
  <c r="G135" i="3"/>
  <c r="H41" i="3"/>
  <c r="I41" i="3"/>
  <c r="J41" i="3"/>
  <c r="H68" i="3"/>
  <c r="I68" i="3"/>
  <c r="J68" i="3"/>
  <c r="G68" i="3"/>
  <c r="I38" i="18"/>
  <c r="J38" i="18" s="1"/>
  <c r="I47" i="18"/>
  <c r="J47" i="18" s="1"/>
  <c r="I37" i="18"/>
  <c r="J37" i="18" s="1"/>
  <c r="I125" i="18"/>
  <c r="J125" i="18" s="1"/>
  <c r="I156" i="18"/>
  <c r="J156" i="18" s="1"/>
  <c r="I79" i="18"/>
  <c r="J79" i="18" s="1"/>
  <c r="I73" i="18"/>
  <c r="J73" i="18" s="1"/>
  <c r="I70" i="18"/>
  <c r="J70" i="18" s="1"/>
  <c r="I54" i="18"/>
  <c r="J54" i="18" s="1"/>
  <c r="I77" i="18"/>
  <c r="J77" i="18" s="1"/>
  <c r="I55" i="18"/>
  <c r="J55" i="18" s="1"/>
  <c r="I127" i="18"/>
  <c r="J127" i="18" s="1"/>
  <c r="I119" i="18"/>
  <c r="J119" i="18" s="1"/>
  <c r="I86" i="18"/>
  <c r="J86" i="18" s="1"/>
  <c r="I133" i="18"/>
  <c r="J133" i="18" s="1"/>
  <c r="I50" i="18"/>
  <c r="J50" i="18" s="1"/>
  <c r="I138" i="18"/>
  <c r="J138" i="18" s="1"/>
  <c r="I67" i="18"/>
  <c r="J67" i="18" s="1"/>
  <c r="I154" i="18"/>
  <c r="J154" i="18" s="1"/>
  <c r="I137" i="18"/>
  <c r="J137" i="18" s="1"/>
  <c r="I96" i="18"/>
  <c r="J96" i="18" s="1"/>
  <c r="I134" i="18"/>
  <c r="J134" i="18" s="1"/>
  <c r="I66" i="18"/>
  <c r="J66" i="18" s="1"/>
  <c r="I115" i="18"/>
  <c r="J115" i="18" s="1"/>
  <c r="I99" i="18"/>
  <c r="J99" i="18" s="1"/>
  <c r="I130" i="18"/>
  <c r="J130" i="18" s="1"/>
  <c r="I117" i="18"/>
  <c r="J117" i="18" s="1"/>
  <c r="I48" i="18"/>
  <c r="J48" i="18" s="1"/>
  <c r="I36" i="18"/>
  <c r="J36" i="18" s="1"/>
  <c r="I105" i="18"/>
  <c r="J105" i="18" s="1"/>
  <c r="I152" i="18"/>
  <c r="J152" i="18" s="1"/>
  <c r="I35" i="18"/>
  <c r="J35" i="18" s="1"/>
  <c r="I140" i="18"/>
  <c r="J140" i="18" s="1"/>
  <c r="I19" i="18"/>
  <c r="J19" i="18" s="1"/>
  <c r="I30" i="18"/>
  <c r="J30" i="18" s="1"/>
  <c r="I148" i="18"/>
  <c r="J148" i="18" s="1"/>
  <c r="I120" i="18"/>
  <c r="J120" i="18" s="1"/>
  <c r="I101" i="18"/>
  <c r="J101" i="18" s="1"/>
  <c r="I139" i="18"/>
  <c r="J139" i="18" s="1"/>
  <c r="I103" i="18"/>
  <c r="J103" i="18" s="1"/>
  <c r="I72" i="18"/>
  <c r="J72" i="18" s="1"/>
  <c r="I90" i="18"/>
  <c r="J90" i="18" s="1"/>
  <c r="I26" i="18"/>
  <c r="J26" i="18" s="1"/>
  <c r="I136" i="18"/>
  <c r="J136" i="18" s="1"/>
  <c r="I145" i="18"/>
  <c r="J145" i="18" s="1"/>
  <c r="I100" i="18"/>
  <c r="J100" i="18" s="1"/>
  <c r="I91" i="18"/>
  <c r="J91" i="18" s="1"/>
  <c r="I114" i="18"/>
  <c r="J114" i="18" s="1"/>
  <c r="I59" i="18"/>
  <c r="J59" i="18" s="1"/>
  <c r="I28" i="18"/>
  <c r="J28" i="18" s="1"/>
  <c r="I22" i="18"/>
  <c r="J22" i="18" s="1"/>
  <c r="I122" i="18"/>
  <c r="J122" i="18" s="1"/>
  <c r="I126" i="18"/>
  <c r="J126" i="18" s="1"/>
  <c r="I102" i="18"/>
  <c r="J102" i="18" s="1"/>
  <c r="I42" i="18"/>
  <c r="J42" i="18" s="1"/>
  <c r="I71" i="18"/>
  <c r="J71" i="18" s="1"/>
  <c r="I141" i="18"/>
  <c r="J141" i="18" s="1"/>
  <c r="I104" i="18"/>
  <c r="J104" i="18" s="1"/>
  <c r="I93" i="18"/>
  <c r="J93" i="18" s="1"/>
  <c r="I51" i="18"/>
  <c r="J51" i="18" s="1"/>
  <c r="I45" i="18"/>
  <c r="J45" i="18" s="1"/>
  <c r="I110" i="18"/>
  <c r="J110" i="18" s="1"/>
  <c r="I157" i="18"/>
  <c r="J157" i="18" s="1"/>
  <c r="I158" i="18"/>
  <c r="J158" i="18" s="1"/>
  <c r="I124" i="18"/>
  <c r="J124" i="18" s="1"/>
  <c r="I135" i="18"/>
  <c r="J135" i="18" s="1"/>
  <c r="I53" i="18"/>
  <c r="J53" i="18" s="1"/>
  <c r="I78" i="18"/>
  <c r="J78" i="18" s="1"/>
  <c r="I129" i="18"/>
  <c r="J129" i="18" s="1"/>
  <c r="I118" i="18"/>
  <c r="J118" i="18" s="1"/>
  <c r="I123" i="18"/>
  <c r="J123" i="18" s="1"/>
  <c r="I56" i="18"/>
  <c r="J56" i="18" s="1"/>
  <c r="I98" i="18"/>
  <c r="J98" i="18" s="1"/>
  <c r="I144" i="18"/>
  <c r="J144" i="18" s="1"/>
  <c r="I95" i="18"/>
  <c r="J95" i="18" s="1"/>
  <c r="I97" i="18"/>
  <c r="J97" i="18" s="1"/>
  <c r="I111" i="18"/>
  <c r="J111" i="18" s="1"/>
  <c r="I34" i="18"/>
  <c r="J34" i="18" s="1"/>
  <c r="I39" i="18"/>
  <c r="J39" i="18" s="1"/>
  <c r="I41" i="18"/>
  <c r="J41" i="18" s="1"/>
  <c r="I107" i="18"/>
  <c r="J107" i="18" s="1"/>
  <c r="I147" i="18"/>
  <c r="J147" i="18" s="1"/>
  <c r="I109" i="18"/>
  <c r="J109" i="18" s="1"/>
  <c r="I31" i="18"/>
  <c r="J31" i="18" s="1"/>
  <c r="I20" i="18"/>
  <c r="J20" i="18" s="1"/>
  <c r="I113" i="18"/>
  <c r="J113" i="18" s="1"/>
  <c r="I94" i="18"/>
  <c r="J94" i="18" s="1"/>
  <c r="I106" i="18"/>
  <c r="J106" i="18" s="1"/>
  <c r="I108" i="18"/>
  <c r="J108" i="18" s="1"/>
  <c r="I121" i="18"/>
  <c r="J121" i="18" s="1"/>
  <c r="I33" i="18"/>
  <c r="J33" i="18" s="1"/>
  <c r="I25" i="18"/>
  <c r="J25" i="18" s="1"/>
  <c r="I153" i="18"/>
  <c r="J153" i="18" s="1"/>
  <c r="I151" i="18"/>
  <c r="J151" i="18" s="1"/>
  <c r="I146" i="18"/>
  <c r="J146" i="18" s="1"/>
  <c r="I49" i="18"/>
  <c r="J49" i="18" s="1"/>
  <c r="I76" i="18"/>
  <c r="J76" i="18" s="1"/>
  <c r="I63" i="18"/>
  <c r="J63" i="18" s="1"/>
  <c r="I89" i="18"/>
  <c r="J89" i="18" s="1"/>
  <c r="I87" i="18"/>
  <c r="J87" i="18" s="1"/>
  <c r="I40" i="18"/>
  <c r="J40" i="18" s="1"/>
  <c r="I83" i="18"/>
  <c r="J83" i="18" s="1"/>
  <c r="I81" i="18"/>
  <c r="J81" i="18" s="1"/>
  <c r="I13" i="18"/>
  <c r="J13" i="18" s="1"/>
  <c r="I60" i="18"/>
  <c r="J60" i="18" s="1"/>
  <c r="I68" i="18"/>
  <c r="J68" i="18" s="1"/>
  <c r="I61" i="18"/>
  <c r="J61" i="18" s="1"/>
  <c r="I27" i="18"/>
  <c r="J27" i="18" s="1"/>
  <c r="I52" i="18"/>
  <c r="J52" i="18" s="1"/>
  <c r="I74" i="18"/>
  <c r="J74" i="18" s="1"/>
  <c r="I57" i="18"/>
  <c r="J57" i="18" s="1"/>
  <c r="I84" i="18"/>
  <c r="J84" i="18" s="1"/>
  <c r="I44" i="18"/>
  <c r="J44" i="18" s="1"/>
  <c r="I88" i="18"/>
  <c r="J88" i="18" s="1"/>
  <c r="I65" i="18"/>
  <c r="J65" i="18" s="1"/>
  <c r="I14" i="18"/>
  <c r="J14" i="18" s="1"/>
  <c r="I29" i="18"/>
  <c r="J29" i="18" s="1"/>
  <c r="I24" i="18"/>
  <c r="J24" i="18" s="1"/>
  <c r="I80" i="18"/>
  <c r="J80" i="18" s="1"/>
  <c r="I43" i="18"/>
  <c r="J43" i="18" s="1"/>
  <c r="I82" i="18"/>
  <c r="J82" i="18" s="1"/>
  <c r="I85" i="18"/>
  <c r="J85" i="18" s="1"/>
  <c r="I75" i="18"/>
  <c r="J75" i="18" s="1"/>
  <c r="I18" i="18"/>
  <c r="J18" i="18" s="1"/>
  <c r="I69" i="18"/>
  <c r="J69" i="18" s="1"/>
  <c r="I15" i="18"/>
  <c r="J15" i="18" s="1"/>
  <c r="I11" i="18"/>
  <c r="J11" i="18" s="1"/>
  <c r="I112" i="18"/>
  <c r="J112" i="18" s="1"/>
  <c r="I155" i="18"/>
  <c r="J155" i="18" s="1"/>
  <c r="I132" i="18"/>
  <c r="J132" i="18" s="1"/>
  <c r="I159" i="18"/>
  <c r="J159" i="18" s="1"/>
  <c r="I64" i="18"/>
  <c r="J64" i="18" s="1"/>
  <c r="I23" i="18"/>
  <c r="J23" i="18" s="1"/>
  <c r="I62" i="18"/>
  <c r="J62" i="18" s="1"/>
  <c r="I116" i="18"/>
  <c r="J116" i="18" s="1"/>
  <c r="I150" i="18"/>
  <c r="J150" i="18" s="1"/>
  <c r="I128" i="18"/>
  <c r="J128" i="18" s="1"/>
  <c r="I21" i="18"/>
  <c r="J21" i="18" s="1"/>
  <c r="I92" i="18"/>
  <c r="J92" i="18" s="1"/>
  <c r="I16" i="18"/>
  <c r="J16" i="18" s="1"/>
  <c r="I12" i="18"/>
  <c r="J12" i="18" s="1"/>
  <c r="I32" i="18"/>
  <c r="J32" i="18" s="1"/>
  <c r="I149" i="18"/>
  <c r="J149" i="18" s="1"/>
  <c r="I143" i="18"/>
  <c r="J143" i="18" s="1"/>
  <c r="I142" i="18"/>
  <c r="J142" i="18" s="1"/>
  <c r="I131" i="18"/>
  <c r="J131" i="18" s="1"/>
  <c r="I46" i="18"/>
  <c r="J46" i="18" s="1"/>
  <c r="I58" i="18"/>
  <c r="J58" i="18" s="1"/>
  <c r="I17" i="18"/>
  <c r="J17" i="18" s="1"/>
  <c r="I10" i="18"/>
  <c r="J10" i="18" s="1"/>
  <c r="I9" i="18"/>
  <c r="J9" i="18" s="1"/>
  <c r="I7" i="18"/>
  <c r="J7" i="18" s="1"/>
  <c r="I4" i="18"/>
  <c r="J4" i="18" s="1"/>
  <c r="I3" i="18"/>
  <c r="J3" i="18" s="1"/>
  <c r="I5" i="18"/>
  <c r="J5" i="18" s="1"/>
  <c r="I2" i="18"/>
  <c r="J2" i="18" s="1"/>
  <c r="I8" i="18"/>
  <c r="J8" i="18" s="1"/>
  <c r="I6" i="18"/>
  <c r="J6" i="18" s="1"/>
  <c r="I152" i="20"/>
  <c r="J152" i="20" s="1"/>
  <c r="I178" i="20"/>
  <c r="J178" i="20" s="1"/>
  <c r="I131" i="20"/>
  <c r="J131" i="20" s="1"/>
  <c r="I175" i="20"/>
  <c r="J175" i="20" s="1"/>
  <c r="I157" i="20"/>
  <c r="J157" i="20" s="1"/>
  <c r="I199" i="20"/>
  <c r="J199" i="20" s="1"/>
  <c r="I165" i="20"/>
  <c r="J165" i="20" s="1"/>
  <c r="I186" i="20"/>
  <c r="J186" i="20" s="1"/>
  <c r="I138" i="20"/>
  <c r="J138" i="20" s="1"/>
  <c r="I142" i="20"/>
  <c r="J142" i="20" s="1"/>
  <c r="I150" i="20"/>
  <c r="J150" i="20" s="1"/>
  <c r="I191" i="20"/>
  <c r="J191" i="20" s="1"/>
  <c r="I170" i="20"/>
  <c r="J170" i="20" s="1"/>
  <c r="I158" i="20"/>
  <c r="J158" i="20" s="1"/>
  <c r="I144" i="20"/>
  <c r="J144" i="20" s="1"/>
  <c r="I121" i="20"/>
  <c r="J121" i="20" s="1"/>
  <c r="I137" i="20"/>
  <c r="J137" i="20" s="1"/>
  <c r="I125" i="20"/>
  <c r="J125" i="20" s="1"/>
  <c r="I160" i="20"/>
  <c r="J160" i="20" s="1"/>
  <c r="I147" i="20"/>
  <c r="J147" i="20" s="1"/>
  <c r="I129" i="20"/>
  <c r="J129" i="20" s="1"/>
  <c r="I193" i="20"/>
  <c r="J193" i="20" s="1"/>
  <c r="I161" i="20"/>
  <c r="J161" i="20" s="1"/>
  <c r="I151" i="20"/>
  <c r="J151" i="20" s="1"/>
  <c r="I130" i="20"/>
  <c r="J130" i="20" s="1"/>
  <c r="I198" i="20"/>
  <c r="J198" i="20" s="1"/>
  <c r="I172" i="20"/>
  <c r="J172" i="20" s="1"/>
  <c r="I155" i="20"/>
  <c r="J155" i="20" s="1"/>
  <c r="I163" i="20"/>
  <c r="J163" i="20" s="1"/>
  <c r="I134" i="20"/>
  <c r="J134" i="20" s="1"/>
  <c r="I143" i="20"/>
  <c r="J143" i="20" s="1"/>
  <c r="I126" i="20"/>
  <c r="J126" i="20" s="1"/>
  <c r="I113" i="20"/>
  <c r="J113" i="20" s="1"/>
  <c r="I154" i="20"/>
  <c r="J154" i="20" s="1"/>
  <c r="I197" i="20"/>
  <c r="J197" i="20" s="1"/>
  <c r="I159" i="20"/>
  <c r="J159" i="20" s="1"/>
  <c r="I133" i="20"/>
  <c r="J133" i="20" s="1"/>
  <c r="I141" i="20"/>
  <c r="J141" i="20" s="1"/>
  <c r="I196" i="20"/>
  <c r="J196" i="20" s="1"/>
  <c r="I111" i="20"/>
  <c r="J111" i="20" s="1"/>
  <c r="I167" i="20"/>
  <c r="J167" i="20" s="1"/>
  <c r="I173" i="20"/>
  <c r="J173" i="20" s="1"/>
  <c r="I112" i="20"/>
  <c r="J112" i="20" s="1"/>
  <c r="I174" i="20"/>
  <c r="J174" i="20" s="1"/>
  <c r="I169" i="20"/>
  <c r="J169" i="20" s="1"/>
  <c r="I132" i="20"/>
  <c r="J132" i="20" s="1"/>
  <c r="I176" i="20"/>
  <c r="J176" i="20" s="1"/>
  <c r="I162" i="20"/>
  <c r="J162" i="20" s="1"/>
  <c r="I153" i="20"/>
  <c r="J153" i="20" s="1"/>
  <c r="I146" i="20"/>
  <c r="J146" i="20" s="1"/>
  <c r="I116" i="20"/>
  <c r="J116" i="20" s="1"/>
  <c r="I145" i="20"/>
  <c r="J145" i="20" s="1"/>
  <c r="I195" i="20"/>
  <c r="J195" i="20" s="1"/>
  <c r="I118" i="20"/>
  <c r="J118" i="20" s="1"/>
  <c r="I171" i="20"/>
  <c r="J171" i="20" s="1"/>
  <c r="I166" i="20"/>
  <c r="J166" i="20" s="1"/>
  <c r="I119" i="20"/>
  <c r="J119" i="20" s="1"/>
  <c r="I201" i="20"/>
  <c r="J201" i="20" s="1"/>
  <c r="I194" i="20"/>
  <c r="J194" i="20" s="1"/>
  <c r="I117" i="20"/>
  <c r="J117" i="20" s="1"/>
  <c r="I120" i="20"/>
  <c r="J120" i="20" s="1"/>
  <c r="I140" i="20"/>
  <c r="J140" i="20" s="1"/>
  <c r="I128" i="20"/>
  <c r="J128" i="20" s="1"/>
  <c r="I156" i="20"/>
  <c r="J156" i="20" s="1"/>
  <c r="I188" i="20"/>
  <c r="J188" i="20" s="1"/>
  <c r="I182" i="20"/>
  <c r="J182" i="20" s="1"/>
  <c r="I185" i="20"/>
  <c r="J185" i="20" s="1"/>
  <c r="I183" i="20"/>
  <c r="J183" i="20" s="1"/>
  <c r="I168" i="20"/>
  <c r="J168" i="20" s="1"/>
  <c r="I115" i="20"/>
  <c r="J115" i="20" s="1"/>
  <c r="I192" i="20"/>
  <c r="J192" i="20" s="1"/>
  <c r="I135" i="20"/>
  <c r="J135" i="20" s="1"/>
  <c r="I179" i="20"/>
  <c r="J179" i="20" s="1"/>
  <c r="I184" i="20"/>
  <c r="J184" i="20" s="1"/>
  <c r="I189" i="20"/>
  <c r="J189" i="20" s="1"/>
  <c r="I181" i="20"/>
  <c r="J181" i="20" s="1"/>
  <c r="I164" i="20"/>
  <c r="J164" i="20" s="1"/>
  <c r="I114" i="20"/>
  <c r="J114" i="20" s="1"/>
  <c r="I202" i="20"/>
  <c r="J202" i="20" s="1"/>
  <c r="I136" i="20"/>
  <c r="J136" i="20" s="1"/>
  <c r="I123" i="20"/>
  <c r="J123" i="20" s="1"/>
  <c r="I190" i="20"/>
  <c r="J190" i="20" s="1"/>
  <c r="I187" i="20"/>
  <c r="J187" i="20" s="1"/>
  <c r="I148" i="20"/>
  <c r="J148" i="20" s="1"/>
  <c r="I139" i="20"/>
  <c r="J139" i="20" s="1"/>
  <c r="I177" i="20"/>
  <c r="J177" i="20" s="1"/>
  <c r="I124" i="20"/>
  <c r="J124" i="20" s="1"/>
  <c r="I180" i="20"/>
  <c r="J180" i="20" s="1"/>
  <c r="I110" i="20"/>
  <c r="J110" i="20" s="1"/>
  <c r="I122" i="20"/>
  <c r="J122" i="20" s="1"/>
  <c r="I200" i="20"/>
  <c r="J200" i="20" s="1"/>
  <c r="I127" i="20"/>
  <c r="J127" i="20" s="1"/>
  <c r="J58" i="21"/>
  <c r="L194" i="3" s="1"/>
  <c r="M194" i="3" s="1"/>
  <c r="J86" i="21"/>
  <c r="L52" i="7" s="1"/>
  <c r="J61" i="21"/>
  <c r="L205" i="3" s="1"/>
  <c r="M205" i="3" s="1"/>
  <c r="J56" i="21"/>
  <c r="L4" i="2" s="1"/>
  <c r="J9" i="21"/>
  <c r="L45" i="3" s="1"/>
  <c r="M45" i="3" s="1"/>
  <c r="J39" i="21"/>
  <c r="L4" i="5" s="1"/>
  <c r="J41" i="21"/>
  <c r="L14" i="7" s="1"/>
  <c r="J6" i="21"/>
  <c r="L37" i="3" s="1"/>
  <c r="M37" i="3" s="1"/>
  <c r="J5" i="21"/>
  <c r="L35" i="3" s="1"/>
  <c r="M35" i="3" s="1"/>
  <c r="J18" i="21"/>
  <c r="L11" i="7" s="1"/>
  <c r="J71" i="21"/>
  <c r="J11" i="21"/>
  <c r="J16" i="21"/>
  <c r="J28" i="21"/>
  <c r="L97" i="3" s="1"/>
  <c r="M97" i="3" s="1"/>
  <c r="J19" i="21"/>
  <c r="L65" i="3" s="1"/>
  <c r="M65" i="3" s="1"/>
  <c r="J33" i="21"/>
  <c r="L116" i="3" s="1"/>
  <c r="M116" i="3" s="1"/>
  <c r="J62" i="21"/>
  <c r="L37" i="5" s="1"/>
  <c r="M37" i="5" s="1"/>
  <c r="J84" i="21"/>
  <c r="L40" i="8" s="1"/>
  <c r="J47" i="21"/>
  <c r="L165" i="3" s="1"/>
  <c r="M165" i="3" s="1"/>
  <c r="J27" i="21"/>
  <c r="L14" i="5" s="1"/>
  <c r="J26" i="21"/>
  <c r="L32" i="4" s="1"/>
  <c r="J12" i="21"/>
  <c r="L12" i="3" s="1"/>
  <c r="J76" i="21"/>
  <c r="L27" i="8" s="1"/>
  <c r="J25" i="21"/>
  <c r="J43" i="21"/>
  <c r="J17" i="21"/>
  <c r="L15" i="7" s="1"/>
  <c r="J10" i="21"/>
  <c r="L25" i="3" s="1"/>
  <c r="J75" i="21"/>
  <c r="L254" i="3" s="1"/>
  <c r="M254" i="3" s="1"/>
  <c r="J88" i="21"/>
  <c r="L73" i="7" s="1"/>
  <c r="J44" i="21"/>
  <c r="L157" i="3" s="1"/>
  <c r="M157" i="3" s="1"/>
  <c r="J67" i="21"/>
  <c r="L46" i="5" s="1"/>
  <c r="J22" i="21"/>
  <c r="L60" i="3" s="1"/>
  <c r="J37" i="21"/>
  <c r="J65" i="21"/>
  <c r="L23" i="8" s="1"/>
  <c r="J35" i="21"/>
  <c r="L24" i="5" s="1"/>
  <c r="J79" i="21"/>
  <c r="J91" i="21"/>
  <c r="J48" i="21"/>
  <c r="L167" i="3" s="1"/>
  <c r="M167" i="3" s="1"/>
  <c r="J64" i="21"/>
  <c r="L143" i="3" s="1"/>
  <c r="J94" i="21"/>
  <c r="L21" i="4" s="1"/>
  <c r="J21" i="21"/>
  <c r="L9" i="5" s="1"/>
  <c r="J68" i="21"/>
  <c r="L90" i="3" s="1"/>
  <c r="J72" i="21"/>
  <c r="L252" i="3" s="1"/>
  <c r="M252" i="3" s="1"/>
  <c r="J46" i="21"/>
  <c r="L119" i="3" s="1"/>
  <c r="J45" i="21"/>
  <c r="L65" i="6" s="1"/>
  <c r="J38" i="21"/>
  <c r="L133" i="3" s="1"/>
  <c r="M133" i="3" s="1"/>
  <c r="J78" i="21"/>
  <c r="J14" i="21"/>
  <c r="L62" i="7" s="1"/>
  <c r="J73" i="21"/>
  <c r="J60" i="21"/>
  <c r="L199" i="3" s="1"/>
  <c r="M199" i="3" s="1"/>
  <c r="J80" i="21"/>
  <c r="L49" i="5" s="1"/>
  <c r="J66" i="21"/>
  <c r="L121" i="3" s="1"/>
  <c r="J13" i="21"/>
  <c r="L3" i="2" s="1"/>
  <c r="J3" i="21"/>
  <c r="L2" i="8" s="1"/>
  <c r="J96" i="21"/>
  <c r="L55" i="5" s="1"/>
  <c r="J113" i="34"/>
  <c r="K310" i="3" s="1"/>
  <c r="J101" i="34"/>
  <c r="K29" i="7" s="1"/>
  <c r="J77" i="34"/>
  <c r="K64" i="6" s="1"/>
  <c r="J99" i="34"/>
  <c r="K30" i="8" s="1"/>
  <c r="J110" i="34"/>
  <c r="K26" i="5" s="1"/>
  <c r="J125" i="34"/>
  <c r="K6" i="7" s="1"/>
  <c r="J103" i="34"/>
  <c r="K307" i="3" s="1"/>
  <c r="J118" i="34"/>
  <c r="J74" i="34"/>
  <c r="J91" i="34"/>
  <c r="K30" i="5" s="1"/>
  <c r="J120" i="34"/>
  <c r="J67" i="34"/>
  <c r="K13" i="4" s="1"/>
  <c r="J85" i="34"/>
  <c r="K28" i="8" s="1"/>
  <c r="J124" i="34"/>
  <c r="J81" i="34"/>
  <c r="K334" i="3" s="1"/>
  <c r="J121" i="34"/>
  <c r="J96" i="34"/>
  <c r="K298" i="3" s="1"/>
  <c r="J100" i="34"/>
  <c r="K52" i="7" s="1"/>
  <c r="J112" i="34"/>
  <c r="J79" i="34"/>
  <c r="K76" i="7" s="1"/>
  <c r="J97" i="34"/>
  <c r="K32" i="5" s="1"/>
  <c r="J78" i="34"/>
  <c r="K49" i="5" s="1"/>
  <c r="J122" i="34"/>
  <c r="K330" i="3" s="1"/>
  <c r="J92" i="34"/>
  <c r="K329" i="3" s="1"/>
  <c r="J80" i="34"/>
  <c r="K72" i="7" s="1"/>
  <c r="J106" i="34"/>
  <c r="K25" i="7" s="1"/>
  <c r="J86" i="34"/>
  <c r="J111" i="34"/>
  <c r="K246" i="3" s="1"/>
  <c r="J83" i="34"/>
  <c r="K326" i="3" s="1"/>
  <c r="J95" i="34"/>
  <c r="J127" i="34"/>
  <c r="K215" i="3" s="1"/>
  <c r="J64" i="34"/>
  <c r="K44" i="5" s="1"/>
  <c r="J109" i="34"/>
  <c r="K19" i="4" s="1"/>
  <c r="J84" i="34"/>
  <c r="K322" i="3" s="1"/>
  <c r="J104" i="34"/>
  <c r="K327" i="3" s="1"/>
  <c r="J107" i="34"/>
  <c r="K72" i="6" s="1"/>
  <c r="J76" i="34"/>
  <c r="K12" i="5" s="1"/>
  <c r="J102" i="34"/>
  <c r="K235" i="3" s="1"/>
  <c r="J115" i="34"/>
  <c r="K239" i="3" s="1"/>
  <c r="J114" i="34"/>
  <c r="K316" i="3" s="1"/>
  <c r="J105" i="34"/>
  <c r="J123" i="34"/>
  <c r="K242" i="3" s="1"/>
  <c r="J87" i="34"/>
  <c r="K64" i="7" s="1"/>
  <c r="J89" i="34"/>
  <c r="K222" i="3" s="1"/>
  <c r="J126" i="34"/>
  <c r="K308" i="3" s="1"/>
  <c r="J72" i="34"/>
  <c r="K55" i="6" s="1"/>
  <c r="J65" i="34"/>
  <c r="K4" i="6" s="1"/>
  <c r="J119" i="34"/>
  <c r="K244" i="3" s="1"/>
  <c r="J90" i="34"/>
  <c r="K198" i="3" s="1"/>
  <c r="J93" i="34"/>
  <c r="K314" i="3" s="1"/>
  <c r="J11" i="33"/>
  <c r="J86" i="33"/>
  <c r="J41" i="33"/>
  <c r="J35" i="33"/>
  <c r="J71" i="33"/>
  <c r="J114" i="33"/>
  <c r="J37" i="33"/>
  <c r="J70" i="33"/>
  <c r="J74" i="33"/>
  <c r="J84" i="33"/>
  <c r="J95" i="33"/>
  <c r="J24" i="33"/>
  <c r="J113" i="33"/>
  <c r="J42" i="33"/>
  <c r="J96" i="33"/>
  <c r="J19" i="33"/>
  <c r="J115" i="33"/>
  <c r="J6" i="33"/>
  <c r="J13" i="33"/>
  <c r="J91" i="33"/>
  <c r="J66" i="33"/>
  <c r="J93" i="33"/>
  <c r="J69" i="33"/>
  <c r="J68" i="33"/>
  <c r="J77" i="33"/>
  <c r="J111" i="33"/>
  <c r="J99" i="33"/>
  <c r="J107" i="33"/>
  <c r="J112" i="33"/>
  <c r="J97" i="33"/>
  <c r="J109" i="33"/>
  <c r="J79" i="33"/>
  <c r="J9" i="33"/>
  <c r="J116" i="33"/>
  <c r="J92" i="33"/>
  <c r="J2" i="33"/>
  <c r="J89" i="33"/>
  <c r="J17" i="33"/>
  <c r="J22" i="33"/>
  <c r="J104" i="33"/>
  <c r="J75" i="33"/>
  <c r="J5" i="33"/>
  <c r="J15" i="33"/>
  <c r="J31" i="33"/>
  <c r="J98" i="33"/>
  <c r="J83" i="33"/>
  <c r="J105" i="33"/>
  <c r="J3" i="33"/>
  <c r="J94" i="33"/>
  <c r="J20" i="33"/>
  <c r="J7" i="33"/>
  <c r="J8" i="33"/>
  <c r="J82" i="33"/>
  <c r="J100" i="33"/>
  <c r="J27" i="33"/>
  <c r="J102" i="33"/>
  <c r="J110" i="33"/>
  <c r="J4" i="33"/>
  <c r="J101" i="33"/>
  <c r="J12" i="33"/>
  <c r="J28" i="33"/>
  <c r="J108" i="33"/>
  <c r="J78" i="33"/>
  <c r="J18" i="33"/>
  <c r="J10" i="33"/>
  <c r="J44" i="33"/>
  <c r="J122" i="33"/>
  <c r="J50" i="33"/>
  <c r="J59" i="33"/>
  <c r="J56" i="33"/>
  <c r="J49" i="33"/>
  <c r="J51" i="33"/>
  <c r="J29" i="33"/>
  <c r="J123" i="33"/>
  <c r="J58" i="33"/>
  <c r="J55" i="33"/>
  <c r="J48" i="33"/>
  <c r="J46" i="33"/>
  <c r="J54" i="33"/>
  <c r="J57" i="33"/>
  <c r="J52" i="33"/>
  <c r="J103" i="33"/>
  <c r="J60" i="33"/>
  <c r="J45" i="33"/>
  <c r="J36" i="33"/>
  <c r="J119" i="33"/>
  <c r="J26" i="33"/>
  <c r="J33" i="33"/>
  <c r="J34" i="33"/>
  <c r="J121" i="33"/>
  <c r="J53" i="33"/>
  <c r="J21" i="33"/>
  <c r="J120" i="33"/>
  <c r="J117" i="33"/>
  <c r="J95" i="20"/>
  <c r="J57" i="20"/>
  <c r="J34" i="20"/>
  <c r="J71" i="20"/>
  <c r="J30" i="20"/>
  <c r="J62" i="20"/>
  <c r="J10" i="20"/>
  <c r="J70" i="20"/>
  <c r="J29" i="20"/>
  <c r="J105" i="20"/>
  <c r="J21" i="20"/>
  <c r="J69" i="20"/>
  <c r="J87" i="20"/>
  <c r="J80" i="20"/>
  <c r="J56" i="20"/>
  <c r="J16" i="20"/>
  <c r="J23" i="20"/>
  <c r="J2" i="20"/>
  <c r="J52" i="20"/>
  <c r="J96" i="20"/>
  <c r="J25" i="20"/>
  <c r="J97" i="20"/>
  <c r="J4" i="20"/>
  <c r="J68" i="20"/>
  <c r="J107" i="20"/>
  <c r="J63" i="20"/>
  <c r="J31" i="20"/>
  <c r="J59" i="20"/>
  <c r="J149" i="20"/>
  <c r="J84" i="20"/>
  <c r="J8" i="20"/>
  <c r="J19" i="20"/>
  <c r="J79" i="20"/>
  <c r="J103" i="20"/>
  <c r="J35" i="20"/>
  <c r="J51" i="20"/>
  <c r="J73" i="20"/>
  <c r="J7" i="20"/>
  <c r="G3" i="9" s="1"/>
  <c r="J60" i="20"/>
  <c r="J72" i="20"/>
  <c r="J37" i="20"/>
  <c r="J46" i="20"/>
  <c r="G59" i="8" s="1"/>
  <c r="J91" i="20"/>
  <c r="J88" i="20"/>
  <c r="J65" i="20"/>
  <c r="J42" i="20"/>
  <c r="J22" i="20"/>
  <c r="J76" i="20"/>
  <c r="J74" i="20"/>
  <c r="J94" i="20"/>
  <c r="J17" i="20"/>
  <c r="J15" i="20"/>
  <c r="J44" i="20"/>
  <c r="J55" i="20"/>
  <c r="J45" i="20"/>
  <c r="J54" i="20"/>
  <c r="J92" i="20"/>
  <c r="J78" i="20"/>
  <c r="J47" i="20"/>
  <c r="J18" i="20"/>
  <c r="J61" i="20"/>
  <c r="J40" i="20"/>
  <c r="J81" i="20"/>
  <c r="J67" i="20"/>
  <c r="J32" i="20"/>
  <c r="J20" i="20"/>
  <c r="J24" i="20"/>
  <c r="J77" i="20"/>
  <c r="J13" i="20"/>
  <c r="J41" i="20"/>
  <c r="J99" i="20"/>
  <c r="J102" i="20"/>
  <c r="J90" i="20"/>
  <c r="J14" i="20"/>
  <c r="J5" i="20"/>
  <c r="J33" i="20"/>
  <c r="J11" i="20"/>
  <c r="J9" i="20"/>
  <c r="J100" i="20"/>
  <c r="J12" i="20"/>
  <c r="J66" i="20"/>
  <c r="J39" i="20"/>
  <c r="J106" i="20"/>
  <c r="J109" i="20"/>
  <c r="J75" i="20"/>
  <c r="J6" i="20"/>
  <c r="J89" i="20"/>
  <c r="J85" i="20"/>
  <c r="J26" i="20"/>
  <c r="J98" i="20"/>
  <c r="J36" i="20"/>
  <c r="J53" i="20"/>
  <c r="J28" i="20"/>
  <c r="J3" i="20"/>
  <c r="J58" i="20"/>
  <c r="J82" i="20"/>
  <c r="J86" i="20"/>
  <c r="L33" i="13" l="1"/>
  <c r="L52" i="13"/>
  <c r="L29" i="8"/>
  <c r="M29" i="8" s="1"/>
  <c r="L33" i="6"/>
  <c r="L22" i="13"/>
  <c r="M22" i="13" s="1"/>
  <c r="L53" i="14"/>
  <c r="M53" i="14" s="1"/>
  <c r="L207" i="3"/>
  <c r="M207" i="3" s="1"/>
  <c r="L6" i="7"/>
  <c r="L56" i="7"/>
  <c r="L11" i="4"/>
  <c r="M11" i="4" s="1"/>
  <c r="L65" i="14"/>
  <c r="M65" i="14" s="1"/>
  <c r="L261" i="3"/>
  <c r="M261" i="3" s="1"/>
  <c r="L30" i="5"/>
  <c r="L14" i="4"/>
  <c r="M14" i="4" s="1"/>
  <c r="L17" i="15"/>
  <c r="M17" i="15" s="1"/>
  <c r="L73" i="3"/>
  <c r="M73" i="3" s="1"/>
  <c r="L7" i="13"/>
  <c r="L124" i="3"/>
  <c r="M124" i="3" s="1"/>
  <c r="L2" i="16"/>
  <c r="M2" i="16" s="1"/>
  <c r="L28" i="12"/>
  <c r="M28" i="12" s="1"/>
  <c r="L34" i="7"/>
  <c r="L16" i="5"/>
  <c r="M16" i="5" s="1"/>
  <c r="L23" i="14"/>
  <c r="M23" i="14" s="1"/>
  <c r="L6" i="14"/>
  <c r="M6" i="14" s="1"/>
  <c r="L5" i="7"/>
  <c r="L14" i="8"/>
  <c r="L2" i="4"/>
  <c r="L57" i="6"/>
  <c r="L8" i="11"/>
  <c r="M8" i="11" s="1"/>
  <c r="L63" i="14"/>
  <c r="M63" i="14" s="1"/>
  <c r="L19" i="14"/>
  <c r="M19" i="14" s="1"/>
  <c r="L40" i="10"/>
  <c r="M40" i="10" s="1"/>
  <c r="L13" i="5"/>
  <c r="L19" i="7"/>
  <c r="L9" i="15"/>
  <c r="M9" i="15" s="1"/>
  <c r="L52" i="14"/>
  <c r="L14" i="11"/>
  <c r="M14" i="11" s="1"/>
  <c r="L7" i="2"/>
  <c r="M7" i="2" s="1"/>
  <c r="L24" i="11"/>
  <c r="L22" i="8"/>
  <c r="M22" i="8" s="1"/>
  <c r="L15" i="11"/>
  <c r="M15" i="11" s="1"/>
  <c r="L50" i="7"/>
  <c r="L46" i="13"/>
  <c r="L147" i="10"/>
  <c r="M147" i="10" s="1"/>
  <c r="L48" i="10"/>
  <c r="L50" i="13"/>
  <c r="M50" i="13" s="1"/>
  <c r="L20" i="6"/>
  <c r="L13" i="16"/>
  <c r="M13" i="16" s="1"/>
  <c r="L53" i="7"/>
  <c r="M53" i="7" s="1"/>
  <c r="L9" i="13"/>
  <c r="M9" i="13" s="1"/>
  <c r="L22" i="7"/>
  <c r="L47" i="7"/>
  <c r="L245" i="10"/>
  <c r="M245" i="10" s="1"/>
  <c r="L38" i="5"/>
  <c r="M38" i="5" s="1"/>
  <c r="L56" i="8"/>
  <c r="M56" i="8" s="1"/>
  <c r="L44" i="8"/>
  <c r="L36" i="6"/>
  <c r="L200" i="3"/>
  <c r="M200" i="3" s="1"/>
  <c r="L77" i="7"/>
  <c r="M77" i="7" s="1"/>
  <c r="L23" i="7"/>
  <c r="L12" i="2"/>
  <c r="M12" i="2" s="1"/>
  <c r="L4" i="6"/>
  <c r="M4" i="6" s="1"/>
  <c r="L31" i="3"/>
  <c r="M31" i="3" s="1"/>
  <c r="L193" i="10"/>
  <c r="M193" i="10" s="1"/>
  <c r="L45" i="13"/>
  <c r="M45" i="13" s="1"/>
  <c r="L59" i="13"/>
  <c r="M59" i="13" s="1"/>
  <c r="L24" i="13"/>
  <c r="L17" i="13"/>
  <c r="M17" i="13" s="1"/>
  <c r="L25" i="13"/>
  <c r="L219" i="10"/>
  <c r="M219" i="10" s="1"/>
  <c r="L32" i="11"/>
  <c r="M32" i="11" s="1"/>
  <c r="L53" i="13"/>
  <c r="L34" i="2"/>
  <c r="M34" i="2" s="1"/>
  <c r="L57" i="14"/>
  <c r="L176" i="10"/>
  <c r="M176" i="10" s="1"/>
  <c r="L263" i="3"/>
  <c r="M263" i="3" s="1"/>
  <c r="L82" i="7"/>
  <c r="L88" i="3"/>
  <c r="M88" i="3" s="1"/>
  <c r="L18" i="6"/>
  <c r="M18" i="6" s="1"/>
  <c r="L7" i="12"/>
  <c r="M7" i="12" s="1"/>
  <c r="L4" i="12"/>
  <c r="L64" i="14"/>
  <c r="L67" i="14"/>
  <c r="L9" i="14"/>
  <c r="M9" i="14" s="1"/>
  <c r="L25" i="2"/>
  <c r="M25" i="2" s="1"/>
  <c r="L16" i="10"/>
  <c r="M16" i="10" s="1"/>
  <c r="L3" i="12"/>
  <c r="M3" i="12" s="1"/>
  <c r="L68" i="10"/>
  <c r="M68" i="10" s="1"/>
  <c r="L8" i="12"/>
  <c r="M8" i="12" s="1"/>
  <c r="L47" i="5"/>
  <c r="M47" i="5" s="1"/>
  <c r="L259" i="3"/>
  <c r="M259" i="3" s="1"/>
  <c r="L249" i="3"/>
  <c r="M249" i="3" s="1"/>
  <c r="L72" i="7"/>
  <c r="L11" i="14"/>
  <c r="L32" i="2"/>
  <c r="M32" i="2" s="1"/>
  <c r="L25" i="14"/>
  <c r="L55" i="13"/>
  <c r="M55" i="13" s="1"/>
  <c r="L242" i="10"/>
  <c r="M242" i="10" s="1"/>
  <c r="L47" i="13"/>
  <c r="L27" i="2"/>
  <c r="M27" i="2" s="1"/>
  <c r="L20" i="4"/>
  <c r="M20" i="4" s="1"/>
  <c r="L20" i="13"/>
  <c r="L10" i="14"/>
  <c r="M10" i="14" s="1"/>
  <c r="L18" i="2"/>
  <c r="M18" i="2" s="1"/>
  <c r="L17" i="12"/>
  <c r="L45" i="14"/>
  <c r="M45" i="14" s="1"/>
  <c r="L3" i="6"/>
  <c r="L27" i="13"/>
  <c r="M27" i="13" s="1"/>
  <c r="L21" i="2"/>
  <c r="M21" i="2" s="1"/>
  <c r="L33" i="14"/>
  <c r="L22" i="2"/>
  <c r="M22" i="2" s="1"/>
  <c r="L37" i="15"/>
  <c r="L2" i="13"/>
  <c r="L14" i="15"/>
  <c r="M14" i="15" s="1"/>
  <c r="L23" i="5"/>
  <c r="L5" i="14"/>
  <c r="L93" i="3"/>
  <c r="M93" i="3" s="1"/>
  <c r="L36" i="14"/>
  <c r="M36" i="14" s="1"/>
  <c r="L26" i="2"/>
  <c r="M26" i="2" s="1"/>
  <c r="L36" i="15"/>
  <c r="M36" i="15" s="1"/>
  <c r="L23" i="2"/>
  <c r="M23" i="2" s="1"/>
  <c r="L31" i="15"/>
  <c r="M31" i="15" s="1"/>
  <c r="L16" i="6"/>
  <c r="L5" i="15"/>
  <c r="M5" i="15" s="1"/>
  <c r="L11" i="8"/>
  <c r="L5" i="4"/>
  <c r="L73" i="14"/>
  <c r="M73" i="14" s="1"/>
  <c r="L3" i="14"/>
  <c r="G9" i="1"/>
  <c r="L47" i="14"/>
  <c r="M47" i="14" s="1"/>
  <c r="L24" i="2"/>
  <c r="M24" i="2" s="1"/>
  <c r="L14" i="13"/>
  <c r="L10" i="11"/>
  <c r="L53" i="6"/>
  <c r="M53" i="6" s="1"/>
  <c r="L9" i="2"/>
  <c r="M9" i="2" s="1"/>
  <c r="L44" i="5"/>
  <c r="L50" i="14"/>
  <c r="M50" i="14" s="1"/>
  <c r="L38" i="2"/>
  <c r="M38" i="2" s="1"/>
  <c r="L12" i="14"/>
  <c r="L28" i="2"/>
  <c r="M28" i="2" s="1"/>
  <c r="L6" i="11"/>
  <c r="L29" i="14"/>
  <c r="L41" i="15"/>
  <c r="L5" i="12"/>
  <c r="M5" i="12" s="1"/>
  <c r="L15" i="2"/>
  <c r="M15" i="2" s="1"/>
  <c r="L5" i="2"/>
  <c r="M5" i="2" s="1"/>
  <c r="L6" i="2"/>
  <c r="M6" i="2" s="1"/>
  <c r="L10" i="8"/>
  <c r="M10" i="8" s="1"/>
  <c r="L41" i="8"/>
  <c r="M41" i="8" s="1"/>
  <c r="L11" i="10"/>
  <c r="M11" i="10" s="1"/>
  <c r="L30" i="2"/>
  <c r="M30" i="2" s="1"/>
  <c r="L155" i="10"/>
  <c r="M155" i="10" s="1"/>
  <c r="L37" i="2"/>
  <c r="M37" i="2" s="1"/>
  <c r="L27" i="15"/>
  <c r="L33" i="7"/>
  <c r="L18" i="14"/>
  <c r="M18" i="14" s="1"/>
  <c r="L31" i="6"/>
  <c r="M31" i="6" s="1"/>
  <c r="L13" i="8"/>
  <c r="M13" i="8" s="1"/>
  <c r="L39" i="13"/>
  <c r="L51" i="14"/>
  <c r="L6" i="13"/>
  <c r="M6" i="13" s="1"/>
  <c r="L19" i="2"/>
  <c r="M19" i="2" s="1"/>
  <c r="L2" i="5"/>
  <c r="M2" i="5" s="1"/>
  <c r="M14" i="2"/>
  <c r="M17" i="2"/>
  <c r="M4" i="2"/>
  <c r="M2" i="2"/>
  <c r="M11" i="2"/>
  <c r="M8" i="2"/>
  <c r="M16" i="2"/>
  <c r="M10" i="2"/>
  <c r="M13" i="2"/>
  <c r="M3" i="2"/>
  <c r="L22" i="10"/>
  <c r="M22" i="10" s="1"/>
  <c r="L192" i="3"/>
  <c r="M192" i="3" s="1"/>
  <c r="G10" i="1"/>
  <c r="L193" i="3"/>
  <c r="M193" i="3" s="1"/>
  <c r="L228" i="3"/>
  <c r="M228" i="3" s="1"/>
  <c r="L8" i="13"/>
  <c r="L144" i="3"/>
  <c r="M144" i="3" s="1"/>
  <c r="L208" i="3"/>
  <c r="M208" i="3" s="1"/>
  <c r="M18" i="15"/>
  <c r="G7" i="1"/>
  <c r="H7" i="1" s="1"/>
  <c r="G6" i="1"/>
  <c r="L5" i="3"/>
  <c r="M5" i="3" s="1"/>
  <c r="G4" i="1"/>
  <c r="G5" i="1"/>
  <c r="L2" i="6"/>
  <c r="M2" i="6" s="1"/>
  <c r="G2" i="1"/>
  <c r="L27" i="4"/>
  <c r="G3" i="1"/>
  <c r="M3" i="14"/>
  <c r="M28" i="11"/>
  <c r="M10" i="15"/>
  <c r="M22" i="11"/>
  <c r="M16" i="13"/>
  <c r="M42" i="15"/>
  <c r="M233" i="10"/>
  <c r="M10" i="5"/>
  <c r="K9" i="8"/>
  <c r="K57" i="7"/>
  <c r="M57" i="7" s="1"/>
  <c r="K36" i="8"/>
  <c r="M36" i="8" s="1"/>
  <c r="L45" i="8"/>
  <c r="L31" i="12"/>
  <c r="M31" i="12" s="1"/>
  <c r="L4" i="13"/>
  <c r="M229" i="10"/>
  <c r="M286" i="10"/>
  <c r="L54" i="10"/>
  <c r="M54" i="10" s="1"/>
  <c r="L94" i="10"/>
  <c r="M94" i="10" s="1"/>
  <c r="L29" i="13"/>
  <c r="L57" i="10"/>
  <c r="M57" i="10" s="1"/>
  <c r="L41" i="7"/>
  <c r="M231" i="10"/>
  <c r="M28" i="14"/>
  <c r="M22" i="16"/>
  <c r="M48" i="10"/>
  <c r="M30" i="5"/>
  <c r="M334" i="3"/>
  <c r="M218" i="10"/>
  <c r="M268" i="10"/>
  <c r="M20" i="11"/>
  <c r="M337" i="3"/>
  <c r="M249" i="10"/>
  <c r="M18" i="11"/>
  <c r="M269" i="10"/>
  <c r="M281" i="3"/>
  <c r="M63" i="6"/>
  <c r="M134" i="3"/>
  <c r="L131" i="10"/>
  <c r="M131" i="10" s="1"/>
  <c r="L23" i="15"/>
  <c r="M23" i="15" s="1"/>
  <c r="L60" i="14"/>
  <c r="M60" i="14" s="1"/>
  <c r="L25" i="10"/>
  <c r="M25" i="10" s="1"/>
  <c r="M269" i="3"/>
  <c r="M154" i="3"/>
  <c r="M301" i="3"/>
  <c r="M7" i="16"/>
  <c r="M31" i="13"/>
  <c r="M256" i="10"/>
  <c r="L98" i="10"/>
  <c r="M65" i="13"/>
  <c r="L33" i="11"/>
  <c r="M33" i="11" s="1"/>
  <c r="L226" i="10"/>
  <c r="M226" i="10" s="1"/>
  <c r="L125" i="10"/>
  <c r="M125" i="10" s="1"/>
  <c r="L3" i="10"/>
  <c r="L36" i="10"/>
  <c r="M36" i="10" s="1"/>
  <c r="M36" i="3"/>
  <c r="L18" i="10"/>
  <c r="M18" i="10" s="1"/>
  <c r="L28" i="10"/>
  <c r="M28" i="10" s="1"/>
  <c r="M227" i="10"/>
  <c r="L6" i="10"/>
  <c r="L3" i="13"/>
  <c r="L25" i="12"/>
  <c r="M25" i="12" s="1"/>
  <c r="L59" i="14"/>
  <c r="M42" i="11"/>
  <c r="L2" i="14"/>
  <c r="L12" i="15"/>
  <c r="M12" i="15" s="1"/>
  <c r="L67" i="10"/>
  <c r="M67" i="10" s="1"/>
  <c r="L66" i="10"/>
  <c r="L20" i="14"/>
  <c r="M20" i="14" s="1"/>
  <c r="L170" i="10"/>
  <c r="M170" i="10" s="1"/>
  <c r="M204" i="3"/>
  <c r="M247" i="10"/>
  <c r="L40" i="11"/>
  <c r="L78" i="10"/>
  <c r="M78" i="10" s="1"/>
  <c r="L225" i="10"/>
  <c r="M225" i="10" s="1"/>
  <c r="M67" i="7"/>
  <c r="M325" i="3"/>
  <c r="L215" i="10"/>
  <c r="M215" i="10" s="1"/>
  <c r="L26" i="15"/>
  <c r="M26" i="15" s="1"/>
  <c r="L44" i="7"/>
  <c r="M44" i="7" s="1"/>
  <c r="L27" i="3"/>
  <c r="M11" i="15"/>
  <c r="L153" i="10"/>
  <c r="M153" i="10" s="1"/>
  <c r="L75" i="14"/>
  <c r="L204" i="10"/>
  <c r="M204" i="10" s="1"/>
  <c r="L2" i="15"/>
  <c r="L9" i="10"/>
  <c r="M9" i="10" s="1"/>
  <c r="L46" i="10"/>
  <c r="M46" i="10" s="1"/>
  <c r="L31" i="11"/>
  <c r="L20" i="16"/>
  <c r="L44" i="3"/>
  <c r="L3" i="7"/>
  <c r="M3" i="7" s="1"/>
  <c r="M296" i="3"/>
  <c r="L46" i="14"/>
  <c r="M46" i="14" s="1"/>
  <c r="L8" i="10"/>
  <c r="L26" i="13"/>
  <c r="L4" i="10"/>
  <c r="M4" i="10" s="1"/>
  <c r="M313" i="3"/>
  <c r="M166" i="3"/>
  <c r="M18" i="4"/>
  <c r="M167" i="10"/>
  <c r="L93" i="10"/>
  <c r="M93" i="10" s="1"/>
  <c r="M99" i="3"/>
  <c r="M165" i="10"/>
  <c r="L26" i="10"/>
  <c r="M26" i="10" s="1"/>
  <c r="M226" i="3"/>
  <c r="M56" i="13"/>
  <c r="M11" i="16"/>
  <c r="M96" i="10"/>
  <c r="M25" i="11"/>
  <c r="M133" i="10"/>
  <c r="L88" i="10"/>
  <c r="M88" i="10" s="1"/>
  <c r="L95" i="10"/>
  <c r="M95" i="10" s="1"/>
  <c r="M17" i="6"/>
  <c r="M203" i="10"/>
  <c r="M271" i="3"/>
  <c r="M50" i="5"/>
  <c r="M319" i="3"/>
  <c r="M299" i="3"/>
  <c r="M252" i="10"/>
  <c r="M6" i="15"/>
  <c r="M132" i="3"/>
  <c r="M21" i="3"/>
  <c r="M57" i="8"/>
  <c r="M16" i="9"/>
  <c r="M48" i="13"/>
  <c r="M284" i="3"/>
  <c r="L20" i="10"/>
  <c r="M326" i="3"/>
  <c r="M251" i="10"/>
  <c r="M44" i="10"/>
  <c r="M30" i="4"/>
  <c r="M321" i="3"/>
  <c r="M232" i="10"/>
  <c r="M43" i="10"/>
  <c r="M39" i="7"/>
  <c r="M10" i="6"/>
  <c r="M178" i="10"/>
  <c r="M35" i="11"/>
  <c r="L83" i="3"/>
  <c r="M30" i="11"/>
  <c r="M163" i="10"/>
  <c r="M141" i="3"/>
  <c r="M55" i="14"/>
  <c r="L47" i="6"/>
  <c r="L15" i="13"/>
  <c r="M15" i="13" s="1"/>
  <c r="M235" i="3"/>
  <c r="M312" i="3"/>
  <c r="M13" i="3"/>
  <c r="M63" i="13"/>
  <c r="M237" i="10"/>
  <c r="M34" i="11"/>
  <c r="M176" i="3"/>
  <c r="M288" i="3"/>
  <c r="L10" i="10"/>
  <c r="M10" i="10" s="1"/>
  <c r="L20" i="7"/>
  <c r="M20" i="7" s="1"/>
  <c r="L12" i="5"/>
  <c r="L96" i="3"/>
  <c r="M263" i="10"/>
  <c r="M32" i="3"/>
  <c r="M323" i="3"/>
  <c r="M335" i="3"/>
  <c r="M262" i="10"/>
  <c r="M6" i="8"/>
  <c r="M10" i="16"/>
  <c r="M21" i="8"/>
  <c r="M57" i="5"/>
  <c r="M280" i="3"/>
  <c r="M91" i="3"/>
  <c r="M76" i="10"/>
  <c r="M14" i="9"/>
  <c r="M169" i="3"/>
  <c r="M276" i="3"/>
  <c r="M152" i="3"/>
  <c r="M38" i="6"/>
  <c r="M244" i="3"/>
  <c r="M324" i="3"/>
  <c r="M8" i="9"/>
  <c r="M9" i="5"/>
  <c r="M35" i="13"/>
  <c r="M300" i="3"/>
  <c r="M46" i="3"/>
  <c r="M38" i="11"/>
  <c r="M2" i="12"/>
  <c r="M156" i="3"/>
  <c r="M120" i="3"/>
  <c r="M6" i="12"/>
  <c r="M266" i="10"/>
  <c r="M65" i="6"/>
  <c r="M5" i="5"/>
  <c r="M291" i="3"/>
  <c r="M100" i="10"/>
  <c r="M152" i="10"/>
  <c r="M62" i="3"/>
  <c r="L92" i="3"/>
  <c r="M92" i="3" s="1"/>
  <c r="L206" i="3"/>
  <c r="M206" i="3" s="1"/>
  <c r="M327" i="3"/>
  <c r="L63" i="3"/>
  <c r="M63" i="3" s="1"/>
  <c r="L29" i="3"/>
  <c r="M29" i="3" s="1"/>
  <c r="L24" i="8"/>
  <c r="M322" i="3"/>
  <c r="L10" i="3"/>
  <c r="M10" i="3" s="1"/>
  <c r="M39" i="6"/>
  <c r="M25" i="15"/>
  <c r="L7" i="5"/>
  <c r="M298" i="3"/>
  <c r="M339" i="3"/>
  <c r="M119" i="3"/>
  <c r="M45" i="15"/>
  <c r="M208" i="10"/>
  <c r="M279" i="3"/>
  <c r="M85" i="7"/>
  <c r="M137" i="3"/>
  <c r="M24" i="4"/>
  <c r="M331" i="3"/>
  <c r="M23" i="11"/>
  <c r="M34" i="12"/>
  <c r="M78" i="3"/>
  <c r="M39" i="4"/>
  <c r="M32" i="4"/>
  <c r="M194" i="10"/>
  <c r="M33" i="15"/>
  <c r="M15" i="16"/>
  <c r="M318" i="3"/>
  <c r="M239" i="3"/>
  <c r="M265" i="10"/>
  <c r="M310" i="3"/>
  <c r="M49" i="5"/>
  <c r="M16" i="11"/>
  <c r="M145" i="3"/>
  <c r="M212" i="3"/>
  <c r="M52" i="7"/>
  <c r="M38" i="15"/>
  <c r="M271" i="10"/>
  <c r="M33" i="13"/>
  <c r="M105" i="10"/>
  <c r="M55" i="6"/>
  <c r="M55" i="3"/>
  <c r="M240" i="3"/>
  <c r="M15" i="12"/>
  <c r="M19" i="16"/>
  <c r="M92" i="10"/>
  <c r="M30" i="15"/>
  <c r="M222" i="10"/>
  <c r="M4" i="11"/>
  <c r="M210" i="10"/>
  <c r="M276" i="10"/>
  <c r="M177" i="3"/>
  <c r="M195" i="10"/>
  <c r="M136" i="3"/>
  <c r="M75" i="10"/>
  <c r="M308" i="3"/>
  <c r="M275" i="10"/>
  <c r="M63" i="10"/>
  <c r="M42" i="4"/>
  <c r="M304" i="3"/>
  <c r="M187" i="3"/>
  <c r="M283" i="10"/>
  <c r="M267" i="3"/>
  <c r="M15" i="4"/>
  <c r="M46" i="8"/>
  <c r="M206" i="10"/>
  <c r="M40" i="5"/>
  <c r="M278" i="10"/>
  <c r="M35" i="14"/>
  <c r="M158" i="3"/>
  <c r="M316" i="3"/>
  <c r="M105" i="3"/>
  <c r="M333" i="3"/>
  <c r="M143" i="10"/>
  <c r="M23" i="13"/>
  <c r="M20" i="15"/>
  <c r="M34" i="3"/>
  <c r="M38" i="8"/>
  <c r="M199" i="10"/>
  <c r="M240" i="10"/>
  <c r="M272" i="10"/>
  <c r="M5" i="16"/>
  <c r="M16" i="12"/>
  <c r="M201" i="3"/>
  <c r="M30" i="12"/>
  <c r="M184" i="10"/>
  <c r="M39" i="5"/>
  <c r="M258" i="10"/>
  <c r="M46" i="11"/>
  <c r="M66" i="3"/>
  <c r="M37" i="11"/>
  <c r="M320" i="3"/>
  <c r="M9" i="9"/>
  <c r="M79" i="3"/>
  <c r="M266" i="3"/>
  <c r="M12" i="11"/>
  <c r="M19" i="11"/>
  <c r="M305" i="3"/>
  <c r="M7" i="15"/>
  <c r="M18" i="16"/>
  <c r="M64" i="3"/>
  <c r="M197" i="3"/>
  <c r="M11" i="7"/>
  <c r="M246" i="10"/>
  <c r="M43" i="4"/>
  <c r="M61" i="13"/>
  <c r="M7" i="8"/>
  <c r="M307" i="3"/>
  <c r="M260" i="10"/>
  <c r="M31" i="14"/>
  <c r="M292" i="3"/>
  <c r="M181" i="3"/>
  <c r="M246" i="3"/>
  <c r="M54" i="13"/>
  <c r="M311" i="3"/>
  <c r="M189" i="3"/>
  <c r="M209" i="10"/>
  <c r="M340" i="3"/>
  <c r="M33" i="4"/>
  <c r="M289" i="10"/>
  <c r="M71" i="7"/>
  <c r="M341" i="3"/>
  <c r="M277" i="10"/>
  <c r="M250" i="3"/>
  <c r="M129" i="10"/>
  <c r="M255" i="10"/>
  <c r="M20" i="12"/>
  <c r="M51" i="13"/>
  <c r="M43" i="15"/>
  <c r="M148" i="3"/>
  <c r="M35" i="15"/>
  <c r="M278" i="3"/>
  <c r="M268" i="3"/>
  <c r="M103" i="3"/>
  <c r="M43" i="11"/>
  <c r="M282" i="3"/>
  <c r="M198" i="10"/>
  <c r="M288" i="10"/>
  <c r="M283" i="3"/>
  <c r="M4" i="4"/>
  <c r="M16" i="14"/>
  <c r="M110" i="3"/>
  <c r="M187" i="10"/>
  <c r="M68" i="6"/>
  <c r="M284" i="10"/>
  <c r="M241" i="10"/>
  <c r="M44" i="14"/>
  <c r="M314" i="3"/>
  <c r="M9" i="11"/>
  <c r="M243" i="10"/>
  <c r="M191" i="3"/>
  <c r="M281" i="10"/>
  <c r="M36" i="13"/>
  <c r="M77" i="3"/>
  <c r="M34" i="5"/>
  <c r="M49" i="6"/>
  <c r="M280" i="10"/>
  <c r="M329" i="3"/>
  <c r="M7" i="14"/>
  <c r="M287" i="10"/>
  <c r="M58" i="13"/>
  <c r="M257" i="10"/>
  <c r="M21" i="11"/>
  <c r="M24" i="3"/>
  <c r="M27" i="7"/>
  <c r="M267" i="10"/>
  <c r="M145" i="10"/>
  <c r="M184" i="3"/>
  <c r="M38" i="13"/>
  <c r="M330" i="3"/>
  <c r="M11" i="13"/>
  <c r="M39" i="15"/>
  <c r="M254" i="10"/>
  <c r="M41" i="11"/>
  <c r="M282" i="10"/>
  <c r="M213" i="10"/>
  <c r="M153" i="3"/>
  <c r="M101" i="3"/>
  <c r="M279" i="10"/>
  <c r="M13" i="11"/>
  <c r="M52" i="13"/>
  <c r="M41" i="4"/>
  <c r="M274" i="10"/>
  <c r="M104" i="3"/>
  <c r="M57" i="3"/>
  <c r="M8" i="7"/>
  <c r="M56" i="5"/>
  <c r="M101" i="10"/>
  <c r="K48" i="6"/>
  <c r="M48" i="6" s="1"/>
  <c r="K21" i="4"/>
  <c r="M21" i="4" s="1"/>
  <c r="K51" i="5"/>
  <c r="K40" i="8"/>
  <c r="K80" i="7"/>
  <c r="K36" i="6"/>
  <c r="K46" i="7"/>
  <c r="M46" i="7" s="1"/>
  <c r="K29" i="6"/>
  <c r="M29" i="6" s="1"/>
  <c r="K36" i="5"/>
  <c r="M36" i="5" s="1"/>
  <c r="K50" i="8"/>
  <c r="M50" i="8" s="1"/>
  <c r="K54" i="6"/>
  <c r="K47" i="6"/>
  <c r="K9" i="7"/>
  <c r="M9" i="7" s="1"/>
  <c r="K46" i="5"/>
  <c r="M46" i="5" s="1"/>
  <c r="K54" i="5"/>
  <c r="M54" i="5" s="1"/>
  <c r="K24" i="7"/>
  <c r="K25" i="5"/>
  <c r="K34" i="7"/>
  <c r="K14" i="7"/>
  <c r="K12" i="9"/>
  <c r="M12" i="9" s="1"/>
  <c r="K23" i="7"/>
  <c r="K11" i="5"/>
  <c r="M11" i="5" s="1"/>
  <c r="K77" i="6"/>
  <c r="K20" i="6"/>
  <c r="K22" i="7"/>
  <c r="K82" i="7"/>
  <c r="K84" i="7"/>
  <c r="M84" i="7" s="1"/>
  <c r="K66" i="6"/>
  <c r="M66" i="6" s="1"/>
  <c r="K66" i="7"/>
  <c r="M66" i="7" s="1"/>
  <c r="K59" i="8"/>
  <c r="M59" i="8" s="1"/>
  <c r="K59" i="7"/>
  <c r="M59" i="7" s="1"/>
  <c r="K5" i="7"/>
  <c r="K70" i="7"/>
  <c r="M70" i="7" s="1"/>
  <c r="K18" i="7"/>
  <c r="M18" i="7" s="1"/>
  <c r="K40" i="7"/>
  <c r="M40" i="7" s="1"/>
  <c r="K83" i="7"/>
  <c r="K28" i="6"/>
  <c r="K4" i="8"/>
  <c r="M4" i="8" s="1"/>
  <c r="K19" i="6"/>
  <c r="M19" i="6" s="1"/>
  <c r="K15" i="9"/>
  <c r="M15" i="9" s="1"/>
  <c r="K16" i="8"/>
  <c r="M16" i="8" s="1"/>
  <c r="K61" i="7"/>
  <c r="M61" i="7" s="1"/>
  <c r="K62" i="7"/>
  <c r="M62" i="7" s="1"/>
  <c r="K23" i="5"/>
  <c r="K42" i="6"/>
  <c r="K10" i="7"/>
  <c r="K33" i="8"/>
  <c r="K9" i="4"/>
  <c r="K39" i="8"/>
  <c r="K26" i="7"/>
  <c r="M26" i="7" s="1"/>
  <c r="K73" i="6"/>
  <c r="M73" i="6" s="1"/>
  <c r="K38" i="7"/>
  <c r="K6" i="5"/>
  <c r="K71" i="6"/>
  <c r="K19" i="7"/>
  <c r="K30" i="6"/>
  <c r="M30" i="6" s="1"/>
  <c r="K30" i="7"/>
  <c r="M30" i="7" s="1"/>
  <c r="K55" i="5"/>
  <c r="K62" i="6"/>
  <c r="K55" i="7"/>
  <c r="K57" i="6"/>
  <c r="K68" i="7"/>
  <c r="K4" i="7"/>
  <c r="M4" i="7" s="1"/>
  <c r="K69" i="7"/>
  <c r="K37" i="7"/>
  <c r="M37" i="7" s="1"/>
  <c r="K75" i="7"/>
  <c r="M75" i="7" s="1"/>
  <c r="K41" i="7"/>
  <c r="K19" i="5"/>
  <c r="K12" i="6"/>
  <c r="K60" i="7"/>
  <c r="K20" i="5"/>
  <c r="K74" i="6"/>
  <c r="M74" i="6" s="1"/>
  <c r="K9" i="6"/>
  <c r="M9" i="6" s="1"/>
  <c r="K10" i="4"/>
  <c r="M10" i="4" s="1"/>
  <c r="K55" i="8"/>
  <c r="K11" i="8"/>
  <c r="K48" i="7"/>
  <c r="K52" i="5"/>
  <c r="M52" i="5" s="1"/>
  <c r="K37" i="4"/>
  <c r="K69" i="6"/>
  <c r="K15" i="8"/>
  <c r="K53" i="5"/>
  <c r="M53" i="5" s="1"/>
  <c r="K7" i="4"/>
  <c r="M7" i="4" s="1"/>
  <c r="K47" i="7"/>
  <c r="K31" i="7"/>
  <c r="M31" i="7" s="1"/>
  <c r="K317" i="3"/>
  <c r="M317" i="3" s="1"/>
  <c r="K50" i="7"/>
  <c r="K220" i="3"/>
  <c r="M220" i="3" s="1"/>
  <c r="K29" i="4"/>
  <c r="M29" i="4" s="1"/>
  <c r="K81" i="7"/>
  <c r="K13" i="9"/>
  <c r="M13" i="9" s="1"/>
  <c r="K49" i="8"/>
  <c r="K24" i="5"/>
  <c r="K40" i="6"/>
  <c r="M40" i="6" s="1"/>
  <c r="K5" i="9"/>
  <c r="K33" i="7"/>
  <c r="K56" i="7"/>
  <c r="K56" i="6"/>
  <c r="M56" i="6" s="1"/>
  <c r="K63" i="7"/>
  <c r="K54" i="8"/>
  <c r="K32" i="8"/>
  <c r="K51" i="8"/>
  <c r="K3" i="8"/>
  <c r="K33" i="5"/>
  <c r="M33" i="5" s="1"/>
  <c r="K4" i="5"/>
  <c r="K21" i="6"/>
  <c r="K73" i="7"/>
  <c r="K7" i="5"/>
  <c r="K6" i="4"/>
  <c r="M6" i="4" s="1"/>
  <c r="K289" i="3"/>
  <c r="M289" i="3" s="1"/>
  <c r="F11" i="1"/>
  <c r="F10" i="1"/>
  <c r="K236" i="3"/>
  <c r="M236" i="3" s="1"/>
  <c r="M94" i="3"/>
  <c r="K178" i="3"/>
  <c r="M151" i="3"/>
  <c r="M166" i="10"/>
  <c r="K202" i="3"/>
  <c r="K65" i="7"/>
  <c r="M65" i="7" s="1"/>
  <c r="K238" i="3"/>
  <c r="M238" i="3" s="1"/>
  <c r="K168" i="3"/>
  <c r="M121" i="10"/>
  <c r="K232" i="3"/>
  <c r="M232" i="3" s="1"/>
  <c r="K51" i="7"/>
  <c r="K241" i="3"/>
  <c r="M241" i="3" s="1"/>
  <c r="K196" i="3"/>
  <c r="M196" i="3" s="1"/>
  <c r="K129" i="3"/>
  <c r="M129" i="3" s="1"/>
  <c r="K8" i="5"/>
  <c r="M8" i="5" s="1"/>
  <c r="K22" i="6"/>
  <c r="M22" i="6" s="1"/>
  <c r="M25" i="3"/>
  <c r="K34" i="6"/>
  <c r="K118" i="3"/>
  <c r="K16" i="6"/>
  <c r="K53" i="8"/>
  <c r="M53" i="8" s="1"/>
  <c r="K42" i="5"/>
  <c r="M42" i="5" s="1"/>
  <c r="K96" i="3"/>
  <c r="K7" i="9"/>
  <c r="M7" i="9" s="1"/>
  <c r="K245" i="3"/>
  <c r="M245" i="3" s="1"/>
  <c r="K44" i="6"/>
  <c r="M44" i="6" s="1"/>
  <c r="K89" i="3"/>
  <c r="K143" i="3"/>
  <c r="M143" i="3" s="1"/>
  <c r="K59" i="6"/>
  <c r="M59" i="6" s="1"/>
  <c r="K35" i="6"/>
  <c r="M35" i="6" s="1"/>
  <c r="M49" i="10"/>
  <c r="K16" i="7"/>
  <c r="M3" i="9"/>
  <c r="M74" i="3"/>
  <c r="M146" i="3"/>
  <c r="G14" i="5"/>
  <c r="M14" i="5" s="1"/>
  <c r="G295" i="3"/>
  <c r="G27" i="8"/>
  <c r="G102" i="3"/>
  <c r="G51" i="5"/>
  <c r="M51" i="5" s="1"/>
  <c r="G26" i="3"/>
  <c r="G9" i="8"/>
  <c r="G140" i="3"/>
  <c r="G31" i="8"/>
  <c r="G138" i="3"/>
  <c r="G47" i="13"/>
  <c r="G228" i="10"/>
  <c r="M228" i="10" s="1"/>
  <c r="G26" i="14"/>
  <c r="G110" i="10"/>
  <c r="G40" i="14"/>
  <c r="G52" i="10"/>
  <c r="G22" i="15"/>
  <c r="M22" i="15" s="1"/>
  <c r="G220" i="10"/>
  <c r="G74" i="14"/>
  <c r="M74" i="14" s="1"/>
  <c r="G250" i="10"/>
  <c r="G14" i="13"/>
  <c r="G285" i="10"/>
  <c r="G57" i="14"/>
  <c r="G200" i="10"/>
  <c r="G11" i="9"/>
  <c r="M11" i="9" s="1"/>
  <c r="G338" i="3"/>
  <c r="G3" i="6"/>
  <c r="G309" i="3"/>
  <c r="G274" i="3"/>
  <c r="G31" i="4"/>
  <c r="G12" i="12"/>
  <c r="M12" i="12" s="1"/>
  <c r="G179" i="10"/>
  <c r="G36" i="11"/>
  <c r="M36" i="11" s="1"/>
  <c r="G27" i="10"/>
  <c r="G215" i="3"/>
  <c r="G34" i="6"/>
  <c r="G45" i="5"/>
  <c r="M45" i="5" s="1"/>
  <c r="G39" i="3"/>
  <c r="G28" i="8"/>
  <c r="M28" i="8" s="1"/>
  <c r="G123" i="3"/>
  <c r="G150" i="3"/>
  <c r="G58" i="8"/>
  <c r="M58" i="8" s="1"/>
  <c r="G41" i="14"/>
  <c r="M41" i="14" s="1"/>
  <c r="G270" i="10"/>
  <c r="G37" i="14"/>
  <c r="M37" i="14" s="1"/>
  <c r="G81" i="10"/>
  <c r="G17" i="8"/>
  <c r="M17" i="8" s="1"/>
  <c r="G163" i="3"/>
  <c r="G242" i="3"/>
  <c r="M242" i="3" s="1"/>
  <c r="G293" i="3"/>
  <c r="M293" i="3" s="1"/>
  <c r="G55" i="5"/>
  <c r="G46" i="6"/>
  <c r="M46" i="6" s="1"/>
  <c r="G108" i="3"/>
  <c r="G67" i="6"/>
  <c r="G53" i="3"/>
  <c r="G40" i="4"/>
  <c r="M40" i="4" s="1"/>
  <c r="G125" i="3"/>
  <c r="G51" i="8"/>
  <c r="G19" i="3"/>
  <c r="G5" i="6"/>
  <c r="M5" i="6" s="1"/>
  <c r="G40" i="3"/>
  <c r="G17" i="16"/>
  <c r="M17" i="16" s="1"/>
  <c r="G211" i="10"/>
  <c r="G17" i="12"/>
  <c r="G182" i="10"/>
  <c r="G27" i="14"/>
  <c r="G120" i="10"/>
  <c r="G8" i="16"/>
  <c r="M8" i="16" s="1"/>
  <c r="G148" i="10"/>
  <c r="G68" i="14"/>
  <c r="M68" i="14" s="1"/>
  <c r="G127" i="10"/>
  <c r="G21" i="15"/>
  <c r="M21" i="15" s="1"/>
  <c r="G234" i="10"/>
  <c r="G11" i="14"/>
  <c r="G70" i="10"/>
  <c r="G236" i="10"/>
  <c r="G18" i="12"/>
  <c r="M18" i="12" s="1"/>
  <c r="G50" i="7"/>
  <c r="G17" i="3"/>
  <c r="G73" i="7"/>
  <c r="G61" i="3"/>
  <c r="G20" i="5"/>
  <c r="G100" i="3"/>
  <c r="G32" i="5"/>
  <c r="M32" i="5" s="1"/>
  <c r="G185" i="3"/>
  <c r="G20" i="6"/>
  <c r="G75" i="3"/>
  <c r="G51" i="7"/>
  <c r="G48" i="7"/>
  <c r="G25" i="4"/>
  <c r="M25" i="4" s="1"/>
  <c r="G277" i="3"/>
  <c r="M277" i="3" s="1"/>
  <c r="G24" i="11"/>
  <c r="G64" i="10"/>
  <c r="G4" i="16"/>
  <c r="M4" i="16" s="1"/>
  <c r="G239" i="10"/>
  <c r="G26" i="12"/>
  <c r="G15" i="10"/>
  <c r="G32" i="13"/>
  <c r="M32" i="13" s="1"/>
  <c r="G83" i="10"/>
  <c r="G29" i="15"/>
  <c r="G29" i="10"/>
  <c r="G17" i="11"/>
  <c r="G30" i="10"/>
  <c r="G12" i="16"/>
  <c r="M12" i="16" s="1"/>
  <c r="G205" i="10"/>
  <c r="G162" i="10"/>
  <c r="G37" i="15"/>
  <c r="G78" i="7"/>
  <c r="M78" i="7" s="1"/>
  <c r="G159" i="3"/>
  <c r="G35" i="12"/>
  <c r="G132" i="10"/>
  <c r="G5" i="11"/>
  <c r="M5" i="11" s="1"/>
  <c r="G37" i="10"/>
  <c r="G41" i="15"/>
  <c r="G35" i="10"/>
  <c r="G62" i="14"/>
  <c r="G128" i="10"/>
  <c r="G24" i="15"/>
  <c r="G119" i="10"/>
  <c r="G233" i="3"/>
  <c r="G17" i="5"/>
  <c r="M17" i="5" s="1"/>
  <c r="G26" i="11"/>
  <c r="M26" i="11" s="1"/>
  <c r="G144" i="10"/>
  <c r="G25" i="5"/>
  <c r="G225" i="3"/>
  <c r="G21" i="16"/>
  <c r="M21" i="16" s="1"/>
  <c r="G259" i="10"/>
  <c r="G32" i="8"/>
  <c r="G11" i="3"/>
  <c r="G25" i="14"/>
  <c r="G62" i="10"/>
  <c r="G40" i="13"/>
  <c r="M40" i="13" s="1"/>
  <c r="G65" i="10"/>
  <c r="G76" i="14"/>
  <c r="G5" i="10"/>
  <c r="G61" i="14"/>
  <c r="M61" i="14" s="1"/>
  <c r="G189" i="10"/>
  <c r="G31" i="11"/>
  <c r="G180" i="10"/>
  <c r="G26" i="13"/>
  <c r="G158" i="10"/>
  <c r="G21" i="13"/>
  <c r="M21" i="13" s="1"/>
  <c r="G248" i="10"/>
  <c r="G13" i="5"/>
  <c r="G117" i="3"/>
  <c r="G137" i="10"/>
  <c r="G35" i="8"/>
  <c r="G8" i="3"/>
  <c r="G46" i="13"/>
  <c r="M46" i="13" s="1"/>
  <c r="G91" i="10"/>
  <c r="G12" i="6"/>
  <c r="G219" i="3"/>
  <c r="G14" i="12"/>
  <c r="M14" i="12" s="1"/>
  <c r="G175" i="10"/>
  <c r="G27" i="4"/>
  <c r="G253" i="3"/>
  <c r="G4" i="12"/>
  <c r="G107" i="10"/>
  <c r="G30" i="8"/>
  <c r="M30" i="8" s="1"/>
  <c r="G2" i="11"/>
  <c r="M2" i="11" s="1"/>
  <c r="G141" i="10"/>
  <c r="G6" i="11"/>
  <c r="G216" i="10"/>
  <c r="G3" i="13"/>
  <c r="G264" i="10"/>
  <c r="G14" i="16"/>
  <c r="M14" i="16" s="1"/>
  <c r="G290" i="10"/>
  <c r="G7" i="13"/>
  <c r="G169" i="10"/>
  <c r="G9" i="12"/>
  <c r="M9" i="12" s="1"/>
  <c r="G273" i="10"/>
  <c r="G25" i="13"/>
  <c r="G185" i="10"/>
  <c r="G66" i="14"/>
  <c r="M66" i="14" s="1"/>
  <c r="G157" i="10"/>
  <c r="G16" i="15"/>
  <c r="M16" i="15" s="1"/>
  <c r="G230" i="10"/>
  <c r="M230" i="10" s="1"/>
  <c r="G2" i="13"/>
  <c r="G71" i="10"/>
  <c r="G42" i="8"/>
  <c r="M42" i="8" s="1"/>
  <c r="G22" i="3"/>
  <c r="G28" i="4"/>
  <c r="M28" i="4" s="1"/>
  <c r="G272" i="3"/>
  <c r="G203" i="3"/>
  <c r="G39" i="8"/>
  <c r="G59" i="3"/>
  <c r="G43" i="6"/>
  <c r="M43" i="6" s="1"/>
  <c r="G109" i="3"/>
  <c r="G11" i="6"/>
  <c r="M11" i="6" s="1"/>
  <c r="G43" i="3"/>
  <c r="G40" i="11"/>
  <c r="G14" i="10"/>
  <c r="G10" i="11"/>
  <c r="G106" i="10"/>
  <c r="G64" i="6"/>
  <c r="M64" i="6" s="1"/>
  <c r="G170" i="3"/>
  <c r="G60" i="13"/>
  <c r="M60" i="13" s="1"/>
  <c r="G31" i="10"/>
  <c r="G39" i="11"/>
  <c r="M39" i="11" s="1"/>
  <c r="G214" i="10"/>
  <c r="G49" i="8"/>
  <c r="G58" i="3"/>
  <c r="G42" i="7"/>
  <c r="G195" i="3"/>
  <c r="G14" i="8"/>
  <c r="G190" i="3"/>
  <c r="G60" i="6"/>
  <c r="M60" i="6" s="1"/>
  <c r="G315" i="3"/>
  <c r="G31" i="5"/>
  <c r="M31" i="5" s="1"/>
  <c r="G114" i="3"/>
  <c r="G40" i="15"/>
  <c r="M40" i="15" s="1"/>
  <c r="G38" i="10"/>
  <c r="G2" i="15"/>
  <c r="G253" i="10"/>
  <c r="M253" i="10" s="1"/>
  <c r="G49" i="14"/>
  <c r="M49" i="14" s="1"/>
  <c r="G85" i="10"/>
  <c r="G67" i="14"/>
  <c r="G168" i="10"/>
  <c r="G16" i="16"/>
  <c r="G156" i="10"/>
  <c r="G12" i="14"/>
  <c r="G45" i="10"/>
  <c r="G21" i="14"/>
  <c r="M21" i="14" s="1"/>
  <c r="G7" i="10"/>
  <c r="G21" i="6"/>
  <c r="G306" i="3"/>
  <c r="G64" i="14"/>
  <c r="G12" i="10"/>
  <c r="G81" i="7"/>
  <c r="G38" i="3"/>
  <c r="G54" i="7"/>
  <c r="G23" i="3"/>
  <c r="G24" i="8"/>
  <c r="G142" i="3"/>
  <c r="G336" i="3"/>
  <c r="G37" i="8"/>
  <c r="M37" i="8" s="1"/>
  <c r="G80" i="7"/>
  <c r="G147" i="3"/>
  <c r="G22" i="5"/>
  <c r="M22" i="5" s="1"/>
  <c r="G87" i="3"/>
  <c r="G20" i="16"/>
  <c r="G109" i="10"/>
  <c r="G182" i="3"/>
  <c r="G33" i="12"/>
  <c r="G115" i="10"/>
  <c r="G180" i="3"/>
  <c r="G75" i="6"/>
  <c r="M75" i="6" s="1"/>
  <c r="G39" i="14"/>
  <c r="M39" i="14" s="1"/>
  <c r="G42" i="10"/>
  <c r="G26" i="6"/>
  <c r="G234" i="3"/>
  <c r="G40" i="8"/>
  <c r="M40" i="8" s="1"/>
  <c r="G56" i="3"/>
  <c r="G37" i="4"/>
  <c r="G6" i="5"/>
  <c r="G128" i="3"/>
  <c r="G77" i="6"/>
  <c r="G85" i="3"/>
  <c r="G36" i="4"/>
  <c r="M36" i="4" s="1"/>
  <c r="G270" i="3"/>
  <c r="G5" i="4"/>
  <c r="G3" i="3"/>
  <c r="G44" i="4"/>
  <c r="G30" i="3"/>
  <c r="G83" i="7"/>
  <c r="G216" i="3"/>
  <c r="G52" i="8"/>
  <c r="M52" i="8" s="1"/>
  <c r="G7" i="3"/>
  <c r="G57" i="6"/>
  <c r="G28" i="3"/>
  <c r="G71" i="6"/>
  <c r="G126" i="3"/>
  <c r="G14" i="7"/>
  <c r="G2" i="3"/>
  <c r="G8" i="14"/>
  <c r="G24" i="10"/>
  <c r="G99" i="10"/>
  <c r="G34" i="15"/>
  <c r="G34" i="13"/>
  <c r="G2" i="10"/>
  <c r="G2" i="14"/>
  <c r="G21" i="10"/>
  <c r="G111" i="10"/>
  <c r="G32" i="15"/>
  <c r="M32" i="15" s="1"/>
  <c r="G41" i="3"/>
  <c r="G15" i="7"/>
  <c r="G16" i="3"/>
  <c r="G6" i="16"/>
  <c r="M6" i="16" s="1"/>
  <c r="G135" i="10"/>
  <c r="G27" i="12"/>
  <c r="M27" i="12" s="1"/>
  <c r="G172" i="10"/>
  <c r="M172" i="10" s="1"/>
  <c r="G9" i="4"/>
  <c r="G224" i="3"/>
  <c r="G4" i="5"/>
  <c r="G164" i="3"/>
  <c r="G24" i="13"/>
  <c r="G140" i="10"/>
  <c r="G3" i="16"/>
  <c r="G97" i="10"/>
  <c r="G72" i="6"/>
  <c r="G4" i="13"/>
  <c r="G61" i="10"/>
  <c r="G19" i="13"/>
  <c r="G72" i="10"/>
  <c r="G218" i="3"/>
  <c r="G12" i="4"/>
  <c r="M12" i="4" s="1"/>
  <c r="G12" i="5"/>
  <c r="G41" i="5"/>
  <c r="G50" i="3"/>
  <c r="G15" i="8"/>
  <c r="G131" i="3"/>
  <c r="G5" i="9"/>
  <c r="G52" i="3"/>
  <c r="G2" i="4"/>
  <c r="G273" i="3"/>
  <c r="M273" i="3" s="1"/>
  <c r="G56" i="7"/>
  <c r="G328" i="3"/>
  <c r="G15" i="3"/>
  <c r="G2" i="8"/>
  <c r="M2" i="8" s="1"/>
  <c r="G55" i="7"/>
  <c r="G67" i="3"/>
  <c r="G160" i="3"/>
  <c r="G36" i="7"/>
  <c r="G24" i="14"/>
  <c r="M24" i="14" s="1"/>
  <c r="G160" i="10"/>
  <c r="G6" i="7"/>
  <c r="G243" i="3"/>
  <c r="G25" i="6"/>
  <c r="M25" i="6" s="1"/>
  <c r="G209" i="3"/>
  <c r="G4" i="15"/>
  <c r="M4" i="15" s="1"/>
  <c r="G56" i="10"/>
  <c r="G8" i="13"/>
  <c r="G174" i="10"/>
  <c r="G69" i="6"/>
  <c r="G33" i="3"/>
  <c r="G24" i="7"/>
  <c r="G18" i="3"/>
  <c r="G19" i="5"/>
  <c r="G113" i="3"/>
  <c r="G79" i="7"/>
  <c r="M79" i="7" s="1"/>
  <c r="G70" i="3"/>
  <c r="G10" i="9"/>
  <c r="M10" i="9" s="1"/>
  <c r="G72" i="3"/>
  <c r="G19" i="15"/>
  <c r="G34" i="10"/>
  <c r="G28" i="7"/>
  <c r="M28" i="7" s="1"/>
  <c r="G81" i="3"/>
  <c r="G60" i="7"/>
  <c r="G107" i="3"/>
  <c r="G29" i="14"/>
  <c r="G19" i="10"/>
  <c r="G30" i="14"/>
  <c r="G51" i="10"/>
  <c r="G9" i="16"/>
  <c r="G142" i="10"/>
  <c r="G139" i="10"/>
  <c r="G27" i="15"/>
  <c r="G54" i="14"/>
  <c r="M54" i="14" s="1"/>
  <c r="G191" i="10"/>
  <c r="G45" i="11"/>
  <c r="G58" i="10"/>
  <c r="G118" i="10"/>
  <c r="G29" i="12"/>
  <c r="G29" i="13"/>
  <c r="G261" i="10"/>
  <c r="M48" i="8"/>
  <c r="M108" i="10"/>
  <c r="M136" i="10"/>
  <c r="M77" i="10"/>
  <c r="M13" i="10"/>
  <c r="M103" i="10"/>
  <c r="M116" i="10"/>
  <c r="M60" i="10"/>
  <c r="M192" i="10"/>
  <c r="M39" i="10"/>
  <c r="M151" i="10"/>
  <c r="M196" i="10"/>
  <c r="M55" i="10"/>
  <c r="M73" i="10"/>
  <c r="M173" i="10"/>
  <c r="M113" i="10"/>
  <c r="M112" i="10"/>
  <c r="M285" i="3"/>
  <c r="M82" i="10"/>
  <c r="M154" i="10"/>
  <c r="M171" i="10"/>
  <c r="M90" i="3"/>
  <c r="M251" i="3"/>
  <c r="M162" i="3"/>
  <c r="E2" i="1"/>
  <c r="E3" i="1"/>
  <c r="E4" i="1"/>
  <c r="E5" i="1"/>
  <c r="M98" i="3"/>
  <c r="M13" i="4"/>
  <c r="M48" i="3"/>
  <c r="M95" i="3"/>
  <c r="M6" i="3"/>
  <c r="M23" i="10"/>
  <c r="M28" i="5"/>
  <c r="M42" i="3"/>
  <c r="M69" i="3"/>
  <c r="M114" i="10"/>
  <c r="M14" i="3"/>
  <c r="M45" i="7"/>
  <c r="M217" i="10"/>
  <c r="M25" i="8"/>
  <c r="M287" i="3"/>
  <c r="M35" i="5"/>
  <c r="M290" i="3"/>
  <c r="M47" i="8"/>
  <c r="M13" i="13"/>
  <c r="M5" i="13"/>
  <c r="M297" i="3"/>
  <c r="M2" i="9"/>
  <c r="M22" i="4"/>
  <c r="M161" i="3"/>
  <c r="M33" i="6"/>
  <c r="M115" i="3"/>
  <c r="M57" i="13"/>
  <c r="M4" i="9"/>
  <c r="M61" i="6"/>
  <c r="M62" i="13"/>
  <c r="M70" i="6"/>
  <c r="M8" i="4"/>
  <c r="M51" i="6"/>
  <c r="M2" i="7"/>
  <c r="M12" i="7"/>
  <c r="M3" i="5"/>
  <c r="M38" i="4"/>
  <c r="M23" i="4"/>
  <c r="M76" i="6"/>
  <c r="M248" i="3"/>
  <c r="M222" i="3"/>
  <c r="M29" i="5"/>
  <c r="M23" i="6"/>
  <c r="M149" i="3"/>
  <c r="M41" i="6"/>
  <c r="M80" i="3"/>
  <c r="M188" i="3"/>
  <c r="M221" i="3"/>
  <c r="M69" i="10"/>
  <c r="M134" i="10"/>
  <c r="M255" i="3"/>
  <c r="M302" i="3"/>
  <c r="M34" i="14"/>
  <c r="M53" i="10"/>
  <c r="M150" i="10"/>
  <c r="M231" i="3"/>
  <c r="M223" i="10"/>
  <c r="M177" i="10"/>
  <c r="M186" i="10"/>
  <c r="M237" i="3"/>
  <c r="M58" i="7"/>
  <c r="M90" i="10"/>
  <c r="M60" i="3"/>
  <c r="M139" i="3"/>
  <c r="M106" i="3"/>
  <c r="M74" i="10"/>
  <c r="M207" i="10"/>
  <c r="M202" i="10"/>
  <c r="M48" i="14"/>
  <c r="M172" i="3"/>
  <c r="M50" i="10"/>
  <c r="M80" i="10"/>
  <c r="M159" i="10"/>
  <c r="M26" i="5"/>
  <c r="M87" i="10"/>
  <c r="M82" i="3"/>
  <c r="M197" i="10"/>
  <c r="M286" i="3"/>
  <c r="M198" i="3"/>
  <c r="M32" i="6"/>
  <c r="M190" i="10"/>
  <c r="M34" i="4"/>
  <c r="M102" i="10"/>
  <c r="M126" i="10"/>
  <c r="M303" i="3"/>
  <c r="M294" i="3"/>
  <c r="M33" i="10"/>
  <c r="M22" i="12"/>
  <c r="M332" i="3"/>
  <c r="M20" i="3"/>
  <c r="M54" i="3"/>
  <c r="M117" i="10"/>
  <c r="M138" i="10"/>
  <c r="M181" i="10"/>
  <c r="M19" i="12"/>
  <c r="C2" i="1"/>
  <c r="M3" i="15"/>
  <c r="L68" i="3"/>
  <c r="L41" i="3"/>
  <c r="L160" i="10"/>
  <c r="L182" i="10"/>
  <c r="L107" i="10"/>
  <c r="L34" i="10"/>
  <c r="L120" i="10"/>
  <c r="L85" i="10"/>
  <c r="L37" i="10"/>
  <c r="L261" i="10"/>
  <c r="L115" i="10"/>
  <c r="L214" i="10"/>
  <c r="L118" i="10"/>
  <c r="L111" i="10"/>
  <c r="L7" i="10"/>
  <c r="L29" i="11"/>
  <c r="L137" i="10"/>
  <c r="L158" i="10"/>
  <c r="L236" i="10"/>
  <c r="L109" i="10"/>
  <c r="L21" i="10"/>
  <c r="L31" i="10"/>
  <c r="L14" i="10"/>
  <c r="L110" i="10"/>
  <c r="L51" i="10"/>
  <c r="L19" i="10"/>
  <c r="L140" i="10"/>
  <c r="L70" i="10"/>
  <c r="L7" i="11"/>
  <c r="L35" i="10"/>
  <c r="L270" i="10"/>
  <c r="L91" i="10"/>
  <c r="L248" i="10"/>
  <c r="L83" i="10"/>
  <c r="L45" i="10"/>
  <c r="L119" i="10"/>
  <c r="L56" i="10"/>
  <c r="L123" i="3"/>
  <c r="L205" i="10"/>
  <c r="L44" i="11"/>
  <c r="L142" i="10"/>
  <c r="L12" i="10"/>
  <c r="L38" i="10"/>
  <c r="L200" i="10"/>
  <c r="L44" i="4"/>
  <c r="L2" i="10"/>
  <c r="L61" i="10"/>
  <c r="L174" i="10"/>
  <c r="L211" i="10"/>
  <c r="L81" i="10"/>
  <c r="L162" i="10"/>
  <c r="L180" i="10"/>
  <c r="L264" i="10"/>
  <c r="L141" i="10"/>
  <c r="L71" i="10"/>
  <c r="L259" i="10"/>
  <c r="L185" i="10"/>
  <c r="L220" i="10"/>
  <c r="L273" i="10"/>
  <c r="L64" i="10"/>
  <c r="L27" i="10"/>
  <c r="L5" i="10"/>
  <c r="L62" i="10"/>
  <c r="L169" i="10"/>
  <c r="L106" i="10"/>
  <c r="L250" i="10"/>
  <c r="L234" i="10"/>
  <c r="L163" i="3"/>
  <c r="L191" i="10"/>
  <c r="L72" i="10"/>
  <c r="L274" i="3"/>
  <c r="L109" i="3"/>
  <c r="L180" i="3"/>
  <c r="L52" i="10"/>
  <c r="L239" i="10"/>
  <c r="L144" i="10"/>
  <c r="L108" i="3"/>
  <c r="L216" i="10"/>
  <c r="L139" i="10"/>
  <c r="L290" i="10"/>
  <c r="L132" i="10"/>
  <c r="L164" i="3"/>
  <c r="L285" i="10"/>
  <c r="L127" i="10"/>
  <c r="L148" i="10"/>
  <c r="L234" i="3"/>
  <c r="L336" i="3"/>
  <c r="L65" i="10"/>
  <c r="L150" i="3"/>
  <c r="L140" i="3"/>
  <c r="L128" i="10"/>
  <c r="L338" i="3"/>
  <c r="L15" i="10"/>
  <c r="L157" i="10"/>
  <c r="L29" i="10"/>
  <c r="L97" i="10"/>
  <c r="L189" i="10"/>
  <c r="L182" i="3"/>
  <c r="L175" i="10"/>
  <c r="L209" i="3"/>
  <c r="L58" i="10"/>
  <c r="L168" i="10"/>
  <c r="L160" i="3"/>
  <c r="L24" i="10"/>
  <c r="L30" i="10"/>
  <c r="L42" i="10"/>
  <c r="L135" i="10"/>
  <c r="L179" i="10"/>
  <c r="L218" i="3"/>
  <c r="L33" i="3"/>
  <c r="L70" i="3"/>
  <c r="L195" i="3"/>
  <c r="L53" i="3"/>
  <c r="L138" i="3"/>
  <c r="L275" i="3"/>
  <c r="L217" i="3"/>
  <c r="L50" i="3"/>
  <c r="L56" i="3"/>
  <c r="L22" i="3"/>
  <c r="L203" i="3"/>
  <c r="L75" i="3"/>
  <c r="L135" i="3"/>
  <c r="L159" i="3"/>
  <c r="L253" i="3"/>
  <c r="L81" i="3"/>
  <c r="L113" i="3"/>
  <c r="L295" i="3"/>
  <c r="L100" i="3"/>
  <c r="L107" i="3"/>
  <c r="L17" i="3"/>
  <c r="L114" i="3"/>
  <c r="L40" i="3"/>
  <c r="L30" i="3"/>
  <c r="L126" i="3"/>
  <c r="L43" i="3"/>
  <c r="L147" i="3"/>
  <c r="L309" i="3"/>
  <c r="L61" i="3"/>
  <c r="L28" i="3"/>
  <c r="L171" i="3"/>
  <c r="L216" i="3"/>
  <c r="L87" i="3"/>
  <c r="L2" i="3"/>
  <c r="L224" i="3"/>
  <c r="L52" i="3"/>
  <c r="L142" i="3"/>
  <c r="L7" i="3"/>
  <c r="L328" i="3"/>
  <c r="L85" i="3"/>
  <c r="L72" i="3"/>
  <c r="L170" i="3"/>
  <c r="L315" i="3"/>
  <c r="L38" i="3"/>
  <c r="L102" i="3"/>
  <c r="L190" i="3"/>
  <c r="L8" i="3"/>
  <c r="L125" i="3"/>
  <c r="L11" i="3"/>
  <c r="L272" i="3"/>
  <c r="L19" i="3"/>
  <c r="L128" i="3"/>
  <c r="L58" i="3"/>
  <c r="L26" i="3"/>
  <c r="L342" i="3"/>
  <c r="L39" i="3"/>
  <c r="L225" i="3"/>
  <c r="L127" i="3"/>
  <c r="L117" i="3"/>
  <c r="L131" i="3"/>
  <c r="L306" i="3"/>
  <c r="L18" i="3"/>
  <c r="L175" i="3"/>
  <c r="L3" i="3"/>
  <c r="L270" i="3"/>
  <c r="L243" i="3"/>
  <c r="L155" i="3"/>
  <c r="L185" i="3"/>
  <c r="L59" i="3"/>
  <c r="L219" i="3"/>
  <c r="L67" i="3"/>
  <c r="L23" i="3"/>
  <c r="L16" i="3"/>
  <c r="K41" i="3"/>
  <c r="K68" i="3"/>
  <c r="K140" i="3"/>
  <c r="K91" i="10"/>
  <c r="K111" i="10"/>
  <c r="K160" i="3"/>
  <c r="K164" i="3"/>
  <c r="K119" i="10"/>
  <c r="K109" i="3"/>
  <c r="K5" i="10"/>
  <c r="K14" i="10"/>
  <c r="K118" i="10"/>
  <c r="K123" i="3"/>
  <c r="K141" i="10"/>
  <c r="K29" i="11"/>
  <c r="K72" i="10"/>
  <c r="K61" i="10"/>
  <c r="K239" i="10"/>
  <c r="K200" i="10"/>
  <c r="K259" i="10"/>
  <c r="K140" i="10"/>
  <c r="K107" i="10"/>
  <c r="K127" i="10"/>
  <c r="K180" i="3"/>
  <c r="K2" i="3"/>
  <c r="K26" i="3"/>
  <c r="K8" i="3"/>
  <c r="K270" i="3"/>
  <c r="K275" i="3"/>
  <c r="K81" i="10"/>
  <c r="K37" i="10"/>
  <c r="K38" i="10"/>
  <c r="K22" i="3"/>
  <c r="K203" i="3"/>
  <c r="K216" i="3"/>
  <c r="K85" i="3"/>
  <c r="K219" i="3"/>
  <c r="K7" i="3"/>
  <c r="K30" i="10"/>
  <c r="K27" i="10"/>
  <c r="K38" i="3"/>
  <c r="K155" i="3"/>
  <c r="K209" i="3"/>
  <c r="K175" i="3"/>
  <c r="K43" i="3"/>
  <c r="K125" i="3"/>
  <c r="K127" i="3"/>
  <c r="K336" i="3"/>
  <c r="K56" i="10"/>
  <c r="K169" i="10"/>
  <c r="K132" i="10"/>
  <c r="K195" i="3"/>
  <c r="K53" i="3"/>
  <c r="K72" i="3"/>
  <c r="K163" i="3"/>
  <c r="K7" i="11"/>
  <c r="K70" i="10"/>
  <c r="K51" i="10"/>
  <c r="K148" i="10"/>
  <c r="K157" i="10"/>
  <c r="K175" i="10"/>
  <c r="K100" i="3"/>
  <c r="K85" i="10"/>
  <c r="K338" i="3"/>
  <c r="K31" i="10"/>
  <c r="K71" i="10"/>
  <c r="K150" i="3"/>
  <c r="K182" i="10"/>
  <c r="K160" i="10"/>
  <c r="K35" i="10"/>
  <c r="K185" i="10"/>
  <c r="K45" i="10"/>
  <c r="K15" i="10"/>
  <c r="K52" i="10"/>
  <c r="K218" i="3"/>
  <c r="K110" i="10"/>
  <c r="K144" i="10"/>
  <c r="K174" i="10"/>
  <c r="K44" i="11"/>
  <c r="K128" i="10"/>
  <c r="K137" i="10"/>
  <c r="K180" i="10"/>
  <c r="K216" i="10"/>
  <c r="K108" i="3"/>
  <c r="K179" i="10"/>
  <c r="K65" i="10"/>
  <c r="K17" i="3"/>
  <c r="K185" i="3"/>
  <c r="K306" i="3"/>
  <c r="K114" i="3"/>
  <c r="K135" i="3"/>
  <c r="K170" i="3"/>
  <c r="K159" i="3"/>
  <c r="K59" i="3"/>
  <c r="K52" i="3"/>
  <c r="K147" i="3"/>
  <c r="K107" i="3"/>
  <c r="K131" i="3"/>
  <c r="K81" i="3"/>
  <c r="K182" i="3"/>
  <c r="K220" i="10"/>
  <c r="K7" i="10"/>
  <c r="K106" i="10"/>
  <c r="K109" i="10"/>
  <c r="K274" i="3"/>
  <c r="K205" i="10"/>
  <c r="K2" i="10"/>
  <c r="K273" i="10"/>
  <c r="K253" i="3"/>
  <c r="K272" i="3"/>
  <c r="K264" i="10"/>
  <c r="K24" i="10"/>
  <c r="K211" i="10"/>
  <c r="K295" i="3"/>
  <c r="K30" i="3"/>
  <c r="K224" i="3"/>
  <c r="K142" i="3"/>
  <c r="K3" i="3"/>
  <c r="K23" i="3"/>
  <c r="K18" i="3"/>
  <c r="K12" i="10"/>
  <c r="K120" i="10"/>
  <c r="K83" i="10"/>
  <c r="K234" i="10"/>
  <c r="K58" i="10"/>
  <c r="K128" i="3"/>
  <c r="K315" i="3"/>
  <c r="K117" i="3"/>
  <c r="K62" i="10"/>
  <c r="K236" i="10"/>
  <c r="K50" i="3"/>
  <c r="K261" i="10"/>
  <c r="K29" i="10"/>
  <c r="K191" i="10"/>
  <c r="K250" i="10"/>
  <c r="K142" i="10"/>
  <c r="K243" i="3"/>
  <c r="K290" i="10"/>
  <c r="K115" i="10"/>
  <c r="K44" i="4"/>
  <c r="K285" i="10"/>
  <c r="K342" i="3"/>
  <c r="K102" i="3"/>
  <c r="K113" i="3"/>
  <c r="K135" i="10"/>
  <c r="K168" i="10"/>
  <c r="K217" i="3"/>
  <c r="K19" i="3"/>
  <c r="K70" i="3"/>
  <c r="K270" i="10"/>
  <c r="K158" i="10"/>
  <c r="K189" i="10"/>
  <c r="K40" i="3"/>
  <c r="K190" i="3"/>
  <c r="K138" i="3"/>
  <c r="K16" i="3"/>
  <c r="K67" i="3"/>
  <c r="K214" i="10"/>
  <c r="K19" i="10"/>
  <c r="K97" i="10"/>
  <c r="K162" i="10"/>
  <c r="K33" i="3"/>
  <c r="K328" i="3"/>
  <c r="K28" i="3"/>
  <c r="K34" i="10"/>
  <c r="K75" i="3"/>
  <c r="K56" i="3"/>
  <c r="K171" i="3"/>
  <c r="K309" i="3"/>
  <c r="K58" i="3"/>
  <c r="K126" i="3"/>
  <c r="K234" i="3"/>
  <c r="K87" i="3"/>
  <c r="K225" i="3"/>
  <c r="K11" i="3"/>
  <c r="K64" i="10"/>
  <c r="K139" i="10"/>
  <c r="K248" i="10"/>
  <c r="K42" i="10"/>
  <c r="K39" i="3"/>
  <c r="K61" i="3"/>
  <c r="K21" i="10"/>
  <c r="F2" i="1"/>
  <c r="F5" i="1"/>
  <c r="F3" i="1"/>
  <c r="F4" i="1"/>
  <c r="B10" i="1"/>
  <c r="D5" i="1"/>
  <c r="D2" i="1"/>
  <c r="D4" i="1"/>
  <c r="D3" i="1"/>
  <c r="D8" i="1"/>
  <c r="B6" i="1"/>
  <c r="B5" i="1"/>
  <c r="B3" i="1"/>
  <c r="B2" i="1"/>
  <c r="B9" i="1"/>
  <c r="B4" i="1"/>
  <c r="B8" i="1"/>
  <c r="C5" i="1"/>
  <c r="C3" i="1"/>
  <c r="C4" i="1"/>
  <c r="H12" i="1"/>
  <c r="M25" i="13" l="1"/>
  <c r="M17" i="12"/>
  <c r="M6" i="7"/>
  <c r="M34" i="7"/>
  <c r="M7" i="13"/>
  <c r="M23" i="7"/>
  <c r="M14" i="8"/>
  <c r="M6" i="11"/>
  <c r="M19" i="7"/>
  <c r="M37" i="15"/>
  <c r="M57" i="14"/>
  <c r="M27" i="15"/>
  <c r="M16" i="6"/>
  <c r="M22" i="7"/>
  <c r="M82" i="7"/>
  <c r="M24" i="13"/>
  <c r="M23" i="5"/>
  <c r="M3" i="6"/>
  <c r="M67" i="14"/>
  <c r="M4" i="12"/>
  <c r="M20" i="6"/>
  <c r="M14" i="7"/>
  <c r="M27" i="4"/>
  <c r="M4" i="13"/>
  <c r="M29" i="13"/>
  <c r="M41" i="7"/>
  <c r="M3" i="13"/>
  <c r="M40" i="11"/>
  <c r="M20" i="16"/>
  <c r="M12" i="5"/>
  <c r="M2" i="15"/>
  <c r="M26" i="13"/>
  <c r="M31" i="11"/>
  <c r="M47" i="6"/>
  <c r="M7" i="5"/>
  <c r="M77" i="6"/>
  <c r="M24" i="7"/>
  <c r="M25" i="5"/>
  <c r="M6" i="5"/>
  <c r="M71" i="6"/>
  <c r="M9" i="4"/>
  <c r="M39" i="8"/>
  <c r="M37" i="4"/>
  <c r="M48" i="7"/>
  <c r="M55" i="5"/>
  <c r="M57" i="6"/>
  <c r="M5" i="9"/>
  <c r="M50" i="7"/>
  <c r="M49" i="8"/>
  <c r="M56" i="7"/>
  <c r="M81" i="7"/>
  <c r="M34" i="6"/>
  <c r="M42" i="6"/>
  <c r="M54" i="6"/>
  <c r="M71" i="3"/>
  <c r="M51" i="8"/>
  <c r="M41" i="15"/>
  <c r="M27" i="8"/>
  <c r="M12" i="13"/>
  <c r="M29" i="15"/>
  <c r="M69" i="7"/>
  <c r="M8" i="13"/>
  <c r="M2" i="14"/>
  <c r="M20" i="13"/>
  <c r="M26" i="14"/>
  <c r="M215" i="3"/>
  <c r="M76" i="14"/>
  <c r="M6" i="6"/>
  <c r="M8" i="14"/>
  <c r="M19" i="15"/>
  <c r="M17" i="11"/>
  <c r="M24" i="11"/>
  <c r="M202" i="3"/>
  <c r="M122" i="3"/>
  <c r="M55" i="7"/>
  <c r="M36" i="7"/>
  <c r="M54" i="7"/>
  <c r="M29" i="7"/>
  <c r="M27" i="3"/>
  <c r="M17" i="4"/>
  <c r="M6" i="9"/>
  <c r="M130" i="3"/>
  <c r="M67" i="6"/>
  <c r="M178" i="3"/>
  <c r="M121" i="3"/>
  <c r="M210" i="3"/>
  <c r="M223" i="3"/>
  <c r="M80" i="7"/>
  <c r="M66" i="10"/>
  <c r="M79" i="10"/>
  <c r="M64" i="13"/>
  <c r="M21" i="12"/>
  <c r="M173" i="3"/>
  <c r="M36" i="12"/>
  <c r="M20" i="5"/>
  <c r="M72" i="14"/>
  <c r="M39" i="13"/>
  <c r="M123" i="10"/>
  <c r="M13" i="15"/>
  <c r="M12" i="3"/>
  <c r="M53" i="13"/>
  <c r="M31" i="4"/>
  <c r="M19" i="4"/>
  <c r="M20" i="10"/>
  <c r="M6" i="10"/>
  <c r="M42" i="13"/>
  <c r="M49" i="3"/>
  <c r="M146" i="10"/>
  <c r="M33" i="14"/>
  <c r="M3" i="10"/>
  <c r="M55" i="8"/>
  <c r="M15" i="3"/>
  <c r="M8" i="10"/>
  <c r="M46" i="15"/>
  <c r="M44" i="5"/>
  <c r="M98" i="10"/>
  <c r="M44" i="3"/>
  <c r="M9" i="3"/>
  <c r="M83" i="3"/>
  <c r="M64" i="7"/>
  <c r="M8" i="8"/>
  <c r="M122" i="10"/>
  <c r="M188" i="10"/>
  <c r="M47" i="3"/>
  <c r="M8" i="15"/>
  <c r="M28" i="13"/>
  <c r="M42" i="14"/>
  <c r="M71" i="14"/>
  <c r="M15" i="14"/>
  <c r="M30" i="14"/>
  <c r="M3" i="8"/>
  <c r="M5" i="7"/>
  <c r="M47" i="7"/>
  <c r="M4" i="5"/>
  <c r="M13" i="5"/>
  <c r="M4" i="3"/>
  <c r="M18" i="5"/>
  <c r="M11" i="14"/>
  <c r="M44" i="15"/>
  <c r="M13" i="12"/>
  <c r="M54" i="8"/>
  <c r="M27" i="6"/>
  <c r="M58" i="14"/>
  <c r="M68" i="7"/>
  <c r="M26" i="6"/>
  <c r="M59" i="14"/>
  <c r="M29" i="12"/>
  <c r="M45" i="11"/>
  <c r="M10" i="13"/>
  <c r="M48" i="5"/>
  <c r="M2" i="13"/>
  <c r="M64" i="14"/>
  <c r="M11" i="11"/>
  <c r="M10" i="11"/>
  <c r="M33" i="12"/>
  <c r="M36" i="6"/>
  <c r="M37" i="13"/>
  <c r="M12" i="6"/>
  <c r="M72" i="6"/>
  <c r="M16" i="7"/>
  <c r="M9" i="8"/>
  <c r="M35" i="4"/>
  <c r="M25" i="14"/>
  <c r="M156" i="10"/>
  <c r="M14" i="14"/>
  <c r="M5" i="14"/>
  <c r="M23" i="8"/>
  <c r="M45" i="8"/>
  <c r="M38" i="7"/>
  <c r="M24" i="12"/>
  <c r="M15" i="7"/>
  <c r="M21" i="6"/>
  <c r="M25" i="7"/>
  <c r="M34" i="13"/>
  <c r="M70" i="14"/>
  <c r="M19" i="5"/>
  <c r="M34" i="15"/>
  <c r="M33" i="8"/>
  <c r="M29" i="14"/>
  <c r="M26" i="12"/>
  <c r="M62" i="6"/>
  <c r="M4" i="14"/>
  <c r="M44" i="13"/>
  <c r="M52" i="14"/>
  <c r="M9" i="16"/>
  <c r="M24" i="8"/>
  <c r="M14" i="13"/>
  <c r="M69" i="14"/>
  <c r="M8" i="6"/>
  <c r="M3" i="16"/>
  <c r="M27" i="14"/>
  <c r="M32" i="10"/>
  <c r="M96" i="3"/>
  <c r="M51" i="3"/>
  <c r="M168" i="3"/>
  <c r="M75" i="14"/>
  <c r="M89" i="3"/>
  <c r="M32" i="8"/>
  <c r="M17" i="10"/>
  <c r="M69" i="6"/>
  <c r="M16" i="16"/>
  <c r="M118" i="3"/>
  <c r="M130" i="10"/>
  <c r="M10" i="7"/>
  <c r="M63" i="7"/>
  <c r="M72" i="7"/>
  <c r="M35" i="7"/>
  <c r="M73" i="7"/>
  <c r="M5" i="8"/>
  <c r="M15" i="8"/>
  <c r="M35" i="8"/>
  <c r="M35" i="12"/>
  <c r="M3" i="4"/>
  <c r="M99" i="10"/>
  <c r="M47" i="13"/>
  <c r="M51" i="14"/>
  <c r="M33" i="7"/>
  <c r="M2" i="4"/>
  <c r="M11" i="12"/>
  <c r="M74" i="7"/>
  <c r="M60" i="7"/>
  <c r="M5" i="4"/>
  <c r="M24" i="15"/>
  <c r="M44" i="8"/>
  <c r="M42" i="7"/>
  <c r="M12" i="14"/>
  <c r="M41" i="5"/>
  <c r="M28" i="6"/>
  <c r="M31" i="8"/>
  <c r="M11" i="8"/>
  <c r="M34" i="8"/>
  <c r="M20" i="8"/>
  <c r="M62" i="14"/>
  <c r="M40" i="14"/>
  <c r="M51" i="7"/>
  <c r="M32" i="14"/>
  <c r="M19" i="13"/>
  <c r="M83" i="7"/>
  <c r="M76" i="7"/>
  <c r="M45" i="6"/>
  <c r="M67" i="3"/>
  <c r="M24" i="5"/>
  <c r="M233" i="3"/>
  <c r="M200" i="10"/>
  <c r="M56" i="10"/>
  <c r="M29" i="11"/>
  <c r="M7" i="11"/>
  <c r="M44" i="11"/>
  <c r="M189" i="10"/>
  <c r="M30" i="10"/>
  <c r="M27" i="10"/>
  <c r="M81" i="10"/>
  <c r="M29" i="10"/>
  <c r="M157" i="10"/>
  <c r="M14" i="10"/>
  <c r="M127" i="10"/>
  <c r="M219" i="3"/>
  <c r="M170" i="3"/>
  <c r="M295" i="3"/>
  <c r="M26" i="3"/>
  <c r="M100" i="3"/>
  <c r="M135" i="3"/>
  <c r="M61" i="3"/>
  <c r="M274" i="3"/>
  <c r="M182" i="3"/>
  <c r="M140" i="3"/>
  <c r="M68" i="3"/>
  <c r="M75" i="3"/>
  <c r="M234" i="3"/>
  <c r="M18" i="3"/>
  <c r="M113" i="3"/>
  <c r="M338" i="3"/>
  <c r="M30" i="3"/>
  <c r="M171" i="3"/>
  <c r="M114" i="3"/>
  <c r="M87" i="3"/>
  <c r="M336" i="3"/>
  <c r="M44" i="4"/>
  <c r="M155" i="3"/>
  <c r="M70" i="3"/>
  <c r="M190" i="3"/>
  <c r="M342" i="3"/>
  <c r="M150" i="3"/>
  <c r="M7" i="3"/>
  <c r="M19" i="3"/>
  <c r="M11" i="3"/>
  <c r="M17" i="3"/>
  <c r="M147" i="3"/>
  <c r="M127" i="3"/>
  <c r="M218" i="3"/>
  <c r="M59" i="3"/>
  <c r="M126" i="3"/>
  <c r="M81" i="3"/>
  <c r="M209" i="3"/>
  <c r="M163" i="3"/>
  <c r="M131" i="3"/>
  <c r="M138" i="3"/>
  <c r="M58" i="3"/>
  <c r="M107" i="3"/>
  <c r="M142" i="3"/>
  <c r="M43" i="3"/>
  <c r="M164" i="3"/>
  <c r="M175" i="3"/>
  <c r="M275" i="3"/>
  <c r="M72" i="3"/>
  <c r="M41" i="3"/>
  <c r="M125" i="3"/>
  <c r="M16" i="3"/>
  <c r="M23" i="3"/>
  <c r="M309" i="3"/>
  <c r="M8" i="3"/>
  <c r="M102" i="3"/>
  <c r="M243" i="3"/>
  <c r="M56" i="3"/>
  <c r="M117" i="3"/>
  <c r="M185" i="3"/>
  <c r="M270" i="3"/>
  <c r="M50" i="3"/>
  <c r="M33" i="3"/>
  <c r="M225" i="3"/>
  <c r="M195" i="3"/>
  <c r="M159" i="3"/>
  <c r="M38" i="3"/>
  <c r="M108" i="3"/>
  <c r="M123" i="3"/>
  <c r="M28" i="3"/>
  <c r="M216" i="3"/>
  <c r="M315" i="3"/>
  <c r="M253" i="3"/>
  <c r="M39" i="3"/>
  <c r="M85" i="3"/>
  <c r="M2" i="3"/>
  <c r="M160" i="3"/>
  <c r="M109" i="3"/>
  <c r="M203" i="3"/>
  <c r="M217" i="3"/>
  <c r="M272" i="3"/>
  <c r="M22" i="3"/>
  <c r="M53" i="3"/>
  <c r="M224" i="3"/>
  <c r="M3" i="3"/>
  <c r="M180" i="3"/>
  <c r="M328" i="3"/>
  <c r="M52" i="3"/>
  <c r="M128" i="3"/>
  <c r="M40" i="3"/>
  <c r="M306" i="3"/>
  <c r="M290" i="10"/>
  <c r="M72" i="10"/>
  <c r="M51" i="10"/>
  <c r="M162" i="10"/>
  <c r="M37" i="10"/>
  <c r="M128" i="10"/>
  <c r="M168" i="10"/>
  <c r="M97" i="10"/>
  <c r="M71" i="10"/>
  <c r="M169" i="10"/>
  <c r="M180" i="10"/>
  <c r="M137" i="10"/>
  <c r="M182" i="10"/>
  <c r="M31" i="10"/>
  <c r="M107" i="10"/>
  <c r="M191" i="10"/>
  <c r="M24" i="10"/>
  <c r="M220" i="10"/>
  <c r="M45" i="10"/>
  <c r="M285" i="10"/>
  <c r="M85" i="10"/>
  <c r="M239" i="10"/>
  <c r="M62" i="10"/>
  <c r="M259" i="10"/>
  <c r="M106" i="10"/>
  <c r="M141" i="10"/>
  <c r="M70" i="10"/>
  <c r="M216" i="10"/>
  <c r="M109" i="10"/>
  <c r="M175" i="10"/>
  <c r="M139" i="10"/>
  <c r="M5" i="10"/>
  <c r="M205" i="10"/>
  <c r="M61" i="10"/>
  <c r="M142" i="10"/>
  <c r="M52" i="10"/>
  <c r="M15" i="10"/>
  <c r="M132" i="10"/>
  <c r="M158" i="10"/>
  <c r="M261" i="10"/>
  <c r="M234" i="10"/>
  <c r="M135" i="10"/>
  <c r="M118" i="10"/>
  <c r="M91" i="10"/>
  <c r="M148" i="10"/>
  <c r="M264" i="10"/>
  <c r="M12" i="10"/>
  <c r="M174" i="10"/>
  <c r="M273" i="10"/>
  <c r="M250" i="10"/>
  <c r="M34" i="10"/>
  <c r="M42" i="10"/>
  <c r="M270" i="10"/>
  <c r="M111" i="10"/>
  <c r="M35" i="10"/>
  <c r="M185" i="10"/>
  <c r="M115" i="10"/>
  <c r="M21" i="10"/>
  <c r="M65" i="10"/>
  <c r="M214" i="10"/>
  <c r="M19" i="10"/>
  <c r="M248" i="10"/>
  <c r="M179" i="10"/>
  <c r="M2" i="10"/>
  <c r="M83" i="10"/>
  <c r="M38" i="10"/>
  <c r="M58" i="10"/>
  <c r="M110" i="10"/>
  <c r="M160" i="10"/>
  <c r="M64" i="10"/>
  <c r="M144" i="10"/>
  <c r="M140" i="10"/>
  <c r="M211" i="10"/>
  <c r="M119" i="10"/>
  <c r="M7" i="10"/>
  <c r="M120" i="10"/>
  <c r="M236" i="10"/>
  <c r="H6" i="1"/>
  <c r="H3" i="1"/>
  <c r="H9" i="1"/>
  <c r="H4" i="1"/>
  <c r="H2" i="1"/>
  <c r="H8" i="1"/>
  <c r="H11" i="1"/>
  <c r="H10" i="1"/>
  <c r="H5" i="1"/>
  <c r="I3" i="1" l="1"/>
  <c r="I4" i="1"/>
  <c r="I12" i="1"/>
  <c r="I11" i="1"/>
  <c r="I7" i="1"/>
  <c r="I8" i="1"/>
  <c r="I6" i="1"/>
  <c r="I9" i="1"/>
  <c r="I10" i="1"/>
  <c r="I2" i="1"/>
  <c r="I5" i="1"/>
</calcChain>
</file>

<file path=xl/sharedStrings.xml><?xml version="1.0" encoding="utf-8"?>
<sst xmlns="http://schemas.openxmlformats.org/spreadsheetml/2006/main" count="10162" uniqueCount="909">
  <si>
    <t>Total</t>
  </si>
  <si>
    <t>First</t>
  </si>
  <si>
    <t>Last</t>
  </si>
  <si>
    <t>Gender</t>
  </si>
  <si>
    <t>Age</t>
  </si>
  <si>
    <t>Team</t>
  </si>
  <si>
    <t>PointID</t>
  </si>
  <si>
    <t>First Name</t>
  </si>
  <si>
    <t>Last Name</t>
  </si>
  <si>
    <t>Time</t>
  </si>
  <si>
    <t>AG Result</t>
  </si>
  <si>
    <t>Rank</t>
  </si>
  <si>
    <t>Team Points</t>
  </si>
  <si>
    <t/>
  </si>
  <si>
    <t>Points</t>
  </si>
  <si>
    <t>Nashua 10K</t>
  </si>
  <si>
    <t>New England Half</t>
  </si>
  <si>
    <t>GATE CITY STRIDERS</t>
  </si>
  <si>
    <t>GREATER DERRY TRACK CLUB</t>
  </si>
  <si>
    <t>MILLENNIUM RUNNING</t>
  </si>
  <si>
    <t>UPPER VALLEY RUNNING CLUB</t>
  </si>
  <si>
    <t>GRANITE STATE RACING TEAM</t>
  </si>
  <si>
    <t>ACIDOTIC RACING</t>
  </si>
  <si>
    <t>GREATER MANCHESTER RUNNING CLUB</t>
  </si>
  <si>
    <t>RUNNERS ALLEY</t>
  </si>
  <si>
    <t>ROCHESTER RUNNERS</t>
  </si>
  <si>
    <t>Difference</t>
  </si>
  <si>
    <t>Net Time</t>
  </si>
  <si>
    <t>WHITE MOUNTAIN MILERS</t>
  </si>
  <si>
    <t>Shamrock 5K</t>
  </si>
  <si>
    <t>Run for Freedom 5K</t>
  </si>
  <si>
    <t>Shaker 7</t>
  </si>
  <si>
    <t>Footrace for the Fallen 5K</t>
  </si>
  <si>
    <t>Jacob</t>
  </si>
  <si>
    <t>Wormald</t>
  </si>
  <si>
    <t>M</t>
  </si>
  <si>
    <t>Christy</t>
  </si>
  <si>
    <t>Kervin</t>
  </si>
  <si>
    <t>F</t>
  </si>
  <si>
    <t>Stephen</t>
  </si>
  <si>
    <t>Rouleau</t>
  </si>
  <si>
    <t>Kent</t>
  </si>
  <si>
    <t>Sirimoglu</t>
  </si>
  <si>
    <t>Karen</t>
  </si>
  <si>
    <t>Laura</t>
  </si>
  <si>
    <t>Soule</t>
  </si>
  <si>
    <t>Matthew</t>
  </si>
  <si>
    <t>Shapiro</t>
  </si>
  <si>
    <t>Diane</t>
  </si>
  <si>
    <t>Druding</t>
  </si>
  <si>
    <t>Bruce</t>
  </si>
  <si>
    <t>Conti</t>
  </si>
  <si>
    <t>Jacques</t>
  </si>
  <si>
    <t>Dube</t>
  </si>
  <si>
    <t>Tanya</t>
  </si>
  <si>
    <t>Steven</t>
  </si>
  <si>
    <t>Montecalvo</t>
  </si>
  <si>
    <t>Carly</t>
  </si>
  <si>
    <t>Matthews</t>
  </si>
  <si>
    <t>Jack</t>
  </si>
  <si>
    <t>Newbold</t>
  </si>
  <si>
    <t>Shannon</t>
  </si>
  <si>
    <t>Thomas</t>
  </si>
  <si>
    <t>Conley</t>
  </si>
  <si>
    <t>Johanna</t>
  </si>
  <si>
    <t>Lisle Newbold</t>
  </si>
  <si>
    <t>Julie</t>
  </si>
  <si>
    <t>Swain</t>
  </si>
  <si>
    <t>Tom</t>
  </si>
  <si>
    <t>Kolb</t>
  </si>
  <si>
    <t>Aline</t>
  </si>
  <si>
    <t>Kenney</t>
  </si>
  <si>
    <t>Emily</t>
  </si>
  <si>
    <t>Cunha</t>
  </si>
  <si>
    <t>Allison</t>
  </si>
  <si>
    <t>Belliveau</t>
  </si>
  <si>
    <t>Alison</t>
  </si>
  <si>
    <t>Lilienfeld</t>
  </si>
  <si>
    <t>Cherie</t>
  </si>
  <si>
    <t>Gaudette</t>
  </si>
  <si>
    <t>Jennifer</t>
  </si>
  <si>
    <t>Jordan</t>
  </si>
  <si>
    <t>Clifford</t>
  </si>
  <si>
    <t>David</t>
  </si>
  <si>
    <t>Salvas</t>
  </si>
  <si>
    <t>Raymond</t>
  </si>
  <si>
    <t>Boutotte</t>
  </si>
  <si>
    <t>Ellen</t>
  </si>
  <si>
    <t>Nicholas</t>
  </si>
  <si>
    <t>Gregory</t>
  </si>
  <si>
    <t>Logan</t>
  </si>
  <si>
    <t>Foster</t>
  </si>
  <si>
    <t>Michael</t>
  </si>
  <si>
    <t>Fraysse</t>
  </si>
  <si>
    <t>Sadie</t>
  </si>
  <si>
    <t>Farnsworth</t>
  </si>
  <si>
    <t>John</t>
  </si>
  <si>
    <t>McGarry</t>
  </si>
  <si>
    <t>Dufour</t>
  </si>
  <si>
    <t>Paul</t>
  </si>
  <si>
    <t>Mahon</t>
  </si>
  <si>
    <t>Greg</t>
  </si>
  <si>
    <t>Desmarais</t>
  </si>
  <si>
    <t>Ronald</t>
  </si>
  <si>
    <t>Gallant</t>
  </si>
  <si>
    <t>Bess</t>
  </si>
  <si>
    <t>Alshvang</t>
  </si>
  <si>
    <t>James</t>
  </si>
  <si>
    <t>Aiken</t>
  </si>
  <si>
    <t>Christopher</t>
  </si>
  <si>
    <t>Forbes</t>
  </si>
  <si>
    <t>Kirsten</t>
  </si>
  <si>
    <t>Kortz</t>
  </si>
  <si>
    <t>Cari</t>
  </si>
  <si>
    <t>Hoglund</t>
  </si>
  <si>
    <t>Richard</t>
  </si>
  <si>
    <t>Christian</t>
  </si>
  <si>
    <t>Jeff</t>
  </si>
  <si>
    <t>Crothers</t>
  </si>
  <si>
    <t>Patty</t>
  </si>
  <si>
    <t>Elliott</t>
  </si>
  <si>
    <t>Nancy</t>
  </si>
  <si>
    <t>Peabody</t>
  </si>
  <si>
    <t>Denise</t>
  </si>
  <si>
    <t>Mark</t>
  </si>
  <si>
    <t>Gary</t>
  </si>
  <si>
    <t>Somogie</t>
  </si>
  <si>
    <t>Caitlyn</t>
  </si>
  <si>
    <t>Ferreira</t>
  </si>
  <si>
    <t>Connie</t>
  </si>
  <si>
    <t>Nolan</t>
  </si>
  <si>
    <t>Jenn</t>
  </si>
  <si>
    <t>Jensen</t>
  </si>
  <si>
    <t>Bev</t>
  </si>
  <si>
    <t>Peter</t>
  </si>
  <si>
    <t>Priscilla</t>
  </si>
  <si>
    <t>Camarda</t>
  </si>
  <si>
    <t>Audrey</t>
  </si>
  <si>
    <t>Peg</t>
  </si>
  <si>
    <t>Landry</t>
  </si>
  <si>
    <t>Breeden</t>
  </si>
  <si>
    <t>Christine</t>
  </si>
  <si>
    <t>Smith</t>
  </si>
  <si>
    <t>Jenna</t>
  </si>
  <si>
    <t>Grimaldi</t>
  </si>
  <si>
    <t>Erin</t>
  </si>
  <si>
    <t>McCune</t>
  </si>
  <si>
    <t>Schofield</t>
  </si>
  <si>
    <t>Brett</t>
  </si>
  <si>
    <t>Karinen</t>
  </si>
  <si>
    <t>Shane</t>
  </si>
  <si>
    <t>Elijah</t>
  </si>
  <si>
    <t>Bodanza</t>
  </si>
  <si>
    <t>Dave</t>
  </si>
  <si>
    <t>Beaudoin</t>
  </si>
  <si>
    <t>Blake</t>
  </si>
  <si>
    <t>Tyler</t>
  </si>
  <si>
    <t>Crane</t>
  </si>
  <si>
    <t>Long</t>
  </si>
  <si>
    <t>Heath</t>
  </si>
  <si>
    <t>Sean</t>
  </si>
  <si>
    <t>Patten</t>
  </si>
  <si>
    <t>Lorraine</t>
  </si>
  <si>
    <t>McPhillips</t>
  </si>
  <si>
    <t>Eric</t>
  </si>
  <si>
    <t>Boucher</t>
  </si>
  <si>
    <t>Donna</t>
  </si>
  <si>
    <t>Dostie</t>
  </si>
  <si>
    <t>Megan</t>
  </si>
  <si>
    <t>McDermott</t>
  </si>
  <si>
    <t>Jessica</t>
  </si>
  <si>
    <t>Casey</t>
  </si>
  <si>
    <t>Robert</t>
  </si>
  <si>
    <t>Hoffman</t>
  </si>
  <si>
    <t>Rachel</t>
  </si>
  <si>
    <t>Christina</t>
  </si>
  <si>
    <t>Scott</t>
  </si>
  <si>
    <t>Alan</t>
  </si>
  <si>
    <t>Camuso</t>
  </si>
  <si>
    <t>Jane</t>
  </si>
  <si>
    <t>Slayton</t>
  </si>
  <si>
    <t>Cheryl</t>
  </si>
  <si>
    <t>Adams</t>
  </si>
  <si>
    <t>Kim</t>
  </si>
  <si>
    <t>Macdonald-Conill</t>
  </si>
  <si>
    <t>Kerri</t>
  </si>
  <si>
    <t>Lisa</t>
  </si>
  <si>
    <t>Darling</t>
  </si>
  <si>
    <t>Cottrell</t>
  </si>
  <si>
    <t>Michele</t>
  </si>
  <si>
    <t>Robinson</t>
  </si>
  <si>
    <t>Delilah</t>
  </si>
  <si>
    <t>Mendrala</t>
  </si>
  <si>
    <t>Danielle</t>
  </si>
  <si>
    <t>Andrew</t>
  </si>
  <si>
    <t>Freeman</t>
  </si>
  <si>
    <t>Holly</t>
  </si>
  <si>
    <t>Mandigo-Aly</t>
  </si>
  <si>
    <t>Katie</t>
  </si>
  <si>
    <t>Mills</t>
  </si>
  <si>
    <t>Gunner</t>
  </si>
  <si>
    <t>Currier</t>
  </si>
  <si>
    <t>Ryan</t>
  </si>
  <si>
    <t>Faris</t>
  </si>
  <si>
    <t>Simon</t>
  </si>
  <si>
    <t>Daniel</t>
  </si>
  <si>
    <t>Shea</t>
  </si>
  <si>
    <t>Alistair</t>
  </si>
  <si>
    <t>Jimmy</t>
  </si>
  <si>
    <t>Wu</t>
  </si>
  <si>
    <t>Jeremy</t>
  </si>
  <si>
    <t>Mikecz</t>
  </si>
  <si>
    <t>Yosh</t>
  </si>
  <si>
    <t>Bardach</t>
  </si>
  <si>
    <t>Ian</t>
  </si>
  <si>
    <t>Kiefer</t>
  </si>
  <si>
    <t>Geoff</t>
  </si>
  <si>
    <t>Dunbar</t>
  </si>
  <si>
    <t>Brendan</t>
  </si>
  <si>
    <t>Von Koss</t>
  </si>
  <si>
    <t>Charlie</t>
  </si>
  <si>
    <t>Buttrey</t>
  </si>
  <si>
    <t>Stacy</t>
  </si>
  <si>
    <t>Geller</t>
  </si>
  <si>
    <t>Craig</t>
  </si>
  <si>
    <t>Manning</t>
  </si>
  <si>
    <t>Pam</t>
  </si>
  <si>
    <t>Moore</t>
  </si>
  <si>
    <t>Matt</t>
  </si>
  <si>
    <t>Gymanski</t>
  </si>
  <si>
    <t>Dylan</t>
  </si>
  <si>
    <t>Rocky</t>
  </si>
  <si>
    <t>Kaitlin</t>
  </si>
  <si>
    <t>McGowan</t>
  </si>
  <si>
    <t>Todd</t>
  </si>
  <si>
    <t>Mackenzie</t>
  </si>
  <si>
    <t>E.J.</t>
  </si>
  <si>
    <t>Erik</t>
  </si>
  <si>
    <t>Ferguson</t>
  </si>
  <si>
    <t>McSherry</t>
  </si>
  <si>
    <t>Dunn</t>
  </si>
  <si>
    <t>Katherine</t>
  </si>
  <si>
    <t>Loomba</t>
  </si>
  <si>
    <t>Ramsey</t>
  </si>
  <si>
    <t>Steiner</t>
  </si>
  <si>
    <t>Liba</t>
  </si>
  <si>
    <t>Hladik</t>
  </si>
  <si>
    <t>Sarah</t>
  </si>
  <si>
    <t>McBride</t>
  </si>
  <si>
    <t>Reed</t>
  </si>
  <si>
    <t>Rob</t>
  </si>
  <si>
    <t>Daniels</t>
  </si>
  <si>
    <t>Laurie</t>
  </si>
  <si>
    <t>Pomeroy</t>
  </si>
  <si>
    <t>Jason</t>
  </si>
  <si>
    <t>Stephanie</t>
  </si>
  <si>
    <t>Papas</t>
  </si>
  <si>
    <t>Burger</t>
  </si>
  <si>
    <t>Glueck</t>
  </si>
  <si>
    <t>Colgan</t>
  </si>
  <si>
    <t>Keri</t>
  </si>
  <si>
    <t>Niles</t>
  </si>
  <si>
    <t>Eran</t>
  </si>
  <si>
    <t>Assaf</t>
  </si>
  <si>
    <t>Yusaku</t>
  </si>
  <si>
    <t>Horiucki</t>
  </si>
  <si>
    <t>Rick</t>
  </si>
  <si>
    <t>Junior</t>
  </si>
  <si>
    <t>Shani</t>
  </si>
  <si>
    <t>Lori</t>
  </si>
  <si>
    <t>Hill</t>
  </si>
  <si>
    <t>Cindy</t>
  </si>
  <si>
    <t>Pedro</t>
  </si>
  <si>
    <t>Alvarez</t>
  </si>
  <si>
    <t>Wolfe</t>
  </si>
  <si>
    <t>Flynn</t>
  </si>
  <si>
    <t>Murphy</t>
  </si>
  <si>
    <t>Nicole</t>
  </si>
  <si>
    <t>Losavio</t>
  </si>
  <si>
    <t>Johnson</t>
  </si>
  <si>
    <t>Valentine</t>
  </si>
  <si>
    <t>Charlotte</t>
  </si>
  <si>
    <t>Barclay</t>
  </si>
  <si>
    <t>Rebecca</t>
  </si>
  <si>
    <t>Stanfield Mccown</t>
  </si>
  <si>
    <t>Victoria</t>
  </si>
  <si>
    <t>Raeka</t>
  </si>
  <si>
    <t>Benjamin</t>
  </si>
  <si>
    <t>Swanson</t>
  </si>
  <si>
    <t>Molly</t>
  </si>
  <si>
    <t>Chris</t>
  </si>
  <si>
    <t>Evelyn</t>
  </si>
  <si>
    <t>Colin</t>
  </si>
  <si>
    <t>Marie</t>
  </si>
  <si>
    <t>Parizo</t>
  </si>
  <si>
    <t>Elizabeth</t>
  </si>
  <si>
    <t>Gonnerman</t>
  </si>
  <si>
    <t>Ginny</t>
  </si>
  <si>
    <t>Alexander</t>
  </si>
  <si>
    <t>Bryant</t>
  </si>
  <si>
    <t>Susan</t>
  </si>
  <si>
    <t>Borotz</t>
  </si>
  <si>
    <t>Izzy</t>
  </si>
  <si>
    <t>Deepak</t>
  </si>
  <si>
    <t>Karanwal</t>
  </si>
  <si>
    <t>Bill</t>
  </si>
  <si>
    <t>Brown</t>
  </si>
  <si>
    <t>Chizuko</t>
  </si>
  <si>
    <t>Horiuchi</t>
  </si>
  <si>
    <t>Nayra</t>
  </si>
  <si>
    <t>Palaniappan</t>
  </si>
  <si>
    <t>Nagappan</t>
  </si>
  <si>
    <t>Charles</t>
  </si>
  <si>
    <t>Morgan</t>
  </si>
  <si>
    <t>Callaway</t>
  </si>
  <si>
    <t>Julia</t>
  </si>
  <si>
    <t>Neily</t>
  </si>
  <si>
    <t>Lamontagne</t>
  </si>
  <si>
    <t>Carey</t>
  </si>
  <si>
    <t>Stillman</t>
  </si>
  <si>
    <t>Desislava</t>
  </si>
  <si>
    <t>Young</t>
  </si>
  <si>
    <t>William</t>
  </si>
  <si>
    <t>Joe</t>
  </si>
  <si>
    <t>Cheevers</t>
  </si>
  <si>
    <t>Christoph</t>
  </si>
  <si>
    <t>Jaeger</t>
  </si>
  <si>
    <t>Carin</t>
  </si>
  <si>
    <t>Whelehan</t>
  </si>
  <si>
    <t>Sally</t>
  </si>
  <si>
    <t>Scanlon</t>
  </si>
  <si>
    <t>Dalen</t>
  </si>
  <si>
    <t>Margaret</t>
  </si>
  <si>
    <t>Frost</t>
  </si>
  <si>
    <t>Jen</t>
  </si>
  <si>
    <t>Fryer</t>
  </si>
  <si>
    <t>Aurora</t>
  </si>
  <si>
    <t>Goodwin</t>
  </si>
  <si>
    <t>Nichole</t>
  </si>
  <si>
    <t>Guaraldi</t>
  </si>
  <si>
    <t>Amber</t>
  </si>
  <si>
    <t>Hewston</t>
  </si>
  <si>
    <t>Lasell</t>
  </si>
  <si>
    <t>Darrel</t>
  </si>
  <si>
    <t>Vecchiarelli</t>
  </si>
  <si>
    <t>Tivan</t>
  </si>
  <si>
    <t>Casavant</t>
  </si>
  <si>
    <t>Clark</t>
  </si>
  <si>
    <t>Lecain</t>
  </si>
  <si>
    <t>Hewett</t>
  </si>
  <si>
    <t>Jake</t>
  </si>
  <si>
    <t>Cohen</t>
  </si>
  <si>
    <t>Reiff</t>
  </si>
  <si>
    <t>Hannah</t>
  </si>
  <si>
    <t>Clint</t>
  </si>
  <si>
    <t>Havens</t>
  </si>
  <si>
    <t>Maria</t>
  </si>
  <si>
    <t>Guerin</t>
  </si>
  <si>
    <t>Gagne</t>
  </si>
  <si>
    <t>Donovan</t>
  </si>
  <si>
    <t>Sarnie</t>
  </si>
  <si>
    <t>Bryan</t>
  </si>
  <si>
    <t>Kerman</t>
  </si>
  <si>
    <t>Sharon</t>
  </si>
  <si>
    <t>Peterson</t>
  </si>
  <si>
    <t>Maura</t>
  </si>
  <si>
    <t>Levine</t>
  </si>
  <si>
    <t>Sharad</t>
  </si>
  <si>
    <t>Vidyarthy</t>
  </si>
  <si>
    <t>Aubin</t>
  </si>
  <si>
    <t>Haskins</t>
  </si>
  <si>
    <t>Keyes</t>
  </si>
  <si>
    <t>Therese</t>
  </si>
  <si>
    <t>Maryanne</t>
  </si>
  <si>
    <t>Macdougall</t>
  </si>
  <si>
    <t>Cantara</t>
  </si>
  <si>
    <t>Aschbrenner</t>
  </si>
  <si>
    <t>Brian</t>
  </si>
  <si>
    <t>Ruhm</t>
  </si>
  <si>
    <t>Meredith</t>
  </si>
  <si>
    <t>Newsham</t>
  </si>
  <si>
    <t>Jim</t>
  </si>
  <si>
    <t>Hansen</t>
  </si>
  <si>
    <t>Callum</t>
  </si>
  <si>
    <t>Bouchard</t>
  </si>
  <si>
    <t>Benedum</t>
  </si>
  <si>
    <t>Hein</t>
  </si>
  <si>
    <t>Van Den Heuvel</t>
  </si>
  <si>
    <t>Kelly</t>
  </si>
  <si>
    <t>Angela</t>
  </si>
  <si>
    <t>Poulin</t>
  </si>
  <si>
    <t>Beth</t>
  </si>
  <si>
    <t>Whipple</t>
  </si>
  <si>
    <t>Jill</t>
  </si>
  <si>
    <t>Ruddon-Benedum</t>
  </si>
  <si>
    <t>Reilly</t>
  </si>
  <si>
    <t>Justin</t>
  </si>
  <si>
    <t>Deflumeri</t>
  </si>
  <si>
    <t>Guilfoil</t>
  </si>
  <si>
    <t>Patrick</t>
  </si>
  <si>
    <t>Nelson</t>
  </si>
  <si>
    <t>Phil</t>
  </si>
  <si>
    <t>Petchek</t>
  </si>
  <si>
    <t>Shelby</t>
  </si>
  <si>
    <t>Walker-Adams</t>
  </si>
  <si>
    <t>Bernier</t>
  </si>
  <si>
    <t>Bob</t>
  </si>
  <si>
    <t>Souza</t>
  </si>
  <si>
    <t>Christie</t>
  </si>
  <si>
    <t>Carolanne</t>
  </si>
  <si>
    <t>Taylor</t>
  </si>
  <si>
    <t>Dianne</t>
  </si>
  <si>
    <t>Smigliani</t>
  </si>
  <si>
    <t>Cook</t>
  </si>
  <si>
    <t>Eddie</t>
  </si>
  <si>
    <t>Ferris</t>
  </si>
  <si>
    <t>Mortimer</t>
  </si>
  <si>
    <t>Dan</t>
  </si>
  <si>
    <t>Saarinen</t>
  </si>
  <si>
    <t>Gavin</t>
  </si>
  <si>
    <t>Kennedy</t>
  </si>
  <si>
    <t>Laprade</t>
  </si>
  <si>
    <t>Perreault</t>
  </si>
  <si>
    <t>Emalia</t>
  </si>
  <si>
    <t>Rubner</t>
  </si>
  <si>
    <t>Yuki</t>
  </si>
  <si>
    <t>Chorney</t>
  </si>
  <si>
    <t>Grzyb</t>
  </si>
  <si>
    <t>Chelsea</t>
  </si>
  <si>
    <t>Maryn</t>
  </si>
  <si>
    <t>Barrett</t>
  </si>
  <si>
    <t>Kate</t>
  </si>
  <si>
    <t>Omalley</t>
  </si>
  <si>
    <t>Kevin</t>
  </si>
  <si>
    <t>Reigstad</t>
  </si>
  <si>
    <t>Baerman</t>
  </si>
  <si>
    <t>Gill</t>
  </si>
  <si>
    <t>Lucinda</t>
  </si>
  <si>
    <t>Bliss</t>
  </si>
  <si>
    <t>Balch</t>
  </si>
  <si>
    <t>Jacqueline</t>
  </si>
  <si>
    <t>Rossi</t>
  </si>
  <si>
    <t>Ann</t>
  </si>
  <si>
    <t>Edwards</t>
  </si>
  <si>
    <t>Fiero</t>
  </si>
  <si>
    <t>Sheila</t>
  </si>
  <si>
    <t>Wilson</t>
  </si>
  <si>
    <t>Nik</t>
  </si>
  <si>
    <t>Janson</t>
  </si>
  <si>
    <t>Fante</t>
  </si>
  <si>
    <t>Cathleen</t>
  </si>
  <si>
    <t>King</t>
  </si>
  <si>
    <t>Eastman</t>
  </si>
  <si>
    <t>Bonenfant</t>
  </si>
  <si>
    <t>Malissa</t>
  </si>
  <si>
    <t>Knight</t>
  </si>
  <si>
    <t>Melanie</t>
  </si>
  <si>
    <t>Harding</t>
  </si>
  <si>
    <t>Tracy</t>
  </si>
  <si>
    <t>Dussault</t>
  </si>
  <si>
    <t>Carolina</t>
  </si>
  <si>
    <t>Tumminelli</t>
  </si>
  <si>
    <t>Oleary</t>
  </si>
  <si>
    <t>Oneil</t>
  </si>
  <si>
    <t>Damian</t>
  </si>
  <si>
    <t>Mangini</t>
  </si>
  <si>
    <t>Gillian</t>
  </si>
  <si>
    <t>Kayo</t>
  </si>
  <si>
    <t>Paula</t>
  </si>
  <si>
    <t>Sorenson</t>
  </si>
  <si>
    <t>Michelle</t>
  </si>
  <si>
    <t>Shea La Sala</t>
  </si>
  <si>
    <t>Tina</t>
  </si>
  <si>
    <t>Connor</t>
  </si>
  <si>
    <t>Debbie</t>
  </si>
  <si>
    <t>Rioux</t>
  </si>
  <si>
    <t>Sara</t>
  </si>
  <si>
    <t>Mack</t>
  </si>
  <si>
    <t>Jean</t>
  </si>
  <si>
    <t>Keeley</t>
  </si>
  <si>
    <t>Greene</t>
  </si>
  <si>
    <t>Bobby</t>
  </si>
  <si>
    <t>ODonnell</t>
  </si>
  <si>
    <t>Meissner</t>
  </si>
  <si>
    <t>O'Neill</t>
  </si>
  <si>
    <t>Gendreau</t>
  </si>
  <si>
    <t>Maike</t>
  </si>
  <si>
    <t>Geng</t>
  </si>
  <si>
    <t>Westrich</t>
  </si>
  <si>
    <t>Severance</t>
  </si>
  <si>
    <t>Arsenault</t>
  </si>
  <si>
    <t>Fongemie</t>
  </si>
  <si>
    <t>Caleb</t>
  </si>
  <si>
    <t>Hagner</t>
  </si>
  <si>
    <t>Andrews</t>
  </si>
  <si>
    <t>Jaclyn</t>
  </si>
  <si>
    <t>Betz</t>
  </si>
  <si>
    <t>Dean</t>
  </si>
  <si>
    <t>Rose</t>
  </si>
  <si>
    <t>Len</t>
  </si>
  <si>
    <t>Earnshaw</t>
  </si>
  <si>
    <t>Jonathan</t>
  </si>
  <si>
    <t>Alizio</t>
  </si>
  <si>
    <t>Adriana</t>
  </si>
  <si>
    <t>Tyers</t>
  </si>
  <si>
    <t>Coyle</t>
  </si>
  <si>
    <t>Helene</t>
  </si>
  <si>
    <t>Sisti</t>
  </si>
  <si>
    <t>Gina</t>
  </si>
  <si>
    <t>Joubert</t>
  </si>
  <si>
    <t>Regan</t>
  </si>
  <si>
    <t>Ferrisi</t>
  </si>
  <si>
    <t>Triest-Hallahan</t>
  </si>
  <si>
    <t>Lydia</t>
  </si>
  <si>
    <t>Reedstrom</t>
  </si>
  <si>
    <t>Andrea</t>
  </si>
  <si>
    <t>Bucknam</t>
  </si>
  <si>
    <t>OBrien</t>
  </si>
  <si>
    <t>Brenda</t>
  </si>
  <si>
    <t>Lovering</t>
  </si>
  <si>
    <t>Kristina</t>
  </si>
  <si>
    <t>Siladi</t>
  </si>
  <si>
    <t>Mike</t>
  </si>
  <si>
    <t>Veilleux</t>
  </si>
  <si>
    <t>Josh</t>
  </si>
  <si>
    <t>Ewing Simone</t>
  </si>
  <si>
    <t>Anthony</t>
  </si>
  <si>
    <t>Rainey</t>
  </si>
  <si>
    <t>Marsh</t>
  </si>
  <si>
    <t>Bemis</t>
  </si>
  <si>
    <t>Fred</t>
  </si>
  <si>
    <t>Carter</t>
  </si>
  <si>
    <t>Joshua</t>
  </si>
  <si>
    <t>Drazen</t>
  </si>
  <si>
    <t>John David</t>
  </si>
  <si>
    <t>Toscano</t>
  </si>
  <si>
    <t>Disalvo</t>
  </si>
  <si>
    <t>Martinez</t>
  </si>
  <si>
    <t>Bragg</t>
  </si>
  <si>
    <t>Leighton</t>
  </si>
  <si>
    <t>Klug</t>
  </si>
  <si>
    <t>Samuel</t>
  </si>
  <si>
    <t>Kilham</t>
  </si>
  <si>
    <t>Clements</t>
  </si>
  <si>
    <t>Cary</t>
  </si>
  <si>
    <t>Lee</t>
  </si>
  <si>
    <t>Ray</t>
  </si>
  <si>
    <t>Levesque</t>
  </si>
  <si>
    <t>Persell</t>
  </si>
  <si>
    <t>Marcos</t>
  </si>
  <si>
    <t>de Sa</t>
  </si>
  <si>
    <t>Sam</t>
  </si>
  <si>
    <t>Harris</t>
  </si>
  <si>
    <t>Mcgarry</t>
  </si>
  <si>
    <t>Miller</t>
  </si>
  <si>
    <t>Schaffer</t>
  </si>
  <si>
    <t>Cole</t>
  </si>
  <si>
    <t>Cody</t>
  </si>
  <si>
    <t>Merrill</t>
  </si>
  <si>
    <t>Terryl</t>
  </si>
  <si>
    <t>Fritz</t>
  </si>
  <si>
    <t>Kyle</t>
  </si>
  <si>
    <t>Noah</t>
  </si>
  <si>
    <t>Kondor</t>
  </si>
  <si>
    <t>Toscano, Jr.</t>
  </si>
  <si>
    <t>Beliveau</t>
  </si>
  <si>
    <t>Rich</t>
  </si>
  <si>
    <t>Lara</t>
  </si>
  <si>
    <t>Evan</t>
  </si>
  <si>
    <t>Phair</t>
  </si>
  <si>
    <t>Jocelyn</t>
  </si>
  <si>
    <t>Laliberty</t>
  </si>
  <si>
    <t>Bergquist</t>
  </si>
  <si>
    <t>Clinton</t>
  </si>
  <si>
    <t>Swett</t>
  </si>
  <si>
    <t>Philip</t>
  </si>
  <si>
    <t>Adam</t>
  </si>
  <si>
    <t>Dickerson</t>
  </si>
  <si>
    <t>Bridget</t>
  </si>
  <si>
    <t>Combes</t>
  </si>
  <si>
    <t>Lincoln</t>
  </si>
  <si>
    <t>Woody</t>
  </si>
  <si>
    <t>Syrjala</t>
  </si>
  <si>
    <t>Dick</t>
  </si>
  <si>
    <t>Jardine</t>
  </si>
  <si>
    <t>Jose</t>
  </si>
  <si>
    <t>Velho</t>
  </si>
  <si>
    <t>Michalman</t>
  </si>
  <si>
    <t>Thompson</t>
  </si>
  <si>
    <t>Achsa</t>
  </si>
  <si>
    <t>Allyson</t>
  </si>
  <si>
    <t>Kelsey</t>
  </si>
  <si>
    <t>Tobine</t>
  </si>
  <si>
    <t>Montibello</t>
  </si>
  <si>
    <t>Charla</t>
  </si>
  <si>
    <t>Stevens</t>
  </si>
  <si>
    <t>Abreu</t>
  </si>
  <si>
    <t>Samantha</t>
  </si>
  <si>
    <t>Stella</t>
  </si>
  <si>
    <t>Marggie</t>
  </si>
  <si>
    <t>Quinn</t>
  </si>
  <si>
    <t>Susanne</t>
  </si>
  <si>
    <t>Yee</t>
  </si>
  <si>
    <t>Ober</t>
  </si>
  <si>
    <t>Barbara</t>
  </si>
  <si>
    <t>Obecny</t>
  </si>
  <si>
    <t>Joanne</t>
  </si>
  <si>
    <t>Lutter</t>
  </si>
  <si>
    <t>Dignan</t>
  </si>
  <si>
    <t>Rizzo</t>
  </si>
  <si>
    <t>Parker</t>
  </si>
  <si>
    <t>Kimberly</t>
  </si>
  <si>
    <t>Hurvitz</t>
  </si>
  <si>
    <t>Amelia</t>
  </si>
  <si>
    <t>Douglas</t>
  </si>
  <si>
    <t>Dahyam</t>
  </si>
  <si>
    <t>Matiz</t>
  </si>
  <si>
    <t>Ericka</t>
  </si>
  <si>
    <t>Steve</t>
  </si>
  <si>
    <t>Pemberton</t>
  </si>
  <si>
    <t>Amanda</t>
  </si>
  <si>
    <t>Ki</t>
  </si>
  <si>
    <t>Varney-Parker</t>
  </si>
  <si>
    <t>Cecilia</t>
  </si>
  <si>
    <t>Kamau</t>
  </si>
  <si>
    <t>Aarav</t>
  </si>
  <si>
    <t>Caitlin</t>
  </si>
  <si>
    <t>Loving</t>
  </si>
  <si>
    <t>Creed</t>
  </si>
  <si>
    <t>Mugwe</t>
  </si>
  <si>
    <t>Konstantopoulos</t>
  </si>
  <si>
    <t>Noyovitz</t>
  </si>
  <si>
    <t>Aaryan</t>
  </si>
  <si>
    <t>Mcdermott</t>
  </si>
  <si>
    <t>Morrison</t>
  </si>
  <si>
    <t>Rapaport</t>
  </si>
  <si>
    <t>Taryn</t>
  </si>
  <si>
    <t>Wendy</t>
  </si>
  <si>
    <t>Bilodeau</t>
  </si>
  <si>
    <t>Jessika</t>
  </si>
  <si>
    <t>Welch</t>
  </si>
  <si>
    <t>Hamlin</t>
  </si>
  <si>
    <t>Kiersten</t>
  </si>
  <si>
    <t>Langan</t>
  </si>
  <si>
    <t>Bonnie</t>
  </si>
  <si>
    <t>Roberts</t>
  </si>
  <si>
    <t>Hartshorn</t>
  </si>
  <si>
    <t>Mcdargh</t>
  </si>
  <si>
    <t>Colletti</t>
  </si>
  <si>
    <t>Lillian</t>
  </si>
  <si>
    <t>Alee</t>
  </si>
  <si>
    <t>Antonio</t>
  </si>
  <si>
    <t>Calvagno</t>
  </si>
  <si>
    <t>Gilligan</t>
  </si>
  <si>
    <t>Louise</t>
  </si>
  <si>
    <t>Chevalier</t>
  </si>
  <si>
    <t>Fontaine</t>
  </si>
  <si>
    <t>Girolimon</t>
  </si>
  <si>
    <t>Jon</t>
  </si>
  <si>
    <t>Burpee</t>
  </si>
  <si>
    <t>Ruth</t>
  </si>
  <si>
    <t>Harbilas</t>
  </si>
  <si>
    <t>Pare</t>
  </si>
  <si>
    <t>Campbell</t>
  </si>
  <si>
    <t>Teresia</t>
  </si>
  <si>
    <t>Monicah</t>
  </si>
  <si>
    <t>Kagungo</t>
  </si>
  <si>
    <t>Carolyn</t>
  </si>
  <si>
    <t>Snyder</t>
  </si>
  <si>
    <t>Jessie</t>
  </si>
  <si>
    <t>Geannaris</t>
  </si>
  <si>
    <t>Renee</t>
  </si>
  <si>
    <t>Eli</t>
  </si>
  <si>
    <t>Medina</t>
  </si>
  <si>
    <t>Kathie</t>
  </si>
  <si>
    <t>Rice Orshak</t>
  </si>
  <si>
    <t>Candice</t>
  </si>
  <si>
    <t>Robichaud</t>
  </si>
  <si>
    <t>Vanessa</t>
  </si>
  <si>
    <t>Kara</t>
  </si>
  <si>
    <t>Spiro</t>
  </si>
  <si>
    <t>Heather</t>
  </si>
  <si>
    <t>Laurel</t>
  </si>
  <si>
    <t>Morganson</t>
  </si>
  <si>
    <t>Searles</t>
  </si>
  <si>
    <t>Sandler</t>
  </si>
  <si>
    <t>Lopez</t>
  </si>
  <si>
    <t>Martha</t>
  </si>
  <si>
    <t>Bonin</t>
  </si>
  <si>
    <t>Caroline</t>
  </si>
  <si>
    <t>Dodge</t>
  </si>
  <si>
    <t>Fazioli</t>
  </si>
  <si>
    <t>Wattam</t>
  </si>
  <si>
    <t>Judy</t>
  </si>
  <si>
    <t>Gutry</t>
  </si>
  <si>
    <t>Tassinari</t>
  </si>
  <si>
    <t>Addison</t>
  </si>
  <si>
    <t>Deana</t>
  </si>
  <si>
    <t>X</t>
  </si>
  <si>
    <t>Obrien</t>
  </si>
  <si>
    <t>Knudsen</t>
  </si>
  <si>
    <t>Mary</t>
  </si>
  <si>
    <t>Klene</t>
  </si>
  <si>
    <t>Mullaney</t>
  </si>
  <si>
    <t>Liz</t>
  </si>
  <si>
    <t>Belanger</t>
  </si>
  <si>
    <t>Pat</t>
  </si>
  <si>
    <t>Bourgault</t>
  </si>
  <si>
    <t>Roxane</t>
  </si>
  <si>
    <t>Gagnon</t>
  </si>
  <si>
    <t>Heidi</t>
  </si>
  <si>
    <t>Letalien</t>
  </si>
  <si>
    <t>Dunlap</t>
  </si>
  <si>
    <t>Erika</t>
  </si>
  <si>
    <t>Irene</t>
  </si>
  <si>
    <t>Lionetta</t>
  </si>
  <si>
    <t>Alanna</t>
  </si>
  <si>
    <t>Boyle</t>
  </si>
  <si>
    <t>Deborah</t>
  </si>
  <si>
    <t>Rosenthal</t>
  </si>
  <si>
    <t>Hernandez Guerin</t>
  </si>
  <si>
    <t>Ava</t>
  </si>
  <si>
    <t>Downing</t>
  </si>
  <si>
    <t>Amy</t>
  </si>
  <si>
    <t>Dyment</t>
  </si>
  <si>
    <t>Cantone</t>
  </si>
  <si>
    <t>Kandy</t>
  </si>
  <si>
    <t>Fredette</t>
  </si>
  <si>
    <t>Colleen</t>
  </si>
  <si>
    <t>Berube</t>
  </si>
  <si>
    <t>Holmes</t>
  </si>
  <si>
    <t>Barb</t>
  </si>
  <si>
    <t>Higgins</t>
  </si>
  <si>
    <t>Courtney</t>
  </si>
  <si>
    <t>Anding</t>
  </si>
  <si>
    <t>Pamela</t>
  </si>
  <si>
    <t>Baxter</t>
  </si>
  <si>
    <t>Kathy</t>
  </si>
  <si>
    <t>Roux</t>
  </si>
  <si>
    <t>Mullen</t>
  </si>
  <si>
    <t>Stacey</t>
  </si>
  <si>
    <t>Howard</t>
  </si>
  <si>
    <t>Melissa</t>
  </si>
  <si>
    <t>Nawn</t>
  </si>
  <si>
    <t>Diana</t>
  </si>
  <si>
    <t>Rogers</t>
  </si>
  <si>
    <t>Alyssa</t>
  </si>
  <si>
    <t>Tursi</t>
  </si>
  <si>
    <t>Penny</t>
  </si>
  <si>
    <t>Sullivan</t>
  </si>
  <si>
    <t>Joplin</t>
  </si>
  <si>
    <t>Elaine</t>
  </si>
  <si>
    <t>Makara</t>
  </si>
  <si>
    <t>Burns</t>
  </si>
  <si>
    <t>Justine</t>
  </si>
  <si>
    <t>Hayward</t>
  </si>
  <si>
    <t>Manchester</t>
  </si>
  <si>
    <t>Hochuli</t>
  </si>
  <si>
    <t>Whittemore</t>
  </si>
  <si>
    <t>Linda</t>
  </si>
  <si>
    <t>Doyle</t>
  </si>
  <si>
    <t>Jun</t>
  </si>
  <si>
    <t>Chen</t>
  </si>
  <si>
    <t>Furlong</t>
  </si>
  <si>
    <t>Kristen</t>
  </si>
  <si>
    <t>Sheppard</t>
  </si>
  <si>
    <t>Megan Elise</t>
  </si>
  <si>
    <t>Westbrook</t>
  </si>
  <si>
    <t>Michelle Shea</t>
  </si>
  <si>
    <t>La Sala</t>
  </si>
  <si>
    <t>Spotts</t>
  </si>
  <si>
    <t>Carney</t>
  </si>
  <si>
    <t>Leslie</t>
  </si>
  <si>
    <t>Chuck</t>
  </si>
  <si>
    <t>Wise</t>
  </si>
  <si>
    <t>Lapierre</t>
  </si>
  <si>
    <t>Luke</t>
  </si>
  <si>
    <t>Brennan</t>
  </si>
  <si>
    <t>Ed</t>
  </si>
  <si>
    <t>Ithier</t>
  </si>
  <si>
    <t>Brenton</t>
  </si>
  <si>
    <t>Piekarski</t>
  </si>
  <si>
    <t>Olszewski</t>
  </si>
  <si>
    <t>Cooper</t>
  </si>
  <si>
    <t>Durkin</t>
  </si>
  <si>
    <t>Champey</t>
  </si>
  <si>
    <t>Stanhope</t>
  </si>
  <si>
    <t>Aiden</t>
  </si>
  <si>
    <t>Gindin</t>
  </si>
  <si>
    <t>Colton</t>
  </si>
  <si>
    <t>Piper</t>
  </si>
  <si>
    <t>Ogden</t>
  </si>
  <si>
    <t>Barry</t>
  </si>
  <si>
    <t>Fitzgerald</t>
  </si>
  <si>
    <t>Dana</t>
  </si>
  <si>
    <t>Maxwell</t>
  </si>
  <si>
    <t>Wayne</t>
  </si>
  <si>
    <t>Hambrecht</t>
  </si>
  <si>
    <t>Sayers</t>
  </si>
  <si>
    <t>Nowell</t>
  </si>
  <si>
    <t>Keith</t>
  </si>
  <si>
    <t>Gouveia</t>
  </si>
  <si>
    <t>Raimo</t>
  </si>
  <si>
    <t>Kalvi</t>
  </si>
  <si>
    <t>Rys</t>
  </si>
  <si>
    <t>Ackerman</t>
  </si>
  <si>
    <t>Tony</t>
  </si>
  <si>
    <t>Gravell</t>
  </si>
  <si>
    <t>George</t>
  </si>
  <si>
    <t>Sheldon</t>
  </si>
  <si>
    <t>Frederick</t>
  </si>
  <si>
    <t>Anderson</t>
  </si>
  <si>
    <t>Burke</t>
  </si>
  <si>
    <t>Popham</t>
  </si>
  <si>
    <t>SIX03 ENDURANCE</t>
  </si>
  <si>
    <t>Janvrin</t>
  </si>
  <si>
    <t>Patricia</t>
  </si>
  <si>
    <t>Carley</t>
  </si>
  <si>
    <t>Dell'ova</t>
  </si>
  <si>
    <t>Finnegan</t>
  </si>
  <si>
    <t>Heslam</t>
  </si>
  <si>
    <t>Keifer</t>
  </si>
  <si>
    <t>Maggie</t>
  </si>
  <si>
    <t>Madden</t>
  </si>
  <si>
    <t>Murray</t>
  </si>
  <si>
    <t>Nugent</t>
  </si>
  <si>
    <t>Sandy</t>
  </si>
  <si>
    <t>Rowe</t>
  </si>
  <si>
    <t>Durant</t>
  </si>
  <si>
    <t>Jana</t>
  </si>
  <si>
    <t>Laudadio</t>
  </si>
  <si>
    <t>Ellienne</t>
  </si>
  <si>
    <t>Planchet</t>
  </si>
  <si>
    <t>Ochoa</t>
  </si>
  <si>
    <t>Joyce</t>
  </si>
  <si>
    <t>Liang</t>
  </si>
  <si>
    <t>Salesky</t>
  </si>
  <si>
    <t>Erica</t>
  </si>
  <si>
    <t>Mannetta</t>
  </si>
  <si>
    <t>Alisha</t>
  </si>
  <si>
    <t>Goodsell</t>
  </si>
  <si>
    <t>Kerry</t>
  </si>
  <si>
    <t>Barzaga</t>
  </si>
  <si>
    <t>Vincent</t>
  </si>
  <si>
    <t>Perelli</t>
  </si>
  <si>
    <t>Hast</t>
  </si>
  <si>
    <t>Rainville</t>
  </si>
  <si>
    <t>Sherrie</t>
  </si>
  <si>
    <t>Gibson</t>
  </si>
  <si>
    <t>Monahan</t>
  </si>
  <si>
    <t>Brad</t>
  </si>
  <si>
    <t>Fernandes</t>
  </si>
  <si>
    <t>Ethan</t>
  </si>
  <si>
    <t>Rowin</t>
  </si>
  <si>
    <t>Kurt</t>
  </si>
  <si>
    <t>Noe</t>
  </si>
  <si>
    <t>Robin</t>
  </si>
  <si>
    <t>Helfrich</t>
  </si>
  <si>
    <t>Gray</t>
  </si>
  <si>
    <t>Brayton</t>
  </si>
  <si>
    <t>Chase</t>
  </si>
  <si>
    <t>Hall</t>
  </si>
  <si>
    <t>Lemire</t>
  </si>
  <si>
    <t>Bradley</t>
  </si>
  <si>
    <t>Maher</t>
  </si>
  <si>
    <t>Krystal</t>
  </si>
  <si>
    <t>Bessette</t>
  </si>
  <si>
    <t>Lindsay</t>
  </si>
  <si>
    <t>Mitchell</t>
  </si>
  <si>
    <t>Stuart</t>
  </si>
  <si>
    <t>Tremblay</t>
  </si>
  <si>
    <t>Tory</t>
  </si>
  <si>
    <t>Wight</t>
  </si>
  <si>
    <t>Wineriter</t>
  </si>
  <si>
    <t>Raffio</t>
  </si>
  <si>
    <t>Veronica</t>
  </si>
  <si>
    <t>Hytner</t>
  </si>
  <si>
    <t>Savannah</t>
  </si>
  <si>
    <t>Ritter</t>
  </si>
  <si>
    <t>Woodward</t>
  </si>
  <si>
    <t>Kylie</t>
  </si>
  <si>
    <t>Rochelle</t>
  </si>
  <si>
    <t>Geisser</t>
  </si>
  <si>
    <t>Cady</t>
  </si>
  <si>
    <t>Hickman</t>
  </si>
  <si>
    <t>Beaumont</t>
  </si>
  <si>
    <t>Theresa</t>
  </si>
  <si>
    <t>Noble</t>
  </si>
  <si>
    <t>Cappa</t>
  </si>
  <si>
    <t>Stephan</t>
  </si>
  <si>
    <t>Kristin</t>
  </si>
  <si>
    <t>Mara</t>
  </si>
  <si>
    <t>Kristene</t>
  </si>
  <si>
    <t>Nadeau</t>
  </si>
  <si>
    <t>Bri</t>
  </si>
  <si>
    <t>Enzmann</t>
  </si>
  <si>
    <t>Randy</t>
  </si>
  <si>
    <t>Michaud</t>
  </si>
  <si>
    <t>Alicia</t>
  </si>
  <si>
    <t>Anna</t>
  </si>
  <si>
    <t>Jones</t>
  </si>
  <si>
    <t>McAllister-Geller</t>
  </si>
  <si>
    <t>Scelza</t>
  </si>
  <si>
    <t>Healey</t>
  </si>
  <si>
    <t>Pike</t>
  </si>
  <si>
    <t>Ariana</t>
  </si>
  <si>
    <t>Races</t>
  </si>
  <si>
    <t>Harreld</t>
  </si>
  <si>
    <t>Madeline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</si>
</sst>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(* #,##0.00_);_(* \(#,##0.00\);_(* &quot;-&quot;??_);_(@_)"/>
    <numFmt numFmtId="164" formatCode="m/d"/>
    <numFmt numFmtId="165" formatCode="_(* #,##0.0000_);_(* \(#,##0.0000\);_(* &quot;-&quot;??_);_(@_)"/>
    <numFmt numFmtId="166" formatCode="[$-F400]h:mm:ss\ AM/PM"/>
    <numFmt numFmtId="167" formatCode="_(* #,##0.0_);_(* \(#,##0.0\);_(* &quot;-&quot;??_);_(@_)"/>
    <numFmt numFmtId="168" formatCode="0.0%"/>
    <numFmt numFmtId="169" formatCode="#,##0.0_);\(#,##0.0\)"/>
    <numFmt numFmtId="170" formatCode="_(* #,##0_);_(* \(#,##0\);_(* &quot;-&quot;??_);_(@_)"/>
  </numFmts>
  <fonts count="29">
    <font>
      <sz val="10"/>
      <color rgb="FF000000"/>
      <name val="Arial"/>
      <scheme val="minor"/>
    </font>
    <font>
      <sz val="11"/>
      <color theme="1"/>
      <name val="Arial"/>
      <family val="2"/>
      <scheme val="minor"/>
    </font>
    <font>
      <b/>
      <sz val="10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sz val="10"/>
      <color rgb="FF000000"/>
      <name val="Arial"/>
      <family val="2"/>
      <scheme val="minor"/>
    </font>
    <font>
      <b/>
      <u/>
      <sz val="10"/>
      <color theme="1"/>
      <name val="Arial"/>
      <family val="2"/>
      <scheme val="minor"/>
    </font>
    <font>
      <b/>
      <u/>
      <sz val="10"/>
      <color rgb="FF000000"/>
      <name val="Arial"/>
      <family val="2"/>
      <scheme val="minor"/>
    </font>
    <font>
      <sz val="10"/>
      <color rgb="FF000000"/>
      <name val="Arial"/>
      <family val="2"/>
      <scheme val="minor"/>
    </font>
    <font>
      <b/>
      <u/>
      <sz val="10"/>
      <color rgb="FFFF0000"/>
      <name val="Arial"/>
      <family val="2"/>
      <scheme val="minor"/>
    </font>
    <font>
      <b/>
      <sz val="10"/>
      <color rgb="FFFF0000"/>
      <name val="Arial"/>
      <family val="2"/>
      <scheme val="minor"/>
    </font>
    <font>
      <b/>
      <sz val="10"/>
      <color rgb="FF000000"/>
      <name val="Arial"/>
      <family val="2"/>
      <scheme val="minor"/>
    </font>
    <font>
      <sz val="10"/>
      <color rgb="FF000000"/>
      <name val="Arial"/>
      <family val="2"/>
      <scheme val="minor"/>
    </font>
    <font>
      <sz val="18"/>
      <color theme="3"/>
      <name val="Arial"/>
      <family val="2"/>
      <scheme val="major"/>
    </font>
    <font>
      <b/>
      <sz val="15"/>
      <color theme="3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sz val="11"/>
      <color rgb="FF006100"/>
      <name val="Arial"/>
      <family val="2"/>
      <scheme val="minor"/>
    </font>
    <font>
      <sz val="11"/>
      <color rgb="FF9C0006"/>
      <name val="Arial"/>
      <family val="2"/>
      <scheme val="minor"/>
    </font>
    <font>
      <sz val="11"/>
      <color rgb="FF9C5700"/>
      <name val="Arial"/>
      <family val="2"/>
      <scheme val="minor"/>
    </font>
    <font>
      <sz val="11"/>
      <color rgb="FF3F3F76"/>
      <name val="Arial"/>
      <family val="2"/>
      <scheme val="minor"/>
    </font>
    <font>
      <b/>
      <sz val="11"/>
      <color rgb="FF3F3F3F"/>
      <name val="Arial"/>
      <family val="2"/>
      <scheme val="minor"/>
    </font>
    <font>
      <b/>
      <sz val="11"/>
      <color rgb="FFFA7D00"/>
      <name val="Arial"/>
      <family val="2"/>
      <scheme val="minor"/>
    </font>
    <font>
      <sz val="11"/>
      <color rgb="FFFA7D00"/>
      <name val="Arial"/>
      <family val="2"/>
      <scheme val="minor"/>
    </font>
    <font>
      <b/>
      <sz val="11"/>
      <color theme="0"/>
      <name val="Arial"/>
      <family val="2"/>
      <scheme val="minor"/>
    </font>
    <font>
      <sz val="11"/>
      <color rgb="FFFF0000"/>
      <name val="Arial"/>
      <family val="2"/>
      <scheme val="minor"/>
    </font>
    <font>
      <i/>
      <sz val="11"/>
      <color rgb="FF7F7F7F"/>
      <name val="Arial"/>
      <family val="2"/>
      <scheme val="minor"/>
    </font>
    <font>
      <b/>
      <sz val="11"/>
      <color theme="1"/>
      <name val="Arial"/>
      <family val="2"/>
      <scheme val="minor"/>
    </font>
    <font>
      <sz val="11"/>
      <color theme="0"/>
      <name val="Arial"/>
      <family val="2"/>
      <scheme val="minor"/>
    </font>
    <font>
      <sz val="11"/>
      <color theme="1"/>
      <name val="Pitch"/>
    </font>
  </fonts>
  <fills count="3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5">
    <xf numFmtId="0" fontId="0" fillId="0" borderId="0"/>
    <xf numFmtId="43" fontId="7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1" applyNumberFormat="0" applyFill="0" applyAlignment="0" applyProtection="0"/>
    <xf numFmtId="0" fontId="14" fillId="0" borderId="2" applyNumberFormat="0" applyFill="0" applyAlignment="0" applyProtection="0"/>
    <xf numFmtId="0" fontId="15" fillId="0" borderId="3" applyNumberFormat="0" applyFill="0" applyAlignment="0" applyProtection="0"/>
    <xf numFmtId="0" fontId="15" fillId="0" borderId="0" applyNumberFormat="0" applyFill="0" applyBorder="0" applyAlignment="0" applyProtection="0"/>
    <xf numFmtId="0" fontId="16" fillId="3" borderId="0" applyNumberFormat="0" applyBorder="0" applyAlignment="0" applyProtection="0"/>
    <xf numFmtId="0" fontId="17" fillId="4" borderId="0" applyNumberFormat="0" applyBorder="0" applyAlignment="0" applyProtection="0"/>
    <xf numFmtId="0" fontId="18" fillId="5" borderId="0" applyNumberFormat="0" applyBorder="0" applyAlignment="0" applyProtection="0"/>
    <xf numFmtId="0" fontId="19" fillId="6" borderId="4" applyNumberFormat="0" applyAlignment="0" applyProtection="0"/>
    <xf numFmtId="0" fontId="20" fillId="7" borderId="5" applyNumberFormat="0" applyAlignment="0" applyProtection="0"/>
    <xf numFmtId="0" fontId="21" fillId="7" borderId="4" applyNumberFormat="0" applyAlignment="0" applyProtection="0"/>
    <xf numFmtId="0" fontId="22" fillId="0" borderId="6" applyNumberFormat="0" applyFill="0" applyAlignment="0" applyProtection="0"/>
    <xf numFmtId="0" fontId="23" fillId="8" borderId="7" applyNumberFormat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9" applyNumberFormat="0" applyFill="0" applyAlignment="0" applyProtection="0"/>
    <xf numFmtId="0" fontId="27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7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27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27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27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27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0" borderId="0"/>
    <xf numFmtId="0" fontId="1" fillId="9" borderId="8" applyNumberFormat="0" applyFont="0" applyAlignment="0" applyProtection="0"/>
  </cellStyleXfs>
  <cellXfs count="44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center"/>
    </xf>
    <xf numFmtId="2" fontId="3" fillId="0" borderId="0" xfId="0" applyNumberFormat="1" applyFont="1"/>
    <xf numFmtId="21" fontId="3" fillId="0" borderId="0" xfId="0" applyNumberFormat="1" applyFont="1"/>
    <xf numFmtId="20" fontId="3" fillId="0" borderId="0" xfId="0" applyNumberFormat="1" applyFont="1"/>
    <xf numFmtId="46" fontId="3" fillId="0" borderId="0" xfId="0" applyNumberFormat="1" applyFont="1"/>
    <xf numFmtId="164" fontId="3" fillId="0" borderId="0" xfId="0" applyNumberFormat="1" applyFont="1"/>
    <xf numFmtId="0" fontId="6" fillId="0" borderId="0" xfId="0" applyFont="1" applyAlignment="1">
      <alignment horizontal="center"/>
    </xf>
    <xf numFmtId="21" fontId="0" fillId="0" borderId="0" xfId="0" applyNumberFormat="1"/>
    <xf numFmtId="21" fontId="4" fillId="0" borderId="0" xfId="0" applyNumberFormat="1" applyFont="1"/>
    <xf numFmtId="0" fontId="4" fillId="0" borderId="0" xfId="0" applyFont="1" applyAlignment="1">
      <alignment horizontal="center"/>
    </xf>
    <xf numFmtId="43" fontId="5" fillId="0" borderId="0" xfId="1" applyFont="1" applyAlignment="1">
      <alignment horizontal="center"/>
    </xf>
    <xf numFmtId="43" fontId="4" fillId="0" borderId="0" xfId="1" applyFont="1"/>
    <xf numFmtId="165" fontId="5" fillId="0" borderId="0" xfId="1" applyNumberFormat="1" applyFont="1" applyAlignment="1">
      <alignment horizontal="center"/>
    </xf>
    <xf numFmtId="165" fontId="3" fillId="0" borderId="0" xfId="1" applyNumberFormat="1" applyFont="1"/>
    <xf numFmtId="165" fontId="4" fillId="0" borderId="0" xfId="1" applyNumberFormat="1" applyFont="1"/>
    <xf numFmtId="21" fontId="3" fillId="2" borderId="0" xfId="0" applyNumberFormat="1" applyFont="1" applyFill="1"/>
    <xf numFmtId="0" fontId="3" fillId="2" borderId="0" xfId="0" applyFont="1" applyFill="1"/>
    <xf numFmtId="43" fontId="3" fillId="2" borderId="0" xfId="1" applyFont="1" applyFill="1"/>
    <xf numFmtId="4" fontId="4" fillId="0" borderId="0" xfId="0" applyNumberFormat="1" applyFont="1"/>
    <xf numFmtId="4" fontId="5" fillId="0" borderId="0" xfId="0" applyNumberFormat="1" applyFont="1" applyAlignment="1">
      <alignment horizontal="center"/>
    </xf>
    <xf numFmtId="4" fontId="3" fillId="0" borderId="0" xfId="0" applyNumberFormat="1" applyFont="1"/>
    <xf numFmtId="0" fontId="8" fillId="0" borderId="0" xfId="0" applyFont="1" applyAlignment="1">
      <alignment horizontal="center"/>
    </xf>
    <xf numFmtId="166" fontId="5" fillId="0" borderId="0" xfId="0" applyNumberFormat="1" applyFont="1" applyAlignment="1">
      <alignment horizontal="center"/>
    </xf>
    <xf numFmtId="166" fontId="4" fillId="0" borderId="0" xfId="0" applyNumberFormat="1" applyFont="1"/>
    <xf numFmtId="4" fontId="9" fillId="0" borderId="0" xfId="0" applyNumberFormat="1" applyFont="1"/>
    <xf numFmtId="37" fontId="3" fillId="0" borderId="0" xfId="0" applyNumberFormat="1" applyFont="1"/>
    <xf numFmtId="167" fontId="4" fillId="0" borderId="0" xfId="1" applyNumberFormat="1" applyFont="1"/>
    <xf numFmtId="1" fontId="4" fillId="0" borderId="0" xfId="0" applyNumberFormat="1" applyFont="1"/>
    <xf numFmtId="168" fontId="4" fillId="0" borderId="0" xfId="2" applyNumberFormat="1" applyFont="1"/>
    <xf numFmtId="0" fontId="4" fillId="2" borderId="0" xfId="0" applyFont="1" applyFill="1"/>
    <xf numFmtId="21" fontId="3" fillId="0" borderId="0" xfId="43" applyNumberFormat="1" applyFont="1"/>
    <xf numFmtId="0" fontId="3" fillId="0" borderId="0" xfId="43" applyFont="1"/>
    <xf numFmtId="169" fontId="3" fillId="0" borderId="0" xfId="0" applyNumberFormat="1" applyFont="1"/>
    <xf numFmtId="2" fontId="4" fillId="0" borderId="0" xfId="0" applyNumberFormat="1" applyFont="1"/>
    <xf numFmtId="43" fontId="4" fillId="0" borderId="0" xfId="0" applyNumberFormat="1" applyFont="1"/>
    <xf numFmtId="170" fontId="3" fillId="0" borderId="0" xfId="1" applyNumberFormat="1" applyFont="1"/>
    <xf numFmtId="0" fontId="28" fillId="0" borderId="0" xfId="0" applyFont="1" applyAlignment="1">
      <alignment vertical="center" wrapText="1"/>
    </xf>
    <xf numFmtId="43" fontId="3" fillId="0" borderId="0" xfId="1" applyFont="1" applyFill="1"/>
    <xf numFmtId="0" fontId="10" fillId="34" borderId="0" xfId="0" applyFont="1" applyFill="1"/>
    <xf numFmtId="0" fontId="10" fillId="34" borderId="0" xfId="0" applyFont="1" applyFill="1" applyAlignment="1">
      <alignment horizontal="center"/>
    </xf>
  </cellXfs>
  <cellStyles count="45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9" builtinId="27" customBuiltin="1"/>
    <cellStyle name="Calculation" xfId="13" builtinId="22" customBuiltin="1"/>
    <cellStyle name="Check Cell" xfId="15" builtinId="23" customBuiltin="1"/>
    <cellStyle name="Comma" xfId="1" builtinId="3"/>
    <cellStyle name="Explanatory Text" xfId="17" builtinId="53" customBuiltin="1"/>
    <cellStyle name="Good" xfId="8" builtinId="26" customBuiltin="1"/>
    <cellStyle name="Heading 1" xfId="4" builtinId="16" customBuiltin="1"/>
    <cellStyle name="Heading 2" xfId="5" builtinId="17" customBuiltin="1"/>
    <cellStyle name="Heading 3" xfId="6" builtinId="18" customBuiltin="1"/>
    <cellStyle name="Heading 4" xfId="7" builtinId="19" customBuiltin="1"/>
    <cellStyle name="Input" xfId="11" builtinId="20" customBuiltin="1"/>
    <cellStyle name="Linked Cell" xfId="14" builtinId="24" customBuiltin="1"/>
    <cellStyle name="Neutral" xfId="10" builtinId="28" customBuiltin="1"/>
    <cellStyle name="Normal" xfId="0" builtinId="0"/>
    <cellStyle name="Normal 2" xfId="43" xr:uid="{89D65271-257E-4634-AB63-F62B9F5824B8}"/>
    <cellStyle name="Note 2" xfId="44" xr:uid="{428AAA5C-89E2-4201-AB95-3B1BEB466224}"/>
    <cellStyle name="Output" xfId="12" builtinId="21" customBuiltin="1"/>
    <cellStyle name="Percent" xfId="2" builtinId="5"/>
    <cellStyle name="Title" xfId="3" builtinId="15" customBuiltin="1"/>
    <cellStyle name="Total" xfId="18" builtinId="25" customBuiltin="1"/>
    <cellStyle name="Warning Text" xfId="16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L25"/>
  <sheetViews>
    <sheetView tabSelected="1" workbookViewId="0">
      <pane ySplit="1" topLeftCell="A2" activePane="bottomLeft" state="frozen"/>
      <selection activeCell="D9" sqref="D9"/>
      <selection pane="bottomLeft"/>
    </sheetView>
  </sheetViews>
  <sheetFormatPr defaultColWidth="12.53515625" defaultRowHeight="15.75" customHeight="1" outlineLevelRow="1"/>
  <cols>
    <col min="1" max="1" width="36.765625" style="3" bestFit="1" customWidth="1"/>
    <col min="2" max="2" width="12.15234375" style="3" bestFit="1" customWidth="1"/>
    <col min="3" max="3" width="11.23046875" style="3" bestFit="1" customWidth="1"/>
    <col min="4" max="4" width="8.3046875" style="3" customWidth="1"/>
    <col min="5" max="5" width="18.07421875" style="3" bestFit="1" customWidth="1"/>
    <col min="6" max="6" width="23.23046875" style="3" customWidth="1"/>
    <col min="7" max="7" width="16.23046875" style="3" bestFit="1" customWidth="1"/>
    <col min="8" max="8" width="7.765625" style="3" bestFit="1" customWidth="1"/>
    <col min="9" max="9" width="9.765625" style="3" bestFit="1" customWidth="1"/>
    <col min="10" max="16384" width="12.53515625" style="3"/>
  </cols>
  <sheetData>
    <row r="1" spans="1:12" s="10" customFormat="1" ht="12.45">
      <c r="A1" s="4" t="s">
        <v>5</v>
      </c>
      <c r="B1" s="4" t="s">
        <v>29</v>
      </c>
      <c r="C1" s="4" t="s">
        <v>15</v>
      </c>
      <c r="D1" s="4" t="s">
        <v>31</v>
      </c>
      <c r="E1" s="4" t="s">
        <v>30</v>
      </c>
      <c r="F1" s="4" t="s">
        <v>32</v>
      </c>
      <c r="G1" s="4" t="s">
        <v>16</v>
      </c>
      <c r="H1" s="25" t="s">
        <v>0</v>
      </c>
      <c r="I1" s="4" t="s">
        <v>26</v>
      </c>
    </row>
    <row r="2" spans="1:12" ht="15.75" customHeight="1">
      <c r="A2" s="2" t="s">
        <v>19</v>
      </c>
      <c r="B2" s="22">
        <f>SUMIF('Shamrock 5K'!$E$2:$E$225,A2,'Shamrock 5K'!$J$2:$J$225)</f>
        <v>541.1</v>
      </c>
      <c r="C2" s="22">
        <f>SUMIF('Nashua 10K'!$E$2:$E$257,A2,'Nashua 10K'!$J$2:$J$257)</f>
        <v>1502.35</v>
      </c>
      <c r="D2" s="22">
        <f>SUMIF('Shaker 7'!$E$2:$E$133,A2,'Shaker 7'!$J$2:$J$133)</f>
        <v>850.69999999999993</v>
      </c>
      <c r="E2" s="22">
        <f>SUMIF('Run for Freedom 5K'!$E$2:$E$295,A2,'Run for Freedom 5K'!$J$2:$J$295)</f>
        <v>1649.5</v>
      </c>
      <c r="F2" s="22">
        <f>SUMIF('Footrace for the Fallen 5K'!$E$2:$E$266,A2,'Footrace for the Fallen 5K'!$J$2:$J$266)</f>
        <v>1884.1999999999998</v>
      </c>
      <c r="G2" s="22">
        <f>SUMIF('New England Half'!$E$2:$E$258,A2,'New England Half'!$J$2:$J$258)</f>
        <v>1864.2</v>
      </c>
      <c r="H2" s="28">
        <f>SUM(B2:G2)</f>
        <v>8292.0499999999993</v>
      </c>
      <c r="I2" s="36">
        <f>H2-$H$2</f>
        <v>0</v>
      </c>
      <c r="J2" s="30"/>
      <c r="K2" s="22"/>
    </row>
    <row r="3" spans="1:12" ht="15.75" customHeight="1">
      <c r="A3" s="2" t="s">
        <v>18</v>
      </c>
      <c r="B3" s="22">
        <f>SUMIF('Shamrock 5K'!$E$2:$E$225,A3,'Shamrock 5K'!$J$2:$J$225)</f>
        <v>862.30000000000007</v>
      </c>
      <c r="C3" s="22">
        <f>SUMIF('Nashua 10K'!$E$2:$E$257,A3,'Nashua 10K'!$J$2:$J$257)</f>
        <v>869.15</v>
      </c>
      <c r="D3" s="22">
        <f>SUMIF('Shaker 7'!$E$2:$E$133,A3,'Shaker 7'!$J$2:$J$133)</f>
        <v>833.55000000000007</v>
      </c>
      <c r="E3" s="22">
        <f>SUMIF('Run for Freedom 5K'!$E$2:$E$295,A3,'Run for Freedom 5K'!$J$2:$J$295)</f>
        <v>1251.5999999999997</v>
      </c>
      <c r="F3" s="22">
        <f>SUMIF('Footrace for the Fallen 5K'!$E$2:$E$266,A3,'Footrace for the Fallen 5K'!$J$2:$J$266)</f>
        <v>1114.6000000000001</v>
      </c>
      <c r="G3" s="22">
        <f>SUMIF('New England Half'!$E$2:$E$258,A3,'New England Half'!$J$2:$J$258)</f>
        <v>469.09999999999997</v>
      </c>
      <c r="H3" s="28">
        <f>SUM(B3:G3)</f>
        <v>5400.3</v>
      </c>
      <c r="I3" s="39">
        <f>H3-$H$2</f>
        <v>-2891.7499999999991</v>
      </c>
      <c r="J3" s="30"/>
      <c r="K3" s="22"/>
    </row>
    <row r="4" spans="1:12" ht="15.75" customHeight="1">
      <c r="A4" s="2" t="s">
        <v>17</v>
      </c>
      <c r="B4" s="22">
        <f>SUMIF('Shamrock 5K'!$E$2:$E$225,A4,'Shamrock 5K'!$J$2:$J$225)</f>
        <v>383.40000000000003</v>
      </c>
      <c r="C4" s="22">
        <f>SUMIF('Nashua 10K'!$E$2:$E$257,A4,'Nashua 10K'!$J$2:$J$257)</f>
        <v>1032.7</v>
      </c>
      <c r="D4" s="22">
        <f>SUMIF('Shaker 7'!$E$2:$E$133,A4,'Shaker 7'!$J$2:$J$133)</f>
        <v>757.3</v>
      </c>
      <c r="E4" s="22">
        <f>SUMIF('Run for Freedom 5K'!$E$2:$E$295,A4,'Run for Freedom 5K'!$J$2:$J$295)</f>
        <v>666.70000000000016</v>
      </c>
      <c r="F4" s="22">
        <f>SUMIF('Footrace for the Fallen 5K'!$E$2:$E$266,A4,'Footrace for the Fallen 5K'!$J$2:$J$266)</f>
        <v>498.59999999999997</v>
      </c>
      <c r="G4" s="22">
        <f>SUMIF('New England Half'!$E$2:$E$258,A4,'New England Half'!$J$2:$J$258)</f>
        <v>609.1</v>
      </c>
      <c r="H4" s="28">
        <f>SUM(B4:G4)</f>
        <v>3947.8</v>
      </c>
      <c r="I4" s="39">
        <f>H4-$H$2</f>
        <v>-4344.2499999999991</v>
      </c>
      <c r="J4" s="30"/>
      <c r="K4" s="32"/>
    </row>
    <row r="5" spans="1:12" ht="15.75" customHeight="1">
      <c r="A5" s="2" t="s">
        <v>20</v>
      </c>
      <c r="B5" s="22">
        <f>SUMIF('Shamrock 5K'!$E$2:$E$225,A5,'Shamrock 5K'!$J$2:$J$225)</f>
        <v>1873.5</v>
      </c>
      <c r="C5" s="22">
        <f>SUMIF('Nashua 10K'!$E$2:$E$257,A5,'Nashua 10K'!$J$2:$J$257)</f>
        <v>211</v>
      </c>
      <c r="D5" s="22">
        <f>SUMIF('Shaker 7'!$E$2:$E$133,A5,'Shaker 7'!$J$2:$J$133)</f>
        <v>1110.45</v>
      </c>
      <c r="E5" s="22">
        <f>SUMIF('Run for Freedom 5K'!$E$2:$E$295,A5,'Run for Freedom 5K'!$J$2:$J$295)</f>
        <v>159</v>
      </c>
      <c r="F5" s="22">
        <f>SUMIF('Footrace for the Fallen 5K'!$E$2:$E$266,A5,'Footrace for the Fallen 5K'!$J$2:$J$266)</f>
        <v>80</v>
      </c>
      <c r="G5" s="22">
        <f>SUMIF('New England Half'!$E$2:$E$258,A5,'New England Half'!$J$2:$J$258)</f>
        <v>232.05</v>
      </c>
      <c r="H5" s="28">
        <f>SUM(B5:G5)</f>
        <v>3666</v>
      </c>
      <c r="I5" s="39">
        <f>H5-$H$2</f>
        <v>-4626.0499999999993</v>
      </c>
      <c r="J5" s="30"/>
      <c r="K5" s="22"/>
    </row>
    <row r="6" spans="1:12" ht="15.75" customHeight="1">
      <c r="A6" s="2" t="s">
        <v>21</v>
      </c>
      <c r="B6" s="22">
        <f>SUMIF('Shamrock 5K'!$E$2:$E$225,A6,'Shamrock 5K'!$J$2:$J$225)</f>
        <v>0</v>
      </c>
      <c r="C6" s="22">
        <f>SUMIF('Nashua 10K'!$E$2:$E$257,A6,'Nashua 10K'!$J$2:$J$257)</f>
        <v>0</v>
      </c>
      <c r="D6" s="22">
        <f>SUMIF('Shaker 7'!$E$2:$E$133,A6,'Shaker 7'!$J$2:$J$133)</f>
        <v>0</v>
      </c>
      <c r="E6" s="22">
        <f>SUMIF('Run for Freedom 5K'!$E$2:$E$295,A6,'Run for Freedom 5K'!$J$2:$J$295)</f>
        <v>0</v>
      </c>
      <c r="F6" s="22">
        <f>SUMIF('Footrace for the Fallen 5K'!$E$2:$E$266,A6,'Footrace for the Fallen 5K'!$J$2:$J$266)</f>
        <v>76.5</v>
      </c>
      <c r="G6" s="22">
        <f>SUMIF('New England Half'!$E$2:$E$258,A6,'New England Half'!$J$2:$J$258)</f>
        <v>282.3</v>
      </c>
      <c r="H6" s="28">
        <f>SUM(B6:G6)</f>
        <v>358.8</v>
      </c>
      <c r="I6" s="39">
        <f>H6-$H$2</f>
        <v>-7933.2499999999991</v>
      </c>
      <c r="J6" s="30"/>
      <c r="K6" s="22"/>
    </row>
    <row r="7" spans="1:12" ht="15.75" customHeight="1">
      <c r="A7" s="3" t="s">
        <v>22</v>
      </c>
      <c r="B7" s="22">
        <f>SUMIF('Shamrock 5K'!$E$2:$E$225,A7,'Shamrock 5K'!$J$2:$J$225)</f>
        <v>0</v>
      </c>
      <c r="C7" s="22">
        <f>SUMIF('Nashua 10K'!$E$2:$E$257,A7,'Nashua 10K'!$J$2:$J$257)</f>
        <v>0</v>
      </c>
      <c r="D7" s="22">
        <f>SUMIF('Shaker 7'!$E$2:$E$133,A7,'Shaker 7'!$J$2:$J$133)</f>
        <v>0</v>
      </c>
      <c r="E7" s="22">
        <f>SUMIF('Run for Freedom 5K'!$E$2:$E$295,A7,'Run for Freedom 5K'!$J$2:$J$295)</f>
        <v>0</v>
      </c>
      <c r="F7" s="22">
        <f>SUMIF('Footrace for the Fallen 5K'!$E$2:$E$266,A7,'Footrace for the Fallen 5K'!$J$2:$J$266)</f>
        <v>0</v>
      </c>
      <c r="G7" s="22">
        <f>SUMIF('New England Half'!$E$2:$E$258,A7,'New England Half'!$J$2:$J$258)</f>
        <v>92</v>
      </c>
      <c r="H7" s="28">
        <f>SUM(B7:G7)</f>
        <v>92</v>
      </c>
      <c r="I7" s="29">
        <f>H7-$H$2</f>
        <v>-8200.0499999999993</v>
      </c>
      <c r="J7" s="30"/>
      <c r="K7" s="22"/>
    </row>
    <row r="8" spans="1:12" ht="15.75" customHeight="1">
      <c r="A8" s="2" t="s">
        <v>23</v>
      </c>
      <c r="B8" s="22">
        <f>SUMIF('Shamrock 5K'!$E$2:$E$225,A8,'Shamrock 5K'!$J$2:$J$225)</f>
        <v>0</v>
      </c>
      <c r="C8" s="22">
        <f>SUMIF('Nashua 10K'!$E$2:$E$257,A8,'Nashua 10K'!$J$2:$J$257)</f>
        <v>0</v>
      </c>
      <c r="D8" s="22">
        <f>SUMIF('Shaker 7'!$E$2:$E$133,A8,'Shaker 7'!$J$2:$J$133)</f>
        <v>0</v>
      </c>
      <c r="E8" s="22">
        <f>SUMIF('Run for Freedom 5K'!$E$2:$E$295,A8,'Run for Freedom 5K'!$J$2:$J$295)</f>
        <v>0</v>
      </c>
      <c r="F8" s="22">
        <f>SUMIF('Footrace for the Fallen 5K'!$E$2:$E$266,A8,'Footrace for the Fallen 5K'!$J$2:$J$266)</f>
        <v>28</v>
      </c>
      <c r="G8" s="22">
        <f>SUMIF('New England Half'!$E$2:$E$258,A8,'New England Half'!$J$2:$J$258)</f>
        <v>34</v>
      </c>
      <c r="H8" s="28">
        <f>SUM(B8:G8)</f>
        <v>62</v>
      </c>
      <c r="I8" s="39">
        <f>H8-$H$2</f>
        <v>-8230.0499999999993</v>
      </c>
      <c r="J8" s="30"/>
      <c r="K8" s="22"/>
    </row>
    <row r="9" spans="1:12" ht="15.75" customHeight="1">
      <c r="A9" s="2" t="s">
        <v>28</v>
      </c>
      <c r="B9" s="22">
        <f>SUMIF('Shamrock 5K'!$E$2:$E$225,A9,'Shamrock 5K'!$J$2:$J$225)</f>
        <v>0</v>
      </c>
      <c r="C9" s="22">
        <f>SUMIF('Nashua 10K'!$E$2:$E$257,A9,'Nashua 10K'!$J$2:$J$257)</f>
        <v>0</v>
      </c>
      <c r="D9" s="22">
        <f>SUMIF('Shaker 7'!$E$2:$E$133,A9,'Shaker 7'!$J$2:$J$133)</f>
        <v>0</v>
      </c>
      <c r="E9" s="22">
        <f>SUMIF('Run for Freedom 5K'!$E$2:$E$295,A9,'Run for Freedom 5K'!$J$2:$J$295)</f>
        <v>0</v>
      </c>
      <c r="F9" s="22">
        <f>SUMIF('Footrace for the Fallen 5K'!$E$2:$E$266,A9,'Footrace for the Fallen 5K'!$J$2:$J$266)</f>
        <v>0</v>
      </c>
      <c r="G9" s="22">
        <f>SUMIF('New England Half'!$E$2:$E$258,A9,'New England Half'!$J$2:$J$258)</f>
        <v>44.5</v>
      </c>
      <c r="H9" s="28">
        <f>SUM(B9:G9)</f>
        <v>44.5</v>
      </c>
      <c r="I9" s="29">
        <f>H9-$H$2</f>
        <v>-8247.5499999999993</v>
      </c>
      <c r="J9" s="30"/>
      <c r="K9" s="22"/>
    </row>
    <row r="10" spans="1:12" ht="15.75" customHeight="1">
      <c r="A10" s="2" t="s">
        <v>24</v>
      </c>
      <c r="B10" s="22">
        <f>SUMIF('Shamrock 5K'!$E$2:$E$225,A10,'Shamrock 5K'!$J$2:$J$225)</f>
        <v>0</v>
      </c>
      <c r="C10" s="22">
        <f>SUMIF('Nashua 10K'!$E$2:$E$257,A10,'Nashua 10K'!$J$2:$J$257)</f>
        <v>0</v>
      </c>
      <c r="D10" s="22">
        <f>SUMIF('Shaker 7'!$E$2:$E$133,A10,'Shaker 7'!$J$2:$J$133)</f>
        <v>0</v>
      </c>
      <c r="E10" s="22">
        <f>SUMIF('Run for Freedom 5K'!$E$2:$E$295,A10,'Run for Freedom 5K'!$J$2:$J$295)</f>
        <v>0</v>
      </c>
      <c r="F10" s="22">
        <f>SUMIF('Footrace for the Fallen 5K'!$E$2:$E$266,A10,'Footrace for the Fallen 5K'!$J$2:$J$266)</f>
        <v>8.4</v>
      </c>
      <c r="G10" s="22">
        <f>SUMIF('New England Half'!$E$2:$E$258,A10,'New England Half'!$J$2:$J$258)</f>
        <v>13.049999999999999</v>
      </c>
      <c r="H10" s="28">
        <f>SUM(B10:G10)</f>
        <v>21.45</v>
      </c>
      <c r="I10" s="39">
        <f>H10-$H$2</f>
        <v>-8270.5999999999985</v>
      </c>
      <c r="J10" s="30"/>
      <c r="K10" s="22"/>
      <c r="L10" s="32"/>
    </row>
    <row r="11" spans="1:12" ht="15.75" customHeight="1" collapsed="1">
      <c r="A11" s="2" t="s">
        <v>814</v>
      </c>
      <c r="B11" s="22">
        <f>SUMIF('Shamrock 5K'!$E$2:$E$225,A11,'Shamrock 5K'!$J$2:$J$225)</f>
        <v>0</v>
      </c>
      <c r="C11" s="22">
        <f>SUMIF('Nashua 10K'!$E$2:$E$257,A11,'Nashua 10K'!$J$2:$J$257)</f>
        <v>0</v>
      </c>
      <c r="D11" s="22">
        <f>SUMIF('Shaker 7'!$E$2:$E$133,A11,'Shaker 7'!$J$2:$J$133)</f>
        <v>0</v>
      </c>
      <c r="E11" s="22">
        <f>SUMIF('Run for Freedom 5K'!$E$2:$E$295,A11,'Run for Freedom 5K'!$J$2:$J$295)</f>
        <v>0</v>
      </c>
      <c r="F11" s="22">
        <f>SUMIF('Footrace for the Fallen 5K'!$E$2:$E$266,A11,'Footrace for the Fallen 5K'!$J$2:$J$266)</f>
        <v>1</v>
      </c>
      <c r="G11" s="22">
        <f>SUMIF('New England Half'!$E$2:$E$258,A11,'New England Half'!$J$2:$J$258)</f>
        <v>1</v>
      </c>
      <c r="H11" s="28">
        <f>SUM(B11:G11)</f>
        <v>2</v>
      </c>
      <c r="I11" s="39">
        <f>H11-$H$2</f>
        <v>-8290.0499999999993</v>
      </c>
      <c r="J11" s="30"/>
      <c r="K11" s="22"/>
    </row>
    <row r="12" spans="1:12" ht="15.75" hidden="1" customHeight="1" outlineLevel="1">
      <c r="A12" s="2" t="s">
        <v>25</v>
      </c>
      <c r="B12" s="22">
        <f>SUMIF('Shamrock 5K'!$E$2:$E$225,A12,'Shamrock 5K'!$J$2:$J$225)</f>
        <v>0</v>
      </c>
      <c r="C12" s="22">
        <f>SUMIF('Nashua 10K'!$E$2:$E$257,A12,'Nashua 10K'!$J$2:$J$257)</f>
        <v>0</v>
      </c>
      <c r="D12" s="22">
        <f>SUMIF('Shaker 7'!$E$2:$E$133,A12,'Shaker 7'!$J$2:$J$133)</f>
        <v>0</v>
      </c>
      <c r="E12" s="22">
        <f>SUMIF('Run for Freedom 5K'!$E$2:$E$295,A12,'Run for Freedom 5K'!$J$2:$J$295)</f>
        <v>0</v>
      </c>
      <c r="F12" s="22">
        <f>SUMIF('Footrace for the Fallen 5K'!$E$2:$E$266,A12,'Footrace for the Fallen 5K'!$J$2:$J$266)</f>
        <v>0</v>
      </c>
      <c r="G12" s="22">
        <f>SUMIF('New England Half'!$E$2:$E$258,A12,'New England Half'!$J$2:$J$258)</f>
        <v>0</v>
      </c>
      <c r="H12" s="28">
        <f>SUM(B12:G12)</f>
        <v>0</v>
      </c>
      <c r="I12" s="29">
        <f>H12-$H$2</f>
        <v>-8292.0499999999993</v>
      </c>
      <c r="J12" s="30"/>
      <c r="K12" s="22"/>
    </row>
    <row r="14" spans="1:12" ht="15.75" customHeight="1">
      <c r="H14" s="22"/>
    </row>
    <row r="15" spans="1:12" ht="15.75" customHeight="1">
      <c r="H15" s="22"/>
    </row>
    <row r="16" spans="1:12" ht="15.75" customHeight="1">
      <c r="H16" s="22"/>
    </row>
    <row r="22" spans="5:8" ht="15.75" customHeight="1">
      <c r="G22" s="31"/>
      <c r="H22" s="31"/>
    </row>
    <row r="25" spans="5:8" ht="15.75" customHeight="1">
      <c r="E25" s="32"/>
    </row>
  </sheetData>
  <sortState xmlns:xlrd2="http://schemas.microsoft.com/office/spreadsheetml/2017/richdata2" ref="A2:L25">
    <sortCondition descending="1" ref="H2:H25"/>
  </sortState>
  <pageMargins left="0.7" right="0.7" top="0.75" bottom="0.75" header="0.3" footer="0.3"/>
  <pageSetup orientation="portrait" horizontalDpi="360" verticalDpi="36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M480"/>
  <sheetViews>
    <sheetView workbookViewId="0">
      <pane ySplit="1" topLeftCell="A2" activePane="bottomLeft" state="frozen"/>
      <selection pane="bottomLeft"/>
    </sheetView>
  </sheetViews>
  <sheetFormatPr defaultColWidth="12.53515625" defaultRowHeight="12.45" outlineLevelCol="1"/>
  <cols>
    <col min="1" max="1" width="8.69140625" style="3" bestFit="1" customWidth="1"/>
    <col min="2" max="2" width="9.53515625" style="3" bestFit="1" customWidth="1"/>
    <col min="3" max="3" width="7.15234375" style="3" bestFit="1" customWidth="1"/>
    <col min="4" max="4" width="4.23046875" style="3" bestFit="1" customWidth="1"/>
    <col min="5" max="5" width="28.3046875" style="3" bestFit="1" customWidth="1" collapsed="1"/>
    <col min="6" max="6" width="44.4609375" style="3" hidden="1" customWidth="1" outlineLevel="1"/>
    <col min="7" max="7" width="12.15234375" style="3" bestFit="1" customWidth="1"/>
    <col min="8" max="8" width="11.23046875" style="3" bestFit="1" customWidth="1"/>
    <col min="9" max="9" width="8.3046875" style="3" bestFit="1" customWidth="1"/>
    <col min="10" max="10" width="18.07421875" style="3" bestFit="1" customWidth="1"/>
    <col min="11" max="11" width="23.23046875" style="3" bestFit="1" customWidth="1"/>
    <col min="12" max="12" width="16.23046875" style="3" bestFit="1" customWidth="1"/>
    <col min="13" max="13" width="6.3046875" style="3" bestFit="1" customWidth="1"/>
    <col min="14" max="16384" width="12.53515625" style="3"/>
  </cols>
  <sheetData>
    <row r="1" spans="1:13" s="10" customFormat="1">
      <c r="A1" s="4" t="s">
        <v>1</v>
      </c>
      <c r="B1" s="4" t="s">
        <v>2</v>
      </c>
      <c r="C1" s="4" t="s">
        <v>3</v>
      </c>
      <c r="D1" s="4" t="s">
        <v>4</v>
      </c>
      <c r="E1" s="4" t="s">
        <v>5</v>
      </c>
      <c r="F1" s="4" t="s">
        <v>6</v>
      </c>
      <c r="G1" s="4" t="s">
        <v>29</v>
      </c>
      <c r="H1" s="4" t="s">
        <v>15</v>
      </c>
      <c r="I1" s="4" t="s">
        <v>31</v>
      </c>
      <c r="J1" s="4" t="s">
        <v>30</v>
      </c>
      <c r="K1" s="4" t="s">
        <v>32</v>
      </c>
      <c r="L1" s="4" t="s">
        <v>16</v>
      </c>
      <c r="M1" s="23" t="s">
        <v>0</v>
      </c>
    </row>
    <row r="2" spans="1:13">
      <c r="A2" s="3" t="s">
        <v>94</v>
      </c>
      <c r="B2" s="3" t="s">
        <v>95</v>
      </c>
      <c r="C2" s="3" t="s">
        <v>38</v>
      </c>
      <c r="D2" s="3">
        <v>25</v>
      </c>
      <c r="E2" s="3" t="s">
        <v>18</v>
      </c>
      <c r="F2" s="19" t="str">
        <f>A2&amp;B2&amp;C2&amp;E2</f>
        <v>SadieFarnsworthFGREATER DERRY TRACK CLUB</v>
      </c>
      <c r="G2" s="22">
        <f>SUMIF('Shamrock 5K'!$F$2:$F$300,$F2,'Shamrock 5K'!$J$2:$J$300)</f>
        <v>76</v>
      </c>
      <c r="H2" s="22">
        <f>SUMIF('Nashua 10K'!$F$2:$F$300,$F2,'Nashua 10K'!$J$2:$J$300)</f>
        <v>24</v>
      </c>
      <c r="I2" s="22">
        <f>SUMIF('Shaker 7'!$F$2:$F$300,$F2,'Shaker 7'!$J$2:$J$300)</f>
        <v>61</v>
      </c>
      <c r="J2" s="22">
        <f>SUMIF('Run for Freedom 5K'!$F$2:$F$300,$F2,'Run for Freedom 5K'!$J$2:$J$300)</f>
        <v>80</v>
      </c>
      <c r="K2" s="22">
        <f>SUMIF('Footrace for the Fallen 5K'!$F$2:$F$366,$F2,'Footrace for the Fallen 5K'!$J$2:$J$366)</f>
        <v>52</v>
      </c>
      <c r="L2" s="22">
        <f>SUMIF('New England Half'!$F$2:$F$355,$F2,'New England Half'!$J$2:$J$355)</f>
        <v>58</v>
      </c>
      <c r="M2" s="24">
        <f>SUM(G2:L2)</f>
        <v>351</v>
      </c>
    </row>
    <row r="3" spans="1:13">
      <c r="A3" s="3" t="s">
        <v>168</v>
      </c>
      <c r="B3" s="3" t="s">
        <v>203</v>
      </c>
      <c r="C3" s="3" t="s">
        <v>38</v>
      </c>
      <c r="D3" s="3">
        <v>15</v>
      </c>
      <c r="E3" s="3" t="s">
        <v>20</v>
      </c>
      <c r="F3" s="19" t="str">
        <f>A3&amp;B3&amp;C3&amp;E3</f>
        <v>MeganFarisFUPPER VALLEY RUNNING CLUB</v>
      </c>
      <c r="G3" s="22">
        <f>SUMIF('Shamrock 5K'!$F$2:$F$300,$F3,'Shamrock 5K'!$J$2:$J$300)</f>
        <v>68</v>
      </c>
      <c r="H3" s="22">
        <f>SUMIF('Nashua 10K'!$F$2:$F$300,$F3,'Nashua 10K'!$J$2:$J$300)</f>
        <v>0</v>
      </c>
      <c r="I3" s="22">
        <f>SUMIF('Shaker 7'!$F$2:$F$300,$F3,'Shaker 7'!$J$2:$J$300)</f>
        <v>37</v>
      </c>
      <c r="J3" s="22">
        <f>SUMIF('Run for Freedom 5K'!$F$2:$F$300,$F3,'Run for Freedom 5K'!$J$2:$J$300)</f>
        <v>0</v>
      </c>
      <c r="K3" s="22">
        <f>SUMIF('Footrace for the Fallen 5K'!$F$2:$F$366,$F3,'Footrace for the Fallen 5K'!$J$2:$J$366)</f>
        <v>0</v>
      </c>
      <c r="L3" s="22">
        <f>SUMIF('New England Half'!$F$2:$F$355,$F3,'New England Half'!$J$2:$J$355)</f>
        <v>0</v>
      </c>
      <c r="M3" s="24">
        <f>SUM(G3:L3)</f>
        <v>105</v>
      </c>
    </row>
    <row r="4" spans="1:13">
      <c r="A4" s="3" t="s">
        <v>353</v>
      </c>
      <c r="B4" s="3" t="s">
        <v>95</v>
      </c>
      <c r="C4" s="3" t="s">
        <v>38</v>
      </c>
      <c r="D4" s="3">
        <v>27</v>
      </c>
      <c r="E4" s="3" t="s">
        <v>18</v>
      </c>
      <c r="F4" s="19" t="str">
        <f>A4&amp;B4&amp;C4&amp;E4</f>
        <v>HannahFarnsworthFGREATER DERRY TRACK CLUB</v>
      </c>
      <c r="G4" s="22">
        <f>SUMIF('Shamrock 5K'!$F$2:$F$300,$F4,'Shamrock 5K'!$J$2:$J$300)</f>
        <v>0</v>
      </c>
      <c r="H4" s="22">
        <f>SUMIF('Nashua 10K'!$F$2:$F$300,$F4,'Nashua 10K'!$J$2:$J$300)</f>
        <v>11.5</v>
      </c>
      <c r="I4" s="22">
        <f>SUMIF('Shaker 7'!$F$2:$F$300,$F4,'Shaker 7'!$J$2:$J$300)</f>
        <v>21</v>
      </c>
      <c r="J4" s="22">
        <f>SUMIF('Run for Freedom 5K'!$F$2:$F$300,$F4,'Run for Freedom 5K'!$J$2:$J$300)</f>
        <v>18</v>
      </c>
      <c r="K4" s="22">
        <f>SUMIF('Footrace for the Fallen 5K'!$F$2:$F$366,$F4,'Footrace for the Fallen 5K'!$J$2:$J$366)</f>
        <v>12.5</v>
      </c>
      <c r="L4" s="22">
        <f>SUMIF('New England Half'!$F$2:$F$355,$F4,'New England Half'!$J$2:$J$355)</f>
        <v>0</v>
      </c>
      <c r="M4" s="24">
        <f>SUM(G4:L4)</f>
        <v>63</v>
      </c>
    </row>
    <row r="5" spans="1:13">
      <c r="A5" t="s">
        <v>716</v>
      </c>
      <c r="B5" t="s">
        <v>276</v>
      </c>
      <c r="C5" t="s">
        <v>38</v>
      </c>
      <c r="D5" s="3">
        <v>26</v>
      </c>
      <c r="E5" s="3" t="s">
        <v>17</v>
      </c>
      <c r="F5" s="19" t="str">
        <f>A5&amp;B5&amp;C5&amp;E5</f>
        <v>AlannaMurphyFGATE CITY STRIDERS</v>
      </c>
      <c r="G5" s="22">
        <f>SUMIF('Shamrock 5K'!$F$2:$F$300,$F5,'Shamrock 5K'!$J$2:$J$300)</f>
        <v>0</v>
      </c>
      <c r="H5" s="22">
        <f>SUMIF('Nashua 10K'!$F$2:$F$300,$F5,'Nashua 10K'!$J$2:$J$300)</f>
        <v>0</v>
      </c>
      <c r="I5" s="22">
        <f>SUMIF('Shaker 7'!$F$2:$F$300,$F5,'Shaker 7'!$J$2:$J$300)</f>
        <v>0</v>
      </c>
      <c r="J5" s="22">
        <f>SUMIF('Run for Freedom 5K'!$F$2:$F$300,$F5,'Run for Freedom 5K'!$J$2:$J$300)</f>
        <v>0</v>
      </c>
      <c r="K5" s="22">
        <f>SUMIF('Footrace for the Fallen 5K'!$F$2:$F$366,$F5,'Footrace for the Fallen 5K'!$J$2:$J$366)</f>
        <v>22.5</v>
      </c>
      <c r="L5" s="22">
        <f>SUMIF('New England Half'!$F$2:$F$355,$F5,'New England Half'!$J$2:$J$355)</f>
        <v>24</v>
      </c>
      <c r="M5" s="24">
        <f>SUM(G5:L5)</f>
        <v>46.5</v>
      </c>
    </row>
    <row r="6" spans="1:13">
      <c r="A6" s="3" t="s">
        <v>701</v>
      </c>
      <c r="B6" s="3" t="s">
        <v>488</v>
      </c>
      <c r="C6" s="3" t="s">
        <v>38</v>
      </c>
      <c r="D6" s="3">
        <v>15</v>
      </c>
      <c r="E6" t="s">
        <v>20</v>
      </c>
      <c r="F6" s="19" t="str">
        <f>A6&amp;B6&amp;C6&amp;E6</f>
        <v>MaryWestrichFUPPER VALLEY RUNNING CLUB</v>
      </c>
      <c r="G6" s="22">
        <f>SUMIF('Shamrock 5K'!$F$2:$F$300,$F6,'Shamrock 5K'!$J$2:$J$300)</f>
        <v>0</v>
      </c>
      <c r="H6" s="22">
        <f>SUMIF('Nashua 10K'!$F$2:$F$300,$F6,'Nashua 10K'!$J$2:$J$300)</f>
        <v>0</v>
      </c>
      <c r="I6" s="22">
        <f>SUMIF('Shaker 7'!$F$2:$F$300,$F6,'Shaker 7'!$J$2:$J$300)</f>
        <v>0</v>
      </c>
      <c r="J6" s="22">
        <f>SUMIF('Run for Freedom 5K'!$F$2:$F$300,$F6,'Run for Freedom 5K'!$J$2:$J$300)</f>
        <v>40</v>
      </c>
      <c r="K6" s="22">
        <f>SUMIF('Footrace for the Fallen 5K'!$F$2:$F$366,$F6,'Footrace for the Fallen 5K'!$J$2:$J$366)</f>
        <v>0</v>
      </c>
      <c r="L6" s="22">
        <f>SUMIF('New England Half'!$F$2:$F$355,$F6,'New England Half'!$J$2:$J$355)</f>
        <v>0</v>
      </c>
      <c r="M6" s="24">
        <f>SUM(G6:L6)</f>
        <v>40</v>
      </c>
    </row>
    <row r="7" spans="1:13">
      <c r="A7" t="s">
        <v>899</v>
      </c>
      <c r="B7" t="s">
        <v>900</v>
      </c>
      <c r="C7" t="s">
        <v>38</v>
      </c>
      <c r="D7">
        <v>22</v>
      </c>
      <c r="E7" t="s">
        <v>20</v>
      </c>
      <c r="F7" s="19" t="str">
        <f>A7&amp;B7&amp;C7&amp;E7</f>
        <v>AnnaJonesFUPPER VALLEY RUNNING CLUB</v>
      </c>
      <c r="G7" s="22">
        <f>SUMIF('Shamrock 5K'!$F$2:$F$300,$F7,'Shamrock 5K'!$J$2:$J$300)</f>
        <v>0</v>
      </c>
      <c r="H7" s="22">
        <f>SUMIF('Nashua 10K'!$F$2:$F$300,$F7,'Nashua 10K'!$J$2:$J$300)</f>
        <v>0</v>
      </c>
      <c r="I7" s="22">
        <f>SUMIF('Shaker 7'!$F$2:$F$300,$F7,'Shaker 7'!$J$2:$J$300)</f>
        <v>0</v>
      </c>
      <c r="J7" s="22">
        <f>SUMIF('Run for Freedom 5K'!$F$2:$F$300,$F7,'Run for Freedom 5K'!$J$2:$J$300)</f>
        <v>0</v>
      </c>
      <c r="K7" s="22">
        <f>SUMIF('Footrace for the Fallen 5K'!$F$2:$F$366,$F7,'Footrace for the Fallen 5K'!$J$2:$J$366)</f>
        <v>0</v>
      </c>
      <c r="L7" s="22">
        <f>SUMIF('New England Half'!$F$2:$F$355,$F7,'New England Half'!$J$2:$J$355)</f>
        <v>30</v>
      </c>
      <c r="M7" s="24">
        <f>SUM(G7:L7)</f>
        <v>30</v>
      </c>
    </row>
    <row r="8" spans="1:13">
      <c r="A8" t="s">
        <v>570</v>
      </c>
      <c r="B8" t="s">
        <v>553</v>
      </c>
      <c r="C8" t="s">
        <v>38</v>
      </c>
      <c r="D8" s="3">
        <v>14</v>
      </c>
      <c r="E8" t="s">
        <v>18</v>
      </c>
      <c r="F8" s="19" t="str">
        <f>A8&amp;B8&amp;C8&amp;E8</f>
        <v>JocelynMcgarryFGREATER DERRY TRACK CLUB</v>
      </c>
      <c r="G8" s="22">
        <f>SUMIF('Shamrock 5K'!$F$2:$F$300,$F8,'Shamrock 5K'!$J$2:$J$300)</f>
        <v>0</v>
      </c>
      <c r="H8" s="22">
        <f>SUMIF('Nashua 10K'!$F$2:$F$300,$F8,'Nashua 10K'!$J$2:$J$300)</f>
        <v>0</v>
      </c>
      <c r="I8" s="22">
        <f>SUMIF('Shaker 7'!$F$2:$F$300,$F8,'Shaker 7'!$J$2:$J$300)</f>
        <v>0</v>
      </c>
      <c r="J8" s="22">
        <f>SUMIF('Run for Freedom 5K'!$F$2:$F$300,$F8,'Run for Freedom 5K'!$J$2:$J$300)</f>
        <v>8.6999999999999993</v>
      </c>
      <c r="K8" s="22">
        <f>SUMIF('Footrace for the Fallen 5K'!$F$2:$F$366,$F8,'Footrace for the Fallen 5K'!$J$2:$J$366)</f>
        <v>15.5</v>
      </c>
      <c r="L8" s="22">
        <f>SUMIF('New England Half'!$F$2:$F$355,$F8,'New England Half'!$J$2:$J$355)</f>
        <v>0</v>
      </c>
      <c r="M8" s="24">
        <f>SUM(G8:L8)</f>
        <v>24.2</v>
      </c>
    </row>
    <row r="9" spans="1:13">
      <c r="A9" t="s">
        <v>559</v>
      </c>
      <c r="B9" t="s">
        <v>560</v>
      </c>
      <c r="C9" t="s">
        <v>38</v>
      </c>
      <c r="D9">
        <v>27</v>
      </c>
      <c r="E9" t="s">
        <v>17</v>
      </c>
      <c r="F9" s="19" t="str">
        <f>A9&amp;B9&amp;C9&amp;E9</f>
        <v>TerrylFritzFGATE CITY STRIDERS</v>
      </c>
      <c r="G9" s="22">
        <f>SUMIF('Shamrock 5K'!$F$2:$F$300,$F9,'Shamrock 5K'!$J$2:$J$300)</f>
        <v>0</v>
      </c>
      <c r="H9" s="22">
        <f>SUMIF('Nashua 10K'!$F$2:$F$300,$F9,'Nashua 10K'!$J$2:$J$300)</f>
        <v>0</v>
      </c>
      <c r="I9" s="22">
        <f>SUMIF('Shaker 7'!$F$2:$F$300,$F9,'Shaker 7'!$J$2:$J$300)</f>
        <v>0</v>
      </c>
      <c r="J9" s="22">
        <f>SUMIF('Run for Freedom 5K'!$F$2:$F$300,$F9,'Run for Freedom 5K'!$J$2:$J$300)</f>
        <v>18</v>
      </c>
      <c r="K9" s="22">
        <f>SUMIF('Footrace for the Fallen 5K'!$F$2:$F$366,$F9,'Footrace for the Fallen 5K'!$J$2:$J$366)</f>
        <v>0</v>
      </c>
      <c r="L9" s="22">
        <f>SUMIF('New England Half'!$F$2:$F$355,$F9,'New England Half'!$J$2:$J$355)</f>
        <v>0</v>
      </c>
      <c r="M9" s="24">
        <f>SUM(G9:L9)</f>
        <v>18</v>
      </c>
    </row>
    <row r="10" spans="1:13">
      <c r="A10" s="3" t="s">
        <v>241</v>
      </c>
      <c r="B10" s="3" t="s">
        <v>242</v>
      </c>
      <c r="C10" s="3" t="s">
        <v>38</v>
      </c>
      <c r="D10" s="3">
        <v>28</v>
      </c>
      <c r="E10" s="3" t="s">
        <v>20</v>
      </c>
      <c r="F10" s="19" t="str">
        <f>A10&amp;B10&amp;C10&amp;E10</f>
        <v>KatherineLoombaFUPPER VALLEY RUNNING CLUB</v>
      </c>
      <c r="G10" s="22">
        <f>SUMIF('Shamrock 5K'!$F$2:$F$300,$F10,'Shamrock 5K'!$J$2:$J$300)</f>
        <v>12.5</v>
      </c>
      <c r="H10" s="22">
        <f>SUMIF('Nashua 10K'!$F$2:$F$300,$F10,'Nashua 10K'!$J$2:$J$300)</f>
        <v>0</v>
      </c>
      <c r="I10" s="22">
        <f>SUMIF('Shaker 7'!$F$2:$F$300,$F10,'Shaker 7'!$J$2:$J$300)</f>
        <v>0</v>
      </c>
      <c r="J10" s="22">
        <f>SUMIF('Run for Freedom 5K'!$F$2:$F$300,$F10,'Run for Freedom 5K'!$J$2:$J$300)</f>
        <v>0</v>
      </c>
      <c r="K10" s="22">
        <f>SUMIF('Footrace for the Fallen 5K'!$F$2:$F$366,$F10,'Footrace for the Fallen 5K'!$J$2:$J$366)</f>
        <v>0</v>
      </c>
      <c r="L10" s="22">
        <f>SUMIF('New England Half'!$F$2:$F$355,$F10,'New England Half'!$J$2:$J$355)</f>
        <v>0</v>
      </c>
      <c r="M10" s="24">
        <f>SUM(G10:L10)</f>
        <v>12.5</v>
      </c>
    </row>
    <row r="11" spans="1:13">
      <c r="A11" t="s">
        <v>76</v>
      </c>
      <c r="B11" t="s">
        <v>77</v>
      </c>
      <c r="C11" t="s">
        <v>38</v>
      </c>
      <c r="D11">
        <v>29</v>
      </c>
      <c r="E11" t="s">
        <v>17</v>
      </c>
      <c r="F11" s="19" t="str">
        <f>A11&amp;B11&amp;C11&amp;E11</f>
        <v>AlisonLilienfeldFGATE CITY STRIDERS</v>
      </c>
      <c r="G11" s="22">
        <f>SUMIF('Shamrock 5K'!$F$2:$F$300,$F11,'Shamrock 5K'!$J$2:$J$300)</f>
        <v>1</v>
      </c>
      <c r="H11" s="22">
        <f>SUMIF('Nashua 10K'!$F$2:$F$300,$F11,'Nashua 10K'!$J$2:$J$300)</f>
        <v>1</v>
      </c>
      <c r="I11" s="22">
        <f>SUMIF('Shaker 7'!$F$2:$F$300,$F11,'Shaker 7'!$J$2:$J$300)</f>
        <v>4.25</v>
      </c>
      <c r="J11" s="22">
        <f>SUMIF('Run for Freedom 5K'!$F$2:$F$300,$F11,'Run for Freedom 5K'!$J$2:$J$300)</f>
        <v>1</v>
      </c>
      <c r="K11" s="22">
        <f>SUMIF('Footrace for the Fallen 5K'!$F$2:$F$366,$F11,'Footrace for the Fallen 5K'!$J$2:$J$366)</f>
        <v>1</v>
      </c>
      <c r="L11" s="22">
        <f>SUMIF('New England Half'!$F$2:$F$355,$F11,'New England Half'!$J$2:$J$355)</f>
        <v>1</v>
      </c>
      <c r="M11" s="24">
        <f>SUM(G11:L11)</f>
        <v>9.25</v>
      </c>
    </row>
    <row r="12" spans="1:13">
      <c r="A12" t="s">
        <v>513</v>
      </c>
      <c r="B12" t="s">
        <v>514</v>
      </c>
      <c r="C12" t="s">
        <v>38</v>
      </c>
      <c r="D12">
        <v>25</v>
      </c>
      <c r="E12" t="s">
        <v>20</v>
      </c>
      <c r="F12" s="19" t="str">
        <f>A12&amp;B12&amp;C12&amp;E12</f>
        <v>LydiaReedstromFUPPER VALLEY RUNNING CLUB</v>
      </c>
      <c r="G12" s="22">
        <f>SUMIF('Shamrock 5K'!$F$2:$F$300,$F12,'Shamrock 5K'!$J$2:$J$300)</f>
        <v>0</v>
      </c>
      <c r="H12" s="22">
        <f>SUMIF('Nashua 10K'!$F$2:$F$300,$F12,'Nashua 10K'!$J$2:$J$300)</f>
        <v>0</v>
      </c>
      <c r="I12" s="22">
        <f>SUMIF('Shaker 7'!$F$2:$F$300,$F12,'Shaker 7'!$J$2:$J$300)</f>
        <v>9</v>
      </c>
      <c r="J12" s="22">
        <f>SUMIF('Run for Freedom 5K'!$F$2:$F$300,$F12,'Run for Freedom 5K'!$J$2:$J$300)</f>
        <v>0</v>
      </c>
      <c r="K12" s="22">
        <f>SUMIF('Footrace for the Fallen 5K'!$F$2:$F$366,$F12,'Footrace for the Fallen 5K'!$J$2:$J$366)</f>
        <v>0</v>
      </c>
      <c r="L12" s="22">
        <f>SUMIF('New England Half'!$F$2:$F$355,$F12,'New England Half'!$J$2:$J$355)</f>
        <v>0</v>
      </c>
      <c r="M12" s="24">
        <f>SUM(G12:L12)</f>
        <v>9</v>
      </c>
    </row>
    <row r="13" spans="1:13">
      <c r="A13" t="s">
        <v>515</v>
      </c>
      <c r="B13" t="s">
        <v>516</v>
      </c>
      <c r="C13" t="s">
        <v>38</v>
      </c>
      <c r="D13">
        <v>26</v>
      </c>
      <c r="E13" t="s">
        <v>20</v>
      </c>
      <c r="F13" s="19" t="str">
        <f>A13&amp;B13&amp;C13&amp;E13</f>
        <v>AndreaBucknamFUPPER VALLEY RUNNING CLUB</v>
      </c>
      <c r="G13" s="22">
        <f>SUMIF('Shamrock 5K'!$F$2:$F$300,$F13,'Shamrock 5K'!$J$2:$J$300)</f>
        <v>0</v>
      </c>
      <c r="H13" s="22">
        <f>SUMIF('Nashua 10K'!$F$2:$F$300,$F13,'Nashua 10K'!$J$2:$J$300)</f>
        <v>0</v>
      </c>
      <c r="I13" s="22">
        <f>SUMIF('Shaker 7'!$F$2:$F$300,$F13,'Shaker 7'!$J$2:$J$300)</f>
        <v>8.6999999999999993</v>
      </c>
      <c r="J13" s="22">
        <f>SUMIF('Run for Freedom 5K'!$F$2:$F$300,$F13,'Run for Freedom 5K'!$J$2:$J$300)</f>
        <v>0</v>
      </c>
      <c r="K13" s="22">
        <f>SUMIF('Footrace for the Fallen 5K'!$F$2:$F$366,$F13,'Footrace for the Fallen 5K'!$J$2:$J$366)</f>
        <v>0</v>
      </c>
      <c r="L13" s="22">
        <f>SUMIF('New England Half'!$F$2:$F$355,$F13,'New England Half'!$J$2:$J$355)</f>
        <v>0</v>
      </c>
      <c r="M13" s="24">
        <f>SUM(G13:L13)</f>
        <v>8.6999999999999993</v>
      </c>
    </row>
    <row r="14" spans="1:13">
      <c r="A14" t="s">
        <v>189</v>
      </c>
      <c r="B14" t="s">
        <v>870</v>
      </c>
      <c r="C14" t="s">
        <v>38</v>
      </c>
      <c r="D14">
        <v>28</v>
      </c>
      <c r="E14" t="s">
        <v>19</v>
      </c>
      <c r="F14" s="19" t="str">
        <f>A14&amp;B14&amp;C14&amp;E14</f>
        <v>MicheleTremblayFMILLENNIUM RUNNING</v>
      </c>
      <c r="G14" s="22">
        <f>SUMIF('Shamrock 5K'!$F$2:$F$300,$F14,'Shamrock 5K'!$J$2:$J$300)</f>
        <v>0</v>
      </c>
      <c r="H14" s="22">
        <f>SUMIF('Nashua 10K'!$F$2:$F$300,$F14,'Nashua 10K'!$J$2:$J$300)</f>
        <v>0</v>
      </c>
      <c r="I14" s="22">
        <f>SUMIF('Shaker 7'!$F$2:$F$300,$F14,'Shaker 7'!$J$2:$J$300)</f>
        <v>0</v>
      </c>
      <c r="J14" s="22">
        <f>SUMIF('Run for Freedom 5K'!$F$2:$F$300,$F14,'Run for Freedom 5K'!$J$2:$J$300)</f>
        <v>0</v>
      </c>
      <c r="K14" s="22">
        <f>SUMIF('Footrace for the Fallen 5K'!$F$2:$F$366,$F14,'Footrace for the Fallen 5K'!$J$2:$J$366)</f>
        <v>0</v>
      </c>
      <c r="L14" s="22">
        <f>SUMIF('New England Half'!$F$2:$F$355,$F14,'New England Half'!$J$2:$J$355)</f>
        <v>7.25</v>
      </c>
      <c r="M14" s="24">
        <f>SUM(G14:L14)</f>
        <v>7.25</v>
      </c>
    </row>
    <row r="15" spans="1:13">
      <c r="A15" s="3" t="s">
        <v>336</v>
      </c>
      <c r="B15" s="3" t="s">
        <v>337</v>
      </c>
      <c r="C15" s="3" t="s">
        <v>38</v>
      </c>
      <c r="D15" s="3">
        <v>26</v>
      </c>
      <c r="E15" s="3" t="s">
        <v>20</v>
      </c>
      <c r="F15" s="19" t="str">
        <f>A15&amp;B15&amp;C15&amp;E15</f>
        <v>AuroraGoodwinFUPPER VALLEY RUNNING CLUB</v>
      </c>
      <c r="G15" s="22">
        <f>SUMIF('Shamrock 5K'!$F$2:$F$300,$F15,'Shamrock 5K'!$J$2:$J$300)</f>
        <v>6.75</v>
      </c>
      <c r="H15" s="22">
        <f>SUMIF('Nashua 10K'!$F$2:$F$300,$F15,'Nashua 10K'!$J$2:$J$300)</f>
        <v>0</v>
      </c>
      <c r="I15" s="22">
        <f>SUMIF('Shaker 7'!$F$2:$F$300,$F15,'Shaker 7'!$J$2:$J$300)</f>
        <v>0</v>
      </c>
      <c r="J15" s="22">
        <f>SUMIF('Run for Freedom 5K'!$F$2:$F$300,$F15,'Run for Freedom 5K'!$J$2:$J$300)</f>
        <v>0</v>
      </c>
      <c r="K15" s="22">
        <f>SUMIF('Footrace for the Fallen 5K'!$F$2:$F$366,$F15,'Footrace for the Fallen 5K'!$J$2:$J$366)</f>
        <v>0</v>
      </c>
      <c r="L15" s="22">
        <f>SUMIF('New England Half'!$F$2:$F$355,$F15,'New England Half'!$J$2:$J$355)</f>
        <v>0</v>
      </c>
      <c r="M15" s="24">
        <f>SUM(G15:L15)</f>
        <v>6.75</v>
      </c>
    </row>
    <row r="16" spans="1:13">
      <c r="A16" t="s">
        <v>510</v>
      </c>
      <c r="B16" t="s">
        <v>505</v>
      </c>
      <c r="C16" t="s">
        <v>38</v>
      </c>
      <c r="D16">
        <v>28</v>
      </c>
      <c r="E16" t="s">
        <v>18</v>
      </c>
      <c r="F16" s="19" t="str">
        <f>A16&amp;B16&amp;C16&amp;E16</f>
        <v>ReganCoyleFGREATER DERRY TRACK CLUB</v>
      </c>
      <c r="G16" s="22">
        <f>SUMIF('Shamrock 5K'!$F$2:$F$300,$F16,'Shamrock 5K'!$J$2:$J$300)</f>
        <v>0</v>
      </c>
      <c r="H16" s="22">
        <f>SUMIF('Nashua 10K'!$F$2:$F$300,$F16,'Nashua 10K'!$J$2:$J$300)</f>
        <v>0</v>
      </c>
      <c r="I16" s="22">
        <f>SUMIF('Shaker 7'!$F$2:$F$300,$F16,'Shaker 7'!$J$2:$J$300)</f>
        <v>5.25</v>
      </c>
      <c r="J16" s="22">
        <f>SUMIF('Run for Freedom 5K'!$F$2:$F$300,$F16,'Run for Freedom 5K'!$J$2:$J$300)</f>
        <v>1.3</v>
      </c>
      <c r="K16" s="22">
        <f>SUMIF('Footrace for the Fallen 5K'!$F$2:$F$366,$F16,'Footrace for the Fallen 5K'!$J$2:$J$366)</f>
        <v>0</v>
      </c>
      <c r="L16" s="22">
        <f>SUMIF('New England Half'!$F$2:$F$355,$F16,'New England Half'!$J$2:$J$355)</f>
        <v>0</v>
      </c>
      <c r="M16" s="24">
        <f>SUM(G16:L16)</f>
        <v>6.55</v>
      </c>
    </row>
    <row r="17" spans="1:13">
      <c r="A17" s="3" t="s">
        <v>332</v>
      </c>
      <c r="B17" s="3" t="s">
        <v>333</v>
      </c>
      <c r="C17" s="3" t="s">
        <v>38</v>
      </c>
      <c r="D17" s="3">
        <v>18</v>
      </c>
      <c r="E17" s="3" t="s">
        <v>20</v>
      </c>
      <c r="F17" s="19" t="str">
        <f>A17&amp;B17&amp;C17&amp;E17</f>
        <v>MargaretFrostFUPPER VALLEY RUNNING CLUB</v>
      </c>
      <c r="G17" s="22">
        <f>SUMIF('Shamrock 5K'!$F$2:$F$300,$F17,'Shamrock 5K'!$J$2:$J$300)</f>
        <v>6.5</v>
      </c>
      <c r="H17" s="22">
        <f>SUMIF('Nashua 10K'!$F$2:$F$300,$F17,'Nashua 10K'!$J$2:$J$300)</f>
        <v>0</v>
      </c>
      <c r="I17" s="22">
        <f>SUMIF('Shaker 7'!$F$2:$F$300,$F17,'Shaker 7'!$J$2:$J$300)</f>
        <v>0</v>
      </c>
      <c r="J17" s="22">
        <f>SUMIF('Run for Freedom 5K'!$F$2:$F$300,$F17,'Run for Freedom 5K'!$J$2:$J$300)</f>
        <v>0</v>
      </c>
      <c r="K17" s="22">
        <f>SUMIF('Footrace for the Fallen 5K'!$F$2:$F$366,$F17,'Footrace for the Fallen 5K'!$J$2:$J$366)</f>
        <v>0</v>
      </c>
      <c r="L17" s="22">
        <f>SUMIF('New England Half'!$F$2:$F$355,$F17,'New England Half'!$J$2:$J$355)</f>
        <v>0</v>
      </c>
      <c r="M17" s="24">
        <f>SUM(G17:L17)</f>
        <v>6.5</v>
      </c>
    </row>
    <row r="18" spans="1:13">
      <c r="A18" s="3" t="s">
        <v>285</v>
      </c>
      <c r="B18" s="3" t="s">
        <v>253</v>
      </c>
      <c r="C18" s="3" t="s">
        <v>38</v>
      </c>
      <c r="D18" s="3">
        <v>12</v>
      </c>
      <c r="E18" s="3" t="s">
        <v>20</v>
      </c>
      <c r="F18" s="19" t="str">
        <f>A18&amp;B18&amp;C18&amp;E18</f>
        <v>VictoriaPomeroyFUPPER VALLEY RUNNING CLUB</v>
      </c>
      <c r="G18" s="22">
        <f>SUMIF('Shamrock 5K'!$F$2:$F$300,$F18,'Shamrock 5K'!$J$2:$J$300)</f>
        <v>1.4</v>
      </c>
      <c r="H18" s="22">
        <f>SUMIF('Nashua 10K'!$F$2:$F$300,$F18,'Nashua 10K'!$J$2:$J$300)</f>
        <v>0</v>
      </c>
      <c r="I18" s="22">
        <f>SUMIF('Shaker 7'!$F$2:$F$300,$F18,'Shaker 7'!$J$2:$J$300)</f>
        <v>4.75</v>
      </c>
      <c r="J18" s="22">
        <f>SUMIF('Run for Freedom 5K'!$F$2:$F$300,$F18,'Run for Freedom 5K'!$J$2:$J$300)</f>
        <v>0</v>
      </c>
      <c r="K18" s="22">
        <f>SUMIF('Footrace for the Fallen 5K'!$F$2:$F$366,$F18,'Footrace for the Fallen 5K'!$J$2:$J$366)</f>
        <v>0</v>
      </c>
      <c r="L18" s="22">
        <f>SUMIF('New England Half'!$F$2:$F$355,$F18,'New England Half'!$J$2:$J$355)</f>
        <v>0</v>
      </c>
      <c r="M18" s="24">
        <f>SUM(G18:L18)</f>
        <v>6.15</v>
      </c>
    </row>
    <row r="19" spans="1:13">
      <c r="A19" s="3" t="s">
        <v>721</v>
      </c>
      <c r="B19" s="3" t="s">
        <v>100</v>
      </c>
      <c r="C19" s="3" t="s">
        <v>38</v>
      </c>
      <c r="D19" s="3">
        <v>15</v>
      </c>
      <c r="E19" t="s">
        <v>18</v>
      </c>
      <c r="F19" s="19" t="str">
        <f>A19&amp;B19&amp;C19&amp;E19</f>
        <v>AvaMahonFGREATER DERRY TRACK CLUB</v>
      </c>
      <c r="G19" s="22">
        <f>SUMIF('Shamrock 5K'!$F$2:$F$300,$F19,'Shamrock 5K'!$J$2:$J$300)</f>
        <v>0</v>
      </c>
      <c r="H19" s="22">
        <f>SUMIF('Nashua 10K'!$F$2:$F$300,$F19,'Nashua 10K'!$J$2:$J$300)</f>
        <v>0</v>
      </c>
      <c r="I19" s="22">
        <f>SUMIF('Shaker 7'!$F$2:$F$300,$F19,'Shaker 7'!$J$2:$J$300)</f>
        <v>0</v>
      </c>
      <c r="J19" s="22">
        <f>SUMIF('Run for Freedom 5K'!$F$2:$F$300,$F19,'Run for Freedom 5K'!$J$2:$J$300)</f>
        <v>0</v>
      </c>
      <c r="K19" s="22">
        <f>SUMIF('Footrace for the Fallen 5K'!$F$2:$F$366,$F19,'Footrace for the Fallen 5K'!$J$2:$J$366)</f>
        <v>6</v>
      </c>
      <c r="L19" s="22">
        <f>SUMIF('New England Half'!$F$2:$F$355,$F19,'New England Half'!$J$2:$J$355)</f>
        <v>0</v>
      </c>
      <c r="M19" s="24">
        <f>SUM(G19:L19)</f>
        <v>6</v>
      </c>
    </row>
    <row r="20" spans="1:13">
      <c r="A20" t="s">
        <v>353</v>
      </c>
      <c r="B20" t="s">
        <v>67</v>
      </c>
      <c r="C20" t="s">
        <v>38</v>
      </c>
      <c r="D20">
        <v>23</v>
      </c>
      <c r="E20" t="s">
        <v>17</v>
      </c>
      <c r="F20" s="19" t="str">
        <f>A20&amp;B20&amp;C20&amp;E20</f>
        <v>HannahSwainFGATE CITY STRIDERS</v>
      </c>
      <c r="G20" s="22">
        <f>SUMIF('Shamrock 5K'!$F$2:$F$300,$F20,'Shamrock 5K'!$J$2:$J$300)</f>
        <v>0</v>
      </c>
      <c r="H20" s="22">
        <f>SUMIF('Nashua 10K'!$F$2:$F$300,$F20,'Nashua 10K'!$J$2:$J$300)</f>
        <v>0</v>
      </c>
      <c r="I20" s="22">
        <f>SUMIF('Shaker 7'!$F$2:$F$300,$F20,'Shaker 7'!$J$2:$J$300)</f>
        <v>0</v>
      </c>
      <c r="J20" s="22">
        <f>SUMIF('Run for Freedom 5K'!$F$2:$F$300,$F20,'Run for Freedom 5K'!$J$2:$J$300)</f>
        <v>0</v>
      </c>
      <c r="K20" s="22">
        <f>SUMIF('Footrace for the Fallen 5K'!$F$2:$F$366,$F20,'Footrace for the Fallen 5K'!$J$2:$J$366)</f>
        <v>0</v>
      </c>
      <c r="L20" s="22">
        <f>SUMIF('New England Half'!$F$2:$F$355,$F20,'New England Half'!$J$2:$J$355)</f>
        <v>4.5</v>
      </c>
      <c r="M20" s="24">
        <f>SUM(G20:L20)</f>
        <v>4.5</v>
      </c>
    </row>
    <row r="21" spans="1:13">
      <c r="A21" s="3" t="s">
        <v>281</v>
      </c>
      <c r="B21" s="3" t="s">
        <v>142</v>
      </c>
      <c r="C21" s="3" t="s">
        <v>38</v>
      </c>
      <c r="D21" s="3">
        <v>12</v>
      </c>
      <c r="E21" s="3" t="s">
        <v>20</v>
      </c>
      <c r="F21" s="19" t="str">
        <f>A21&amp;B21&amp;C21&amp;E21</f>
        <v>CharlotteSmithFUPPER VALLEY RUNNING CLUB</v>
      </c>
      <c r="G21" s="22">
        <f>SUMIF('Shamrock 5K'!$F$2:$F$300,$F21,'Shamrock 5K'!$J$2:$J$300)</f>
        <v>2.6</v>
      </c>
      <c r="H21" s="22">
        <f>SUMIF('Nashua 10K'!$F$2:$F$300,$F21,'Nashua 10K'!$J$2:$J$300)</f>
        <v>0</v>
      </c>
      <c r="I21" s="22">
        <f>SUMIF('Shaker 7'!$F$2:$F$300,$F21,'Shaker 7'!$J$2:$J$300)</f>
        <v>0</v>
      </c>
      <c r="J21" s="22">
        <f>SUMIF('Run for Freedom 5K'!$F$2:$F$300,$F21,'Run for Freedom 5K'!$J$2:$J$300)</f>
        <v>0</v>
      </c>
      <c r="K21" s="22">
        <f>SUMIF('Footrace for the Fallen 5K'!$F$2:$F$366,$F21,'Footrace for the Fallen 5K'!$J$2:$J$366)</f>
        <v>0</v>
      </c>
      <c r="L21" s="22">
        <f>SUMIF('New England Half'!$F$2:$F$355,$F21,'New England Half'!$J$2:$J$355)</f>
        <v>0</v>
      </c>
      <c r="M21" s="24">
        <f>SUM(G21:L21)</f>
        <v>2.6</v>
      </c>
    </row>
    <row r="22" spans="1:13">
      <c r="A22" t="s">
        <v>746</v>
      </c>
      <c r="B22" t="s">
        <v>747</v>
      </c>
      <c r="C22" t="s">
        <v>38</v>
      </c>
      <c r="D22" s="3">
        <v>27</v>
      </c>
      <c r="E22" s="2" t="s">
        <v>24</v>
      </c>
      <c r="F22" s="19" t="str">
        <f>A22&amp;B22&amp;C22&amp;E22</f>
        <v>AlyssaTursiFRUNNERS ALLEY</v>
      </c>
      <c r="G22" s="22">
        <f>SUMIF('Shamrock 5K'!$F$2:$F$300,$F22,'Shamrock 5K'!$J$2:$J$300)</f>
        <v>0</v>
      </c>
      <c r="H22" s="22">
        <f>SUMIF('Nashua 10K'!$F$2:$F$300,$F22,'Nashua 10K'!$J$2:$J$300)</f>
        <v>0</v>
      </c>
      <c r="I22" s="22">
        <f>SUMIF('Shaker 7'!$F$2:$F$300,$F22,'Shaker 7'!$J$2:$J$300)</f>
        <v>0</v>
      </c>
      <c r="J22" s="22">
        <f>SUMIF('Run for Freedom 5K'!$F$2:$F$300,$F22,'Run for Freedom 5K'!$J$2:$J$300)</f>
        <v>0</v>
      </c>
      <c r="K22" s="22">
        <f>SUMIF('Footrace for the Fallen 5K'!$F$2:$F$366,$F22,'Footrace for the Fallen 5K'!$J$2:$J$366)</f>
        <v>2.4</v>
      </c>
      <c r="L22" s="22">
        <f>SUMIF('New England Half'!$F$2:$F$355,$F22,'New England Half'!$J$2:$J$355)</f>
        <v>0</v>
      </c>
      <c r="M22" s="24">
        <f>SUM(G22:L22)</f>
        <v>2.4</v>
      </c>
    </row>
    <row r="23" spans="1:13">
      <c r="A23" s="3" t="s">
        <v>127</v>
      </c>
      <c r="B23" s="3" t="s">
        <v>128</v>
      </c>
      <c r="C23" s="3" t="s">
        <v>38</v>
      </c>
      <c r="D23" s="3">
        <v>25</v>
      </c>
      <c r="E23" s="3" t="s">
        <v>18</v>
      </c>
      <c r="F23" s="19" t="str">
        <f>A23&amp;B23&amp;C23&amp;E23</f>
        <v>CaitlynFerreiraFGREATER DERRY TRACK CLUB</v>
      </c>
      <c r="G23" s="22">
        <f>SUMIF('Shamrock 5K'!$F$2:$F$300,$F23,'Shamrock 5K'!$J$2:$J$300)</f>
        <v>1.2</v>
      </c>
      <c r="H23" s="22">
        <f>SUMIF('Nashua 10K'!$F$2:$F$300,$F23,'Nashua 10K'!$J$2:$J$300)</f>
        <v>0</v>
      </c>
      <c r="I23" s="22">
        <f>SUMIF('Shaker 7'!$F$2:$F$300,$F23,'Shaker 7'!$J$2:$J$300)</f>
        <v>0</v>
      </c>
      <c r="J23" s="22">
        <f>SUMIF('Run for Freedom 5K'!$F$2:$F$300,$F23,'Run for Freedom 5K'!$J$2:$J$300)</f>
        <v>1</v>
      </c>
      <c r="K23" s="22">
        <f>SUMIF('Footrace for the Fallen 5K'!$F$2:$F$366,$F23,'Footrace for the Fallen 5K'!$J$2:$J$366)</f>
        <v>0</v>
      </c>
      <c r="L23" s="22">
        <f>SUMIF('New England Half'!$F$2:$F$355,$F23,'New England Half'!$J$2:$J$355)</f>
        <v>0</v>
      </c>
      <c r="M23" s="24">
        <f>SUM(G23:L23)</f>
        <v>2.2000000000000002</v>
      </c>
    </row>
    <row r="24" spans="1:13">
      <c r="A24" s="3" t="s">
        <v>466</v>
      </c>
      <c r="B24" s="3" t="s">
        <v>467</v>
      </c>
      <c r="C24" s="3" t="s">
        <v>38</v>
      </c>
      <c r="D24" s="3">
        <v>25</v>
      </c>
      <c r="E24" s="3" t="s">
        <v>19</v>
      </c>
      <c r="F24" s="19" t="str">
        <f>A24&amp;B24&amp;C24&amp;E24</f>
        <v>GillianKayoFMILLENNIUM RUNNING</v>
      </c>
      <c r="G24" s="22">
        <f>SUMIF('Shamrock 5K'!$F$2:$F$300,$F24,'Shamrock 5K'!$J$2:$J$300)</f>
        <v>0</v>
      </c>
      <c r="H24" s="22">
        <f>SUMIF('Nashua 10K'!$F$2:$F$300,$F24,'Nashua 10K'!$J$2:$J$300)</f>
        <v>1</v>
      </c>
      <c r="I24" s="22">
        <f>SUMIF('Shaker 7'!$F$2:$F$300,$F24,'Shaker 7'!$J$2:$J$300)</f>
        <v>0</v>
      </c>
      <c r="J24" s="22">
        <f>SUMIF('Run for Freedom 5K'!$F$2:$F$300,$F24,'Run for Freedom 5K'!$J$2:$J$300)</f>
        <v>0</v>
      </c>
      <c r="K24" s="22">
        <f>SUMIF('Footrace for the Fallen 5K'!$F$2:$F$366,$F24,'Footrace for the Fallen 5K'!$J$2:$J$366)</f>
        <v>1</v>
      </c>
      <c r="L24" s="22">
        <f>SUMIF('New England Half'!$F$2:$F$355,$F24,'New England Half'!$J$2:$J$355)</f>
        <v>0</v>
      </c>
      <c r="M24" s="24">
        <f>SUM(G24:L24)</f>
        <v>2</v>
      </c>
    </row>
    <row r="25" spans="1:13">
      <c r="A25" s="3" t="s">
        <v>286</v>
      </c>
      <c r="B25" s="3" t="s">
        <v>211</v>
      </c>
      <c r="C25" s="3" t="s">
        <v>38</v>
      </c>
      <c r="D25" s="3">
        <v>11</v>
      </c>
      <c r="E25" s="3" t="s">
        <v>20</v>
      </c>
      <c r="F25" s="19" t="str">
        <f>A25&amp;B25&amp;C25&amp;E25</f>
        <v>RaekaMikeczFUPPER VALLEY RUNNING CLUB</v>
      </c>
      <c r="G25" s="22">
        <f>SUMIF('Shamrock 5K'!$F$2:$F$300,$F25,'Shamrock 5K'!$J$2:$J$300)</f>
        <v>1.3</v>
      </c>
      <c r="H25" s="22">
        <f>SUMIF('Nashua 10K'!$F$2:$F$300,$F25,'Nashua 10K'!$J$2:$J$300)</f>
        <v>0</v>
      </c>
      <c r="I25" s="22">
        <f>SUMIF('Shaker 7'!$F$2:$F$300,$F25,'Shaker 7'!$J$2:$J$300)</f>
        <v>0</v>
      </c>
      <c r="J25" s="22">
        <f>SUMIF('Run for Freedom 5K'!$F$2:$F$300,$F25,'Run for Freedom 5K'!$J$2:$J$300)</f>
        <v>0</v>
      </c>
      <c r="K25" s="22">
        <f>SUMIF('Footrace for the Fallen 5K'!$F$2:$F$366,$F25,'Footrace for the Fallen 5K'!$J$2:$J$366)</f>
        <v>0</v>
      </c>
      <c r="L25" s="22">
        <f>SUMIF('New England Half'!$F$2:$F$355,$F25,'New England Half'!$J$2:$J$355)</f>
        <v>0</v>
      </c>
      <c r="M25" s="24">
        <f>SUM(G25:L25)</f>
        <v>1.3</v>
      </c>
    </row>
    <row r="26" spans="1:13">
      <c r="A26" t="s">
        <v>908</v>
      </c>
      <c r="B26" t="s">
        <v>907</v>
      </c>
      <c r="C26" t="s">
        <v>38</v>
      </c>
      <c r="D26">
        <v>21</v>
      </c>
      <c r="E26" t="s">
        <v>20</v>
      </c>
      <c r="F26" s="19" t="str">
        <f>A26&amp;B26&amp;C26&amp;E26</f>
        <v>MadelineHarreldFUPPER VALLEY RUNNING CLUB</v>
      </c>
      <c r="G26" s="22">
        <f>SUMIF('Shamrock 5K'!$F$2:$F$300,$F26,'Shamrock 5K'!$J$2:$J$300)</f>
        <v>0</v>
      </c>
      <c r="H26" s="22">
        <f>SUMIF('Nashua 10K'!$F$2:$F$300,$F26,'Nashua 10K'!$J$2:$J$300)</f>
        <v>0</v>
      </c>
      <c r="I26" s="22">
        <f>SUMIF('Shaker 7'!$F$2:$F$300,$F26,'Shaker 7'!$J$2:$J$300)</f>
        <v>0</v>
      </c>
      <c r="J26" s="22">
        <f>SUMIF('Run for Freedom 5K'!$F$2:$F$300,$F26,'Run for Freedom 5K'!$J$2:$J$300)</f>
        <v>0</v>
      </c>
      <c r="K26" s="22">
        <f>SUMIF('Footrace for the Fallen 5K'!$F$2:$F$366,$F26,'Footrace for the Fallen 5K'!$J$2:$J$366)</f>
        <v>0</v>
      </c>
      <c r="L26" s="22">
        <f>SUMIF('New England Half'!$F$2:$F$355,$F26,'New England Half'!$J$2:$J$355)</f>
        <v>1</v>
      </c>
      <c r="M26" s="24">
        <f>SUM(G26:L26)</f>
        <v>1</v>
      </c>
    </row>
    <row r="27" spans="1:13">
      <c r="A27" s="3" t="s">
        <v>649</v>
      </c>
      <c r="B27" s="3" t="s">
        <v>609</v>
      </c>
      <c r="C27" s="3" t="s">
        <v>38</v>
      </c>
      <c r="D27" s="3">
        <v>5</v>
      </c>
      <c r="E27" t="s">
        <v>18</v>
      </c>
      <c r="F27" s="19" t="str">
        <f>A27&amp;B27&amp;C27&amp;E27</f>
        <v>LillianRizzoFGREATER DERRY TRACK CLUB</v>
      </c>
      <c r="G27" s="22">
        <f>SUMIF('Shamrock 5K'!$F$2:$F$300,$F27,'Shamrock 5K'!$J$2:$J$300)</f>
        <v>0</v>
      </c>
      <c r="H27" s="22">
        <f>SUMIF('Nashua 10K'!$F$2:$F$300,$F27,'Nashua 10K'!$J$2:$J$300)</f>
        <v>0</v>
      </c>
      <c r="I27" s="22">
        <f>SUMIF('Shaker 7'!$F$2:$F$300,$F27,'Shaker 7'!$J$2:$J$300)</f>
        <v>0</v>
      </c>
      <c r="J27" s="22">
        <f>SUMIF('Run for Freedom 5K'!$F$2:$F$300,$F27,'Run for Freedom 5K'!$J$2:$J$300)</f>
        <v>1</v>
      </c>
      <c r="K27" s="22">
        <f>SUMIF('Footrace for the Fallen 5K'!$F$2:$F$366,$F27,'Footrace for the Fallen 5K'!$J$2:$J$366)</f>
        <v>0</v>
      </c>
      <c r="L27" s="22">
        <f>SUMIF('New England Half'!$F$2:$F$355,$F27,'New England Half'!$J$2:$J$355)</f>
        <v>0</v>
      </c>
      <c r="M27" s="24">
        <f>SUM(G27:L27)</f>
        <v>1</v>
      </c>
    </row>
    <row r="28" spans="1:13">
      <c r="A28" t="s">
        <v>678</v>
      </c>
      <c r="B28" t="s">
        <v>491</v>
      </c>
      <c r="C28" t="s">
        <v>38</v>
      </c>
      <c r="D28">
        <v>8</v>
      </c>
      <c r="E28" t="s">
        <v>18</v>
      </c>
      <c r="F28" s="19" t="str">
        <f>A28&amp;B28&amp;C28&amp;E28</f>
        <v>VanessaFongemieFGREATER DERRY TRACK CLUB</v>
      </c>
      <c r="G28" s="22">
        <f>SUMIF('Shamrock 5K'!$F$2:$F$300,$F28,'Shamrock 5K'!$J$2:$J$300)</f>
        <v>0</v>
      </c>
      <c r="H28" s="22">
        <f>SUMIF('Nashua 10K'!$F$2:$F$300,$F28,'Nashua 10K'!$J$2:$J$300)</f>
        <v>0</v>
      </c>
      <c r="I28" s="22">
        <f>SUMIF('Shaker 7'!$F$2:$F$300,$F28,'Shaker 7'!$J$2:$J$300)</f>
        <v>0</v>
      </c>
      <c r="J28" s="22">
        <f>SUMIF('Run for Freedom 5K'!$F$2:$F$300,$F28,'Run for Freedom 5K'!$J$2:$J$300)</f>
        <v>1</v>
      </c>
      <c r="K28" s="22">
        <f>SUMIF('Footrace for the Fallen 5K'!$F$2:$F$366,$F28,'Footrace for the Fallen 5K'!$J$2:$J$366)</f>
        <v>0</v>
      </c>
      <c r="L28" s="22">
        <f>SUMIF('New England Half'!$F$2:$F$355,$F28,'New England Half'!$J$2:$J$355)</f>
        <v>0</v>
      </c>
      <c r="M28" s="24">
        <f>SUM(G28:L28)</f>
        <v>1</v>
      </c>
    </row>
    <row r="29" spans="1:13">
      <c r="A29" t="s">
        <v>620</v>
      </c>
      <c r="B29" t="s">
        <v>491</v>
      </c>
      <c r="C29" t="s">
        <v>38</v>
      </c>
      <c r="D29">
        <v>8</v>
      </c>
      <c r="E29" t="s">
        <v>18</v>
      </c>
      <c r="F29" s="19" t="str">
        <f>A29&amp;B29&amp;C29&amp;E29</f>
        <v>AmandaFongemieFGREATER DERRY TRACK CLUB</v>
      </c>
      <c r="G29" s="22">
        <f>SUMIF('Shamrock 5K'!$F$2:$F$300,$F29,'Shamrock 5K'!$J$2:$J$300)</f>
        <v>0</v>
      </c>
      <c r="H29" s="22">
        <f>SUMIF('Nashua 10K'!$F$2:$F$300,$F29,'Nashua 10K'!$J$2:$J$300)</f>
        <v>0</v>
      </c>
      <c r="I29" s="22">
        <f>SUMIF('Shaker 7'!$F$2:$F$300,$F29,'Shaker 7'!$J$2:$J$300)</f>
        <v>0</v>
      </c>
      <c r="J29" s="22">
        <f>SUMIF('Run for Freedom 5K'!$F$2:$F$300,$F29,'Run for Freedom 5K'!$J$2:$J$300)</f>
        <v>1</v>
      </c>
      <c r="K29" s="22">
        <f>SUMIF('Footrace for the Fallen 5K'!$F$2:$F$366,$F29,'Footrace for the Fallen 5K'!$J$2:$J$366)</f>
        <v>0</v>
      </c>
      <c r="L29" s="22">
        <f>SUMIF('New England Half'!$F$2:$F$355,$F29,'New England Half'!$J$2:$J$355)</f>
        <v>0</v>
      </c>
      <c r="M29" s="24">
        <f>SUM(G29:L29)</f>
        <v>1</v>
      </c>
    </row>
    <row r="30" spans="1:13">
      <c r="A30" s="3" t="s">
        <v>679</v>
      </c>
      <c r="B30" s="3" t="s">
        <v>364</v>
      </c>
      <c r="C30" s="3" t="s">
        <v>38</v>
      </c>
      <c r="D30" s="3">
        <v>8</v>
      </c>
      <c r="E30" s="3" t="s">
        <v>18</v>
      </c>
      <c r="F30" s="19" t="str">
        <f>A30&amp;B30&amp;C30&amp;E30</f>
        <v>KaraPetersonFGREATER DERRY TRACK CLUB</v>
      </c>
      <c r="G30" s="22">
        <f>SUMIF('Shamrock 5K'!$F$2:$F$300,$F30,'Shamrock 5K'!$J$2:$J$300)</f>
        <v>0</v>
      </c>
      <c r="H30" s="22">
        <f>SUMIF('Nashua 10K'!$F$2:$F$300,$F30,'Nashua 10K'!$J$2:$J$300)</f>
        <v>0</v>
      </c>
      <c r="I30" s="22">
        <f>SUMIF('Shaker 7'!$F$2:$F$300,$F30,'Shaker 7'!$J$2:$J$300)</f>
        <v>0</v>
      </c>
      <c r="J30" s="22">
        <f>SUMIF('Run for Freedom 5K'!$F$2:$F$300,$F30,'Run for Freedom 5K'!$J$2:$J$300)</f>
        <v>1</v>
      </c>
      <c r="K30" s="22">
        <f>SUMIF('Footrace for the Fallen 5K'!$F$2:$F$366,$F30,'Footrace for the Fallen 5K'!$J$2:$J$366)</f>
        <v>0</v>
      </c>
      <c r="L30" s="22">
        <f>SUMIF('New England Half'!$F$2:$F$355,$F30,'New England Half'!$J$2:$J$355)</f>
        <v>0</v>
      </c>
      <c r="M30" s="24">
        <f>SUM(G30:L30)</f>
        <v>1</v>
      </c>
    </row>
    <row r="31" spans="1:13">
      <c r="A31" s="3" t="s">
        <v>309</v>
      </c>
      <c r="B31" s="3" t="s">
        <v>211</v>
      </c>
      <c r="C31" s="3" t="s">
        <v>38</v>
      </c>
      <c r="D31" s="3">
        <v>8</v>
      </c>
      <c r="E31" s="3" t="s">
        <v>20</v>
      </c>
      <c r="F31" s="19" t="str">
        <f>A31&amp;B31&amp;C31&amp;E31</f>
        <v>NayraMikeczFUPPER VALLEY RUNNING CLUB</v>
      </c>
      <c r="G31" s="22">
        <f>SUMIF('Shamrock 5K'!$F$2:$F$300,$F31,'Shamrock 5K'!$J$2:$J$300)</f>
        <v>1</v>
      </c>
      <c r="H31" s="22">
        <f>SUMIF('Nashua 10K'!$F$2:$F$300,$F31,'Nashua 10K'!$J$2:$J$300)</f>
        <v>0</v>
      </c>
      <c r="I31" s="22">
        <f>SUMIF('Shaker 7'!$F$2:$F$300,$F31,'Shaker 7'!$J$2:$J$300)</f>
        <v>0</v>
      </c>
      <c r="J31" s="22">
        <f>SUMIF('Run for Freedom 5K'!$F$2:$F$300,$F31,'Run for Freedom 5K'!$J$2:$J$300)</f>
        <v>0</v>
      </c>
      <c r="K31" s="22">
        <f>SUMIF('Footrace for the Fallen 5K'!$F$2:$F$366,$F31,'Footrace for the Fallen 5K'!$J$2:$J$366)</f>
        <v>0</v>
      </c>
      <c r="L31" s="22">
        <f>SUMIF('New England Half'!$F$2:$F$355,$F31,'New England Half'!$J$2:$J$355)</f>
        <v>0</v>
      </c>
      <c r="M31" s="24">
        <f>SUM(G31:L31)</f>
        <v>1</v>
      </c>
    </row>
    <row r="32" spans="1:13">
      <c r="A32" s="3" t="s">
        <v>696</v>
      </c>
      <c r="B32" s="3" t="s">
        <v>648</v>
      </c>
      <c r="C32" s="3" t="s">
        <v>38</v>
      </c>
      <c r="D32" s="3">
        <v>9</v>
      </c>
      <c r="E32" s="3" t="s">
        <v>18</v>
      </c>
      <c r="F32" s="19" t="str">
        <f>A32&amp;B32&amp;C32&amp;E32</f>
        <v>AddisonCollettiFGREATER DERRY TRACK CLUB</v>
      </c>
      <c r="G32" s="22">
        <f>SUMIF('Shamrock 5K'!$F$2:$F$300,$F32,'Shamrock 5K'!$J$2:$J$300)</f>
        <v>0</v>
      </c>
      <c r="H32" s="22">
        <f>SUMIF('Nashua 10K'!$F$2:$F$300,$F32,'Nashua 10K'!$J$2:$J$300)</f>
        <v>0</v>
      </c>
      <c r="I32" s="22">
        <f>SUMIF('Shaker 7'!$F$2:$F$300,$F32,'Shaker 7'!$J$2:$J$300)</f>
        <v>0</v>
      </c>
      <c r="J32" s="22">
        <f>SUMIF('Run for Freedom 5K'!$F$2:$F$300,$F32,'Run for Freedom 5K'!$J$2:$J$300)</f>
        <v>1</v>
      </c>
      <c r="K32" s="22">
        <f>SUMIF('Footrace for the Fallen 5K'!$F$2:$F$366,$F32,'Footrace for the Fallen 5K'!$J$2:$J$366)</f>
        <v>0</v>
      </c>
      <c r="L32" s="22">
        <f>SUMIF('New England Half'!$F$2:$F$355,$F32,'New England Half'!$J$2:$J$355)</f>
        <v>0</v>
      </c>
      <c r="M32" s="24">
        <f>SUM(G32:L32)</f>
        <v>1</v>
      </c>
    </row>
    <row r="33" spans="1:13">
      <c r="A33" s="3" t="s">
        <v>291</v>
      </c>
      <c r="B33" s="3" t="s">
        <v>142</v>
      </c>
      <c r="C33" s="3" t="s">
        <v>38</v>
      </c>
      <c r="D33" s="3">
        <v>9</v>
      </c>
      <c r="E33" s="3" t="s">
        <v>20</v>
      </c>
      <c r="F33" s="19" t="str">
        <f>A33&amp;B33&amp;C33&amp;E33</f>
        <v>EvelynSmithFUPPER VALLEY RUNNING CLUB</v>
      </c>
      <c r="G33" s="22">
        <f>SUMIF('Shamrock 5K'!$F$2:$F$300,$F33,'Shamrock 5K'!$J$2:$J$300)</f>
        <v>1</v>
      </c>
      <c r="H33" s="22">
        <f>SUMIF('Nashua 10K'!$F$2:$F$300,$F33,'Nashua 10K'!$J$2:$J$300)</f>
        <v>0</v>
      </c>
      <c r="I33" s="22">
        <f>SUMIF('Shaker 7'!$F$2:$F$300,$F33,'Shaker 7'!$J$2:$J$300)</f>
        <v>0</v>
      </c>
      <c r="J33" s="22">
        <f>SUMIF('Run for Freedom 5K'!$F$2:$F$300,$F33,'Run for Freedom 5K'!$J$2:$J$300)</f>
        <v>0</v>
      </c>
      <c r="K33" s="22">
        <f>SUMIF('Footrace for the Fallen 5K'!$F$2:$F$366,$F33,'Footrace for the Fallen 5K'!$J$2:$J$366)</f>
        <v>0</v>
      </c>
      <c r="L33" s="22">
        <f>SUMIF('New England Half'!$F$2:$F$355,$F33,'New England Half'!$J$2:$J$355)</f>
        <v>0</v>
      </c>
      <c r="M33" s="24">
        <f>SUM(G33:L33)</f>
        <v>1</v>
      </c>
    </row>
    <row r="34" spans="1:13">
      <c r="A34" s="3" t="s">
        <v>289</v>
      </c>
      <c r="B34" s="3" t="s">
        <v>288</v>
      </c>
      <c r="C34" s="3" t="s">
        <v>38</v>
      </c>
      <c r="D34" s="3">
        <v>9</v>
      </c>
      <c r="E34" s="3" t="s">
        <v>20</v>
      </c>
      <c r="F34" s="19" t="str">
        <f>A34&amp;B34&amp;C34&amp;E34</f>
        <v>MollySwansonFUPPER VALLEY RUNNING CLUB</v>
      </c>
      <c r="G34" s="22">
        <f>SUMIF('Shamrock 5K'!$F$2:$F$300,$F34,'Shamrock 5K'!$J$2:$J$300)</f>
        <v>1</v>
      </c>
      <c r="H34" s="22">
        <f>SUMIF('Nashua 10K'!$F$2:$F$300,$F34,'Nashua 10K'!$J$2:$J$300)</f>
        <v>0</v>
      </c>
      <c r="I34" s="22">
        <f>SUMIF('Shaker 7'!$F$2:$F$300,$F34,'Shaker 7'!$J$2:$J$300)</f>
        <v>0</v>
      </c>
      <c r="J34" s="22">
        <f>SUMIF('Run for Freedom 5K'!$F$2:$F$300,$F34,'Run for Freedom 5K'!$J$2:$J$300)</f>
        <v>0</v>
      </c>
      <c r="K34" s="22">
        <f>SUMIF('Footrace for the Fallen 5K'!$F$2:$F$366,$F34,'Footrace for the Fallen 5K'!$J$2:$J$366)</f>
        <v>0</v>
      </c>
      <c r="L34" s="22">
        <f>SUMIF('New England Half'!$F$2:$F$355,$F34,'New England Half'!$J$2:$J$355)</f>
        <v>0</v>
      </c>
      <c r="M34" s="24">
        <f>SUM(G34:L34)</f>
        <v>1</v>
      </c>
    </row>
    <row r="35" spans="1:13">
      <c r="A35" s="3" t="s">
        <v>302</v>
      </c>
      <c r="B35" s="3" t="s">
        <v>201</v>
      </c>
      <c r="C35" s="3" t="s">
        <v>38</v>
      </c>
      <c r="D35" s="3">
        <v>14</v>
      </c>
      <c r="E35" s="3" t="s">
        <v>20</v>
      </c>
      <c r="F35" s="19" t="str">
        <f>A35&amp;B35&amp;C35&amp;E35</f>
        <v>IzzyCurrierFUPPER VALLEY RUNNING CLUB</v>
      </c>
      <c r="G35" s="22">
        <f>SUMIF('Shamrock 5K'!$F$2:$F$300,$F35,'Shamrock 5K'!$J$2:$J$300)</f>
        <v>1</v>
      </c>
      <c r="H35" s="22">
        <f>SUMIF('Nashua 10K'!$F$2:$F$300,$F35,'Nashua 10K'!$J$2:$J$300)</f>
        <v>0</v>
      </c>
      <c r="I35" s="22">
        <f>SUMIF('Shaker 7'!$F$2:$F$300,$F35,'Shaker 7'!$J$2:$J$300)</f>
        <v>0</v>
      </c>
      <c r="J35" s="22">
        <f>SUMIF('Run for Freedom 5K'!$F$2:$F$300,$F35,'Run for Freedom 5K'!$J$2:$J$300)</f>
        <v>0</v>
      </c>
      <c r="K35" s="22">
        <f>SUMIF('Footrace for the Fallen 5K'!$F$2:$F$366,$F35,'Footrace for the Fallen 5K'!$J$2:$J$366)</f>
        <v>0</v>
      </c>
      <c r="L35" s="22">
        <f>SUMIF('New England Half'!$F$2:$F$355,$F35,'New England Half'!$J$2:$J$355)</f>
        <v>0</v>
      </c>
      <c r="M35" s="24">
        <f>SUM(G35:L35)</f>
        <v>1</v>
      </c>
    </row>
    <row r="36" spans="1:13">
      <c r="A36" s="3" t="s">
        <v>74</v>
      </c>
      <c r="B36" s="3" t="s">
        <v>235</v>
      </c>
      <c r="C36" s="3" t="s">
        <v>38</v>
      </c>
      <c r="D36" s="3">
        <v>14</v>
      </c>
      <c r="E36" s="3" t="s">
        <v>20</v>
      </c>
      <c r="F36" s="19" t="str">
        <f>A36&amp;B36&amp;C36&amp;E36</f>
        <v>AllisonMackenzieFUPPER VALLEY RUNNING CLUB</v>
      </c>
      <c r="G36" s="22">
        <f>SUMIF('Shamrock 5K'!$F$2:$F$300,$F36,'Shamrock 5K'!$J$2:$J$300)</f>
        <v>1</v>
      </c>
      <c r="H36" s="22">
        <f>SUMIF('Nashua 10K'!$F$2:$F$300,$F36,'Nashua 10K'!$J$2:$J$300)</f>
        <v>0</v>
      </c>
      <c r="I36" s="22">
        <f>SUMIF('Shaker 7'!$F$2:$F$300,$F36,'Shaker 7'!$J$2:$J$300)</f>
        <v>0</v>
      </c>
      <c r="J36" s="22">
        <f>SUMIF('Run for Freedom 5K'!$F$2:$F$300,$F36,'Run for Freedom 5K'!$J$2:$J$300)</f>
        <v>0</v>
      </c>
      <c r="K36" s="22">
        <f>SUMIF('Footrace for the Fallen 5K'!$F$2:$F$366,$F36,'Footrace for the Fallen 5K'!$J$2:$J$366)</f>
        <v>0</v>
      </c>
      <c r="L36" s="22">
        <f>SUMIF('New England Half'!$F$2:$F$355,$F36,'New England Half'!$J$2:$J$355)</f>
        <v>0</v>
      </c>
      <c r="M36" s="24">
        <f>SUM(G36:L36)</f>
        <v>1</v>
      </c>
    </row>
    <row r="37" spans="1:13">
      <c r="A37" t="s">
        <v>623</v>
      </c>
      <c r="B37" t="s">
        <v>624</v>
      </c>
      <c r="C37" t="s">
        <v>38</v>
      </c>
      <c r="D37">
        <v>16</v>
      </c>
      <c r="E37" t="s">
        <v>18</v>
      </c>
      <c r="F37" s="19" t="str">
        <f>A37&amp;B37&amp;C37&amp;E37</f>
        <v>CeciliaKamauFGREATER DERRY TRACK CLUB</v>
      </c>
      <c r="G37" s="22">
        <f>SUMIF('Shamrock 5K'!$F$2:$F$300,$F37,'Shamrock 5K'!$J$2:$J$300)</f>
        <v>0</v>
      </c>
      <c r="H37" s="22">
        <f>SUMIF('Nashua 10K'!$F$2:$F$300,$F37,'Nashua 10K'!$J$2:$J$300)</f>
        <v>0</v>
      </c>
      <c r="I37" s="22">
        <f>SUMIF('Shaker 7'!$F$2:$F$300,$F37,'Shaker 7'!$J$2:$J$300)</f>
        <v>0</v>
      </c>
      <c r="J37" s="22">
        <f>SUMIF('Run for Freedom 5K'!$F$2:$F$300,$F37,'Run for Freedom 5K'!$J$2:$J$300)</f>
        <v>1</v>
      </c>
      <c r="K37" s="22">
        <f>SUMIF('Footrace for the Fallen 5K'!$F$2:$F$366,$F37,'Footrace for the Fallen 5K'!$J$2:$J$366)</f>
        <v>0</v>
      </c>
      <c r="L37" s="22">
        <f>SUMIF('New England Half'!$F$2:$F$355,$F37,'New England Half'!$J$2:$J$355)</f>
        <v>0</v>
      </c>
      <c r="M37" s="24">
        <f>SUM(G37:L37)</f>
        <v>1</v>
      </c>
    </row>
    <row r="38" spans="1:13">
      <c r="A38" s="3" t="s">
        <v>193</v>
      </c>
      <c r="B38" s="3" t="s">
        <v>192</v>
      </c>
      <c r="C38" s="3" t="s">
        <v>38</v>
      </c>
      <c r="D38" s="3">
        <v>16</v>
      </c>
      <c r="E38" s="3" t="s">
        <v>19</v>
      </c>
      <c r="F38" s="19" t="str">
        <f>A38&amp;B38&amp;C38&amp;E38</f>
        <v>DanielleMendralaFMILLENNIUM RUNNING</v>
      </c>
      <c r="G38" s="22">
        <f>SUMIF('Shamrock 5K'!$F$2:$F$300,$F38,'Shamrock 5K'!$J$2:$J$300)</f>
        <v>1</v>
      </c>
      <c r="H38" s="22">
        <f>SUMIF('Nashua 10K'!$F$2:$F$300,$F38,'Nashua 10K'!$J$2:$J$300)</f>
        <v>0</v>
      </c>
      <c r="I38" s="22">
        <f>SUMIF('Shaker 7'!$F$2:$F$300,$F38,'Shaker 7'!$J$2:$J$300)</f>
        <v>0</v>
      </c>
      <c r="J38" s="22">
        <f>SUMIF('Run for Freedom 5K'!$F$2:$F$300,$F38,'Run for Freedom 5K'!$J$2:$J$300)</f>
        <v>0</v>
      </c>
      <c r="K38" s="22">
        <f>SUMIF('Footrace for the Fallen 5K'!$F$2:$F$366,$F38,'Footrace for the Fallen 5K'!$J$2:$J$366)</f>
        <v>0</v>
      </c>
      <c r="L38" s="22">
        <f>SUMIF('New England Half'!$F$2:$F$355,$F38,'New England Half'!$J$2:$J$355)</f>
        <v>0</v>
      </c>
      <c r="M38" s="24">
        <f>SUM(G38:L38)</f>
        <v>1</v>
      </c>
    </row>
    <row r="39" spans="1:13">
      <c r="A39" t="s">
        <v>597</v>
      </c>
      <c r="B39" t="s">
        <v>635</v>
      </c>
      <c r="C39" t="s">
        <v>38</v>
      </c>
      <c r="D39">
        <v>18</v>
      </c>
      <c r="E39" t="s">
        <v>18</v>
      </c>
      <c r="F39" s="19" t="str">
        <f>A39&amp;B39&amp;C39&amp;E39</f>
        <v>SamanthaRapaportFGREATER DERRY TRACK CLUB</v>
      </c>
      <c r="G39" s="22">
        <f>SUMIF('Shamrock 5K'!$F$2:$F$300,$F39,'Shamrock 5K'!$J$2:$J$300)</f>
        <v>0</v>
      </c>
      <c r="H39" s="22">
        <f>SUMIF('Nashua 10K'!$F$2:$F$300,$F39,'Nashua 10K'!$J$2:$J$300)</f>
        <v>0</v>
      </c>
      <c r="I39" s="22">
        <f>SUMIF('Shaker 7'!$F$2:$F$300,$F39,'Shaker 7'!$J$2:$J$300)</f>
        <v>0</v>
      </c>
      <c r="J39" s="22">
        <f>SUMIF('Run for Freedom 5K'!$F$2:$F$300,$F39,'Run for Freedom 5K'!$J$2:$J$300)</f>
        <v>1</v>
      </c>
      <c r="K39" s="22">
        <f>SUMIF('Footrace for the Fallen 5K'!$F$2:$F$366,$F39,'Footrace for the Fallen 5K'!$J$2:$J$366)</f>
        <v>0</v>
      </c>
      <c r="L39" s="22">
        <f>SUMIF('New England Half'!$F$2:$F$355,$F39,'New England Half'!$J$2:$J$355)</f>
        <v>0</v>
      </c>
      <c r="M39" s="24">
        <f>SUM(G39:L39)</f>
        <v>1</v>
      </c>
    </row>
    <row r="40" spans="1:13">
      <c r="A40" t="s">
        <v>613</v>
      </c>
      <c r="B40" t="s">
        <v>500</v>
      </c>
      <c r="C40" t="s">
        <v>38</v>
      </c>
      <c r="D40">
        <v>20</v>
      </c>
      <c r="E40" t="s">
        <v>18</v>
      </c>
      <c r="F40" s="19" t="str">
        <f>A40&amp;B40&amp;C40&amp;E40</f>
        <v>AmeliaEarnshawFGREATER DERRY TRACK CLUB</v>
      </c>
      <c r="G40" s="22">
        <f>SUMIF('Shamrock 5K'!$F$2:$F$300,$F40,'Shamrock 5K'!$J$2:$J$300)</f>
        <v>0</v>
      </c>
      <c r="H40" s="22">
        <f>SUMIF('Nashua 10K'!$F$2:$F$300,$F40,'Nashua 10K'!$J$2:$J$300)</f>
        <v>0</v>
      </c>
      <c r="I40" s="22">
        <f>SUMIF('Shaker 7'!$F$2:$F$300,$F40,'Shaker 7'!$J$2:$J$300)</f>
        <v>0</v>
      </c>
      <c r="J40" s="22">
        <f>SUMIF('Run for Freedom 5K'!$F$2:$F$300,$F40,'Run for Freedom 5K'!$J$2:$J$300)</f>
        <v>1</v>
      </c>
      <c r="K40" s="22">
        <f>SUMIF('Footrace for the Fallen 5K'!$F$2:$F$366,$F40,'Footrace for the Fallen 5K'!$J$2:$J$366)</f>
        <v>0</v>
      </c>
      <c r="L40" s="22">
        <f>SUMIF('New England Half'!$F$2:$F$355,$F40,'New England Half'!$J$2:$J$355)</f>
        <v>0</v>
      </c>
      <c r="M40" s="24">
        <f>SUM(G40:L40)</f>
        <v>1</v>
      </c>
    </row>
    <row r="41" spans="1:13">
      <c r="A41" t="s">
        <v>295</v>
      </c>
      <c r="B41" t="s">
        <v>656</v>
      </c>
      <c r="C41" t="s">
        <v>38</v>
      </c>
      <c r="D41">
        <v>21</v>
      </c>
      <c r="E41" t="s">
        <v>18</v>
      </c>
      <c r="F41" s="19" t="str">
        <f>A41&amp;B41&amp;C41&amp;E41</f>
        <v>ElizabethFontaineFGREATER DERRY TRACK CLUB</v>
      </c>
      <c r="G41" s="22">
        <f>SUMIF('Shamrock 5K'!$F$2:$F$300,$F41,'Shamrock 5K'!$J$2:$J$300)</f>
        <v>0</v>
      </c>
      <c r="H41" s="22">
        <f>SUMIF('Nashua 10K'!$F$2:$F$300,$F41,'Nashua 10K'!$J$2:$J$300)</f>
        <v>0</v>
      </c>
      <c r="I41" s="22">
        <f>SUMIF('Shaker 7'!$F$2:$F$300,$F41,'Shaker 7'!$J$2:$J$300)</f>
        <v>0</v>
      </c>
      <c r="J41" s="22">
        <f>SUMIF('Run for Freedom 5K'!$F$2:$F$300,$F41,'Run for Freedom 5K'!$J$2:$J$300)</f>
        <v>1</v>
      </c>
      <c r="K41" s="22">
        <f>SUMIF('Footrace for the Fallen 5K'!$F$2:$F$366,$F41,'Footrace for the Fallen 5K'!$J$2:$J$366)</f>
        <v>0</v>
      </c>
      <c r="L41" s="22">
        <f>SUMIF('New England Half'!$F$2:$F$355,$F41,'New England Half'!$J$2:$J$355)</f>
        <v>0</v>
      </c>
      <c r="M41" s="24">
        <f>SUM(G41:L41)</f>
        <v>1</v>
      </c>
    </row>
    <row r="42" spans="1:13">
      <c r="A42" t="s">
        <v>642</v>
      </c>
      <c r="B42" t="s">
        <v>114</v>
      </c>
      <c r="C42" t="s">
        <v>38</v>
      </c>
      <c r="D42">
        <v>25</v>
      </c>
      <c r="E42" t="s">
        <v>18</v>
      </c>
      <c r="F42" s="19" t="str">
        <f>A42&amp;B42&amp;C42&amp;E42</f>
        <v>KierstenHoglundFGREATER DERRY TRACK CLUB</v>
      </c>
      <c r="G42" s="22">
        <f>SUMIF('Shamrock 5K'!$F$2:$F$300,$F42,'Shamrock 5K'!$J$2:$J$300)</f>
        <v>0</v>
      </c>
      <c r="H42" s="22">
        <f>SUMIF('Nashua 10K'!$F$2:$F$300,$F42,'Nashua 10K'!$J$2:$J$300)</f>
        <v>0</v>
      </c>
      <c r="I42" s="22">
        <f>SUMIF('Shaker 7'!$F$2:$F$300,$F42,'Shaker 7'!$J$2:$J$300)</f>
        <v>0</v>
      </c>
      <c r="J42" s="22">
        <f>SUMIF('Run for Freedom 5K'!$F$2:$F$300,$F42,'Run for Freedom 5K'!$J$2:$J$300)</f>
        <v>1</v>
      </c>
      <c r="K42" s="22">
        <f>SUMIF('Footrace for the Fallen 5K'!$F$2:$F$366,$F42,'Footrace for the Fallen 5K'!$J$2:$J$366)</f>
        <v>0</v>
      </c>
      <c r="L42" s="22">
        <f>SUMIF('New England Half'!$F$2:$F$355,$F42,'New England Half'!$J$2:$J$355)</f>
        <v>0</v>
      </c>
      <c r="M42" s="24">
        <f>SUM(G42:L42)</f>
        <v>1</v>
      </c>
    </row>
    <row r="43" spans="1:13">
      <c r="A43" t="s">
        <v>171</v>
      </c>
      <c r="B43" t="s">
        <v>634</v>
      </c>
      <c r="C43" t="s">
        <v>38</v>
      </c>
      <c r="D43">
        <v>27</v>
      </c>
      <c r="E43" s="3" t="s">
        <v>19</v>
      </c>
      <c r="F43" s="19" t="str">
        <f>A43&amp;B43&amp;C43&amp;E43</f>
        <v>CaseyMorrisonFMILLENNIUM RUNNING</v>
      </c>
      <c r="G43" s="22">
        <f>SUMIF('Shamrock 5K'!$F$2:$F$300,$F43,'Shamrock 5K'!$J$2:$J$300)</f>
        <v>0</v>
      </c>
      <c r="H43" s="22">
        <f>SUMIF('Nashua 10K'!$F$2:$F$300,$F43,'Nashua 10K'!$J$2:$J$300)</f>
        <v>0</v>
      </c>
      <c r="I43" s="22">
        <f>SUMIF('Shaker 7'!$F$2:$F$300,$F43,'Shaker 7'!$J$2:$J$300)</f>
        <v>0</v>
      </c>
      <c r="J43" s="22">
        <f>SUMIF('Run for Freedom 5K'!$F$2:$F$300,$F43,'Run for Freedom 5K'!$J$2:$J$300)</f>
        <v>1</v>
      </c>
      <c r="K43" s="22">
        <f>SUMIF('Footrace for the Fallen 5K'!$F$2:$F$366,$F43,'Footrace for the Fallen 5K'!$J$2:$J$366)</f>
        <v>0</v>
      </c>
      <c r="L43" s="22">
        <f>SUMIF('New England Half'!$F$2:$F$355,$F43,'New England Half'!$J$2:$J$355)</f>
        <v>0</v>
      </c>
      <c r="M43" s="24">
        <f>SUM(G43:L43)</f>
        <v>1</v>
      </c>
    </row>
    <row r="44" spans="1:13">
      <c r="A44" t="s">
        <v>636</v>
      </c>
      <c r="B44" t="s">
        <v>182</v>
      </c>
      <c r="C44" t="s">
        <v>38</v>
      </c>
      <c r="D44">
        <v>27</v>
      </c>
      <c r="E44" t="s">
        <v>18</v>
      </c>
      <c r="F44" s="19" t="str">
        <f>A44&amp;B44&amp;C44&amp;E44</f>
        <v>TarynAdamsFGREATER DERRY TRACK CLUB</v>
      </c>
      <c r="G44" s="22">
        <f>SUMIF('Shamrock 5K'!$F$2:$F$300,$F44,'Shamrock 5K'!$J$2:$J$300)</f>
        <v>0</v>
      </c>
      <c r="H44" s="22">
        <f>SUMIF('Nashua 10K'!$F$2:$F$300,$F44,'Nashua 10K'!$J$2:$J$300)</f>
        <v>0</v>
      </c>
      <c r="I44" s="22">
        <f>SUMIF('Shaker 7'!$F$2:$F$300,$F44,'Shaker 7'!$J$2:$J$300)</f>
        <v>0</v>
      </c>
      <c r="J44" s="22">
        <f>SUMIF('Run for Freedom 5K'!$F$2:$F$300,$F44,'Run for Freedom 5K'!$J$2:$J$300)</f>
        <v>1</v>
      </c>
      <c r="K44" s="22">
        <f>SUMIF('Footrace for the Fallen 5K'!$F$2:$F$366,$F44,'Footrace for the Fallen 5K'!$J$2:$J$366)</f>
        <v>0</v>
      </c>
      <c r="L44" s="22">
        <f>SUMIF('New England Half'!$F$2:$F$355,$F44,'New England Half'!$J$2:$J$355)</f>
        <v>0</v>
      </c>
      <c r="M44" s="24">
        <f>SUM(G44:L44)</f>
        <v>1</v>
      </c>
    </row>
    <row r="104" spans="13:13">
      <c r="M104" s="24"/>
    </row>
    <row r="105" spans="13:13">
      <c r="M105" s="24"/>
    </row>
    <row r="106" spans="13:13">
      <c r="M106" s="24"/>
    </row>
    <row r="107" spans="13:13">
      <c r="M107" s="24"/>
    </row>
    <row r="108" spans="13:13">
      <c r="M108" s="24"/>
    </row>
    <row r="109" spans="13:13">
      <c r="M109" s="24"/>
    </row>
    <row r="110" spans="13:13">
      <c r="M110" s="24"/>
    </row>
    <row r="111" spans="13:13">
      <c r="M111" s="24"/>
    </row>
    <row r="112" spans="13:13">
      <c r="M112" s="24"/>
    </row>
    <row r="113" spans="13:13">
      <c r="M113" s="24"/>
    </row>
    <row r="114" spans="13:13">
      <c r="M114" s="24"/>
    </row>
    <row r="115" spans="13:13">
      <c r="M115" s="24"/>
    </row>
    <row r="116" spans="13:13">
      <c r="M116" s="24"/>
    </row>
    <row r="117" spans="13:13">
      <c r="M117" s="24"/>
    </row>
    <row r="118" spans="13:13">
      <c r="M118" s="24"/>
    </row>
    <row r="119" spans="13:13">
      <c r="M119" s="24"/>
    </row>
    <row r="120" spans="13:13">
      <c r="M120" s="24"/>
    </row>
    <row r="121" spans="13:13">
      <c r="M121" s="24"/>
    </row>
    <row r="122" spans="13:13">
      <c r="M122" s="24"/>
    </row>
    <row r="123" spans="13:13">
      <c r="M123" s="24"/>
    </row>
    <row r="124" spans="13:13">
      <c r="M124" s="24"/>
    </row>
    <row r="125" spans="13:13">
      <c r="M125" s="24"/>
    </row>
    <row r="126" spans="13:13">
      <c r="M126" s="24"/>
    </row>
    <row r="127" spans="13:13">
      <c r="M127" s="24"/>
    </row>
    <row r="128" spans="13:13">
      <c r="M128" s="24"/>
    </row>
    <row r="129" spans="13:13">
      <c r="M129" s="24"/>
    </row>
    <row r="130" spans="13:13">
      <c r="M130" s="24"/>
    </row>
    <row r="131" spans="13:13">
      <c r="M131" s="24"/>
    </row>
    <row r="132" spans="13:13">
      <c r="M132" s="24"/>
    </row>
    <row r="133" spans="13:13">
      <c r="M133" s="24"/>
    </row>
    <row r="134" spans="13:13">
      <c r="M134" s="24"/>
    </row>
    <row r="135" spans="13:13">
      <c r="M135" s="24"/>
    </row>
    <row r="136" spans="13:13">
      <c r="M136" s="24"/>
    </row>
    <row r="137" spans="13:13">
      <c r="M137" s="24"/>
    </row>
    <row r="138" spans="13:13">
      <c r="M138" s="24"/>
    </row>
    <row r="139" spans="13:13">
      <c r="M139" s="24"/>
    </row>
    <row r="140" spans="13:13">
      <c r="M140" s="24"/>
    </row>
    <row r="141" spans="13:13">
      <c r="M141" s="24"/>
    </row>
    <row r="142" spans="13:13">
      <c r="M142" s="24"/>
    </row>
    <row r="143" spans="13:13">
      <c r="M143" s="24"/>
    </row>
    <row r="144" spans="13:13">
      <c r="M144" s="24"/>
    </row>
    <row r="145" spans="13:13">
      <c r="M145" s="24"/>
    </row>
    <row r="146" spans="13:13">
      <c r="M146" s="24"/>
    </row>
    <row r="147" spans="13:13">
      <c r="M147" s="24"/>
    </row>
    <row r="148" spans="13:13">
      <c r="M148" s="24"/>
    </row>
    <row r="149" spans="13:13">
      <c r="M149" s="24"/>
    </row>
    <row r="150" spans="13:13">
      <c r="M150" s="24"/>
    </row>
    <row r="151" spans="13:13">
      <c r="M151" s="24"/>
    </row>
    <row r="152" spans="13:13">
      <c r="M152" s="24"/>
    </row>
    <row r="153" spans="13:13">
      <c r="M153" s="24"/>
    </row>
    <row r="154" spans="13:13">
      <c r="M154" s="24"/>
    </row>
    <row r="155" spans="13:13">
      <c r="M155" s="24"/>
    </row>
    <row r="156" spans="13:13">
      <c r="M156" s="24"/>
    </row>
    <row r="157" spans="13:13">
      <c r="M157" s="24"/>
    </row>
    <row r="158" spans="13:13">
      <c r="M158" s="24"/>
    </row>
    <row r="159" spans="13:13">
      <c r="M159" s="24"/>
    </row>
    <row r="160" spans="13:13">
      <c r="M160" s="24"/>
    </row>
    <row r="161" spans="13:13">
      <c r="M161" s="24"/>
    </row>
    <row r="162" spans="13:13">
      <c r="M162" s="24"/>
    </row>
    <row r="163" spans="13:13">
      <c r="M163" s="24"/>
    </row>
    <row r="164" spans="13:13">
      <c r="M164" s="24"/>
    </row>
    <row r="165" spans="13:13">
      <c r="M165" s="24"/>
    </row>
    <row r="166" spans="13:13">
      <c r="M166" s="24"/>
    </row>
    <row r="167" spans="13:13">
      <c r="M167" s="24"/>
    </row>
    <row r="168" spans="13:13">
      <c r="M168" s="24"/>
    </row>
    <row r="169" spans="13:13">
      <c r="M169" s="24"/>
    </row>
    <row r="170" spans="13:13">
      <c r="M170" s="24"/>
    </row>
    <row r="171" spans="13:13">
      <c r="M171" s="24"/>
    </row>
    <row r="172" spans="13:13">
      <c r="M172" s="24"/>
    </row>
    <row r="173" spans="13:13">
      <c r="M173" s="24"/>
    </row>
    <row r="174" spans="13:13">
      <c r="M174" s="24"/>
    </row>
    <row r="175" spans="13:13">
      <c r="M175" s="24"/>
    </row>
    <row r="176" spans="13:13">
      <c r="M176" s="24"/>
    </row>
    <row r="177" spans="13:13">
      <c r="M177" s="24"/>
    </row>
    <row r="178" spans="13:13">
      <c r="M178" s="24"/>
    </row>
    <row r="179" spans="13:13">
      <c r="M179" s="24"/>
    </row>
    <row r="180" spans="13:13">
      <c r="M180" s="24"/>
    </row>
    <row r="181" spans="13:13">
      <c r="M181" s="24"/>
    </row>
    <row r="182" spans="13:13">
      <c r="M182" s="24"/>
    </row>
    <row r="183" spans="13:13">
      <c r="M183" s="24"/>
    </row>
    <row r="184" spans="13:13">
      <c r="M184" s="24"/>
    </row>
    <row r="185" spans="13:13">
      <c r="M185" s="24"/>
    </row>
    <row r="186" spans="13:13">
      <c r="M186" s="24"/>
    </row>
    <row r="187" spans="13:13">
      <c r="M187" s="24"/>
    </row>
    <row r="188" spans="13:13">
      <c r="M188" s="24"/>
    </row>
    <row r="189" spans="13:13">
      <c r="M189" s="24"/>
    </row>
    <row r="190" spans="13:13">
      <c r="M190" s="24"/>
    </row>
    <row r="191" spans="13:13">
      <c r="M191" s="24"/>
    </row>
    <row r="192" spans="13:13">
      <c r="M192" s="24"/>
    </row>
    <row r="193" spans="13:13">
      <c r="M193" s="24"/>
    </row>
    <row r="194" spans="13:13">
      <c r="M194" s="24"/>
    </row>
    <row r="195" spans="13:13">
      <c r="M195" s="24"/>
    </row>
    <row r="196" spans="13:13">
      <c r="M196" s="24"/>
    </row>
    <row r="197" spans="13:13">
      <c r="M197" s="24"/>
    </row>
    <row r="198" spans="13:13">
      <c r="M198" s="24"/>
    </row>
    <row r="199" spans="13:13">
      <c r="M199" s="24"/>
    </row>
    <row r="200" spans="13:13">
      <c r="M200" s="24"/>
    </row>
    <row r="201" spans="13:13">
      <c r="M201" s="24"/>
    </row>
    <row r="202" spans="13:13">
      <c r="M202" s="24"/>
    </row>
    <row r="203" spans="13:13">
      <c r="M203" s="24"/>
    </row>
    <row r="204" spans="13:13">
      <c r="M204" s="24"/>
    </row>
    <row r="205" spans="13:13">
      <c r="M205" s="24"/>
    </row>
    <row r="206" spans="13:13">
      <c r="M206" s="24"/>
    </row>
    <row r="207" spans="13:13">
      <c r="M207" s="24"/>
    </row>
    <row r="208" spans="13:13">
      <c r="M208" s="24"/>
    </row>
    <row r="209" spans="13:13">
      <c r="M209" s="24"/>
    </row>
    <row r="210" spans="13:13">
      <c r="M210" s="24"/>
    </row>
    <row r="211" spans="13:13">
      <c r="M211" s="24"/>
    </row>
    <row r="212" spans="13:13">
      <c r="M212" s="24"/>
    </row>
    <row r="213" spans="13:13">
      <c r="M213" s="24"/>
    </row>
    <row r="214" spans="13:13">
      <c r="M214" s="24"/>
    </row>
    <row r="215" spans="13:13">
      <c r="M215" s="24"/>
    </row>
    <row r="216" spans="13:13">
      <c r="M216" s="24"/>
    </row>
    <row r="217" spans="13:13">
      <c r="M217" s="24"/>
    </row>
    <row r="218" spans="13:13">
      <c r="M218" s="24"/>
    </row>
    <row r="219" spans="13:13">
      <c r="M219" s="24"/>
    </row>
    <row r="220" spans="13:13">
      <c r="M220" s="24"/>
    </row>
    <row r="221" spans="13:13">
      <c r="M221" s="24"/>
    </row>
    <row r="222" spans="13:13">
      <c r="M222" s="24"/>
    </row>
    <row r="223" spans="13:13">
      <c r="M223" s="24"/>
    </row>
    <row r="224" spans="13:13">
      <c r="M224" s="24"/>
    </row>
    <row r="225" spans="13:13">
      <c r="M225" s="24"/>
    </row>
    <row r="226" spans="13:13">
      <c r="M226" s="24"/>
    </row>
    <row r="227" spans="13:13">
      <c r="M227" s="24"/>
    </row>
    <row r="228" spans="13:13">
      <c r="M228" s="24"/>
    </row>
    <row r="229" spans="13:13">
      <c r="M229" s="24"/>
    </row>
    <row r="230" spans="13:13">
      <c r="M230" s="24"/>
    </row>
    <row r="231" spans="13:13">
      <c r="M231" s="24"/>
    </row>
    <row r="232" spans="13:13">
      <c r="M232" s="24"/>
    </row>
    <row r="233" spans="13:13">
      <c r="M233" s="24"/>
    </row>
    <row r="234" spans="13:13">
      <c r="M234" s="24"/>
    </row>
    <row r="235" spans="13:13">
      <c r="M235" s="24"/>
    </row>
    <row r="236" spans="13:13">
      <c r="M236" s="24"/>
    </row>
    <row r="237" spans="13:13">
      <c r="M237" s="24"/>
    </row>
    <row r="238" spans="13:13">
      <c r="M238" s="24"/>
    </row>
    <row r="239" spans="13:13">
      <c r="M239" s="24"/>
    </row>
    <row r="240" spans="13:13">
      <c r="M240" s="24"/>
    </row>
    <row r="241" spans="13:13">
      <c r="M241" s="24"/>
    </row>
    <row r="242" spans="13:13">
      <c r="M242" s="24"/>
    </row>
    <row r="243" spans="13:13">
      <c r="M243" s="24"/>
    </row>
    <row r="244" spans="13:13">
      <c r="M244" s="24"/>
    </row>
    <row r="245" spans="13:13">
      <c r="M245" s="24"/>
    </row>
    <row r="246" spans="13:13">
      <c r="M246" s="24"/>
    </row>
    <row r="247" spans="13:13">
      <c r="M247" s="24"/>
    </row>
    <row r="248" spans="13:13">
      <c r="M248" s="24"/>
    </row>
    <row r="249" spans="13:13">
      <c r="M249" s="24"/>
    </row>
    <row r="250" spans="13:13">
      <c r="M250" s="24"/>
    </row>
    <row r="251" spans="13:13">
      <c r="M251" s="24"/>
    </row>
    <row r="252" spans="13:13">
      <c r="M252" s="24"/>
    </row>
    <row r="253" spans="13:13">
      <c r="M253" s="24"/>
    </row>
    <row r="254" spans="13:13">
      <c r="M254" s="24"/>
    </row>
    <row r="255" spans="13:13">
      <c r="M255" s="24"/>
    </row>
    <row r="256" spans="13:13">
      <c r="M256" s="24"/>
    </row>
    <row r="257" spans="13:13">
      <c r="M257" s="24"/>
    </row>
    <row r="258" spans="13:13">
      <c r="M258" s="24"/>
    </row>
    <row r="259" spans="13:13">
      <c r="M259" s="24"/>
    </row>
    <row r="260" spans="13:13">
      <c r="M260" s="24"/>
    </row>
    <row r="261" spans="13:13">
      <c r="M261" s="24"/>
    </row>
    <row r="262" spans="13:13">
      <c r="M262" s="24"/>
    </row>
    <row r="263" spans="13:13">
      <c r="M263" s="24"/>
    </row>
    <row r="264" spans="13:13">
      <c r="M264" s="24"/>
    </row>
    <row r="265" spans="13:13">
      <c r="M265" s="24"/>
    </row>
    <row r="266" spans="13:13">
      <c r="M266" s="24"/>
    </row>
    <row r="267" spans="13:13">
      <c r="M267" s="24"/>
    </row>
    <row r="268" spans="13:13">
      <c r="M268" s="24"/>
    </row>
    <row r="269" spans="13:13">
      <c r="M269" s="24"/>
    </row>
    <row r="270" spans="13:13">
      <c r="M270" s="24"/>
    </row>
    <row r="271" spans="13:13">
      <c r="M271" s="24"/>
    </row>
    <row r="272" spans="13:13">
      <c r="M272" s="24"/>
    </row>
    <row r="273" spans="13:13">
      <c r="M273" s="24"/>
    </row>
    <row r="274" spans="13:13">
      <c r="M274" s="24"/>
    </row>
    <row r="275" spans="13:13">
      <c r="M275" s="24"/>
    </row>
    <row r="276" spans="13:13">
      <c r="M276" s="24"/>
    </row>
    <row r="277" spans="13:13">
      <c r="M277" s="24"/>
    </row>
    <row r="278" spans="13:13">
      <c r="M278" s="24"/>
    </row>
    <row r="279" spans="13:13">
      <c r="M279" s="24"/>
    </row>
    <row r="280" spans="13:13">
      <c r="M280" s="24"/>
    </row>
    <row r="281" spans="13:13">
      <c r="M281" s="24"/>
    </row>
    <row r="282" spans="13:13">
      <c r="M282" s="24"/>
    </row>
    <row r="283" spans="13:13">
      <c r="M283" s="24"/>
    </row>
    <row r="284" spans="13:13">
      <c r="M284" s="24"/>
    </row>
    <row r="285" spans="13:13">
      <c r="M285" s="24"/>
    </row>
    <row r="286" spans="13:13">
      <c r="M286" s="24"/>
    </row>
    <row r="287" spans="13:13">
      <c r="M287" s="24"/>
    </row>
    <row r="288" spans="13:13">
      <c r="M288" s="24"/>
    </row>
    <row r="289" spans="13:13">
      <c r="M289" s="24"/>
    </row>
    <row r="290" spans="13:13">
      <c r="M290" s="24"/>
    </row>
    <row r="291" spans="13:13">
      <c r="M291" s="24"/>
    </row>
    <row r="292" spans="13:13">
      <c r="M292" s="24"/>
    </row>
    <row r="293" spans="13:13">
      <c r="M293" s="24"/>
    </row>
    <row r="294" spans="13:13">
      <c r="M294" s="24"/>
    </row>
    <row r="295" spans="13:13">
      <c r="M295" s="24"/>
    </row>
    <row r="296" spans="13:13">
      <c r="M296" s="24"/>
    </row>
    <row r="297" spans="13:13">
      <c r="M297" s="24"/>
    </row>
    <row r="298" spans="13:13">
      <c r="M298" s="24"/>
    </row>
    <row r="299" spans="13:13">
      <c r="M299" s="24"/>
    </row>
    <row r="300" spans="13:13">
      <c r="M300" s="24"/>
    </row>
    <row r="301" spans="13:13">
      <c r="M301" s="24"/>
    </row>
    <row r="302" spans="13:13">
      <c r="M302" s="24"/>
    </row>
    <row r="303" spans="13:13">
      <c r="M303" s="24"/>
    </row>
    <row r="304" spans="13:13">
      <c r="M304" s="24"/>
    </row>
    <row r="305" spans="13:13">
      <c r="M305" s="24"/>
    </row>
    <row r="306" spans="13:13">
      <c r="M306" s="24"/>
    </row>
    <row r="307" spans="13:13">
      <c r="M307" s="24"/>
    </row>
    <row r="308" spans="13:13">
      <c r="M308" s="24"/>
    </row>
    <row r="309" spans="13:13">
      <c r="M309" s="24"/>
    </row>
    <row r="310" spans="13:13">
      <c r="M310" s="24"/>
    </row>
    <row r="311" spans="13:13">
      <c r="M311" s="24"/>
    </row>
    <row r="312" spans="13:13">
      <c r="M312" s="24"/>
    </row>
    <row r="313" spans="13:13">
      <c r="M313" s="24"/>
    </row>
    <row r="314" spans="13:13">
      <c r="M314" s="24"/>
    </row>
    <row r="315" spans="13:13">
      <c r="M315" s="24"/>
    </row>
    <row r="316" spans="13:13">
      <c r="M316" s="24"/>
    </row>
    <row r="317" spans="13:13">
      <c r="M317" s="24"/>
    </row>
    <row r="318" spans="13:13">
      <c r="M318" s="24"/>
    </row>
    <row r="319" spans="13:13">
      <c r="M319" s="24"/>
    </row>
    <row r="320" spans="13:13">
      <c r="M320" s="24"/>
    </row>
    <row r="321" spans="13:13">
      <c r="M321" s="24"/>
    </row>
    <row r="322" spans="13:13">
      <c r="M322" s="24"/>
    </row>
    <row r="323" spans="13:13">
      <c r="M323" s="24"/>
    </row>
    <row r="324" spans="13:13">
      <c r="M324" s="24"/>
    </row>
    <row r="325" spans="13:13">
      <c r="M325" s="24"/>
    </row>
    <row r="326" spans="13:13">
      <c r="M326" s="24"/>
    </row>
    <row r="327" spans="13:13">
      <c r="M327" s="24"/>
    </row>
    <row r="328" spans="13:13">
      <c r="M328" s="24"/>
    </row>
    <row r="329" spans="13:13">
      <c r="M329" s="24"/>
    </row>
    <row r="330" spans="13:13">
      <c r="M330" s="24"/>
    </row>
    <row r="331" spans="13:13">
      <c r="M331" s="24"/>
    </row>
    <row r="332" spans="13:13">
      <c r="M332" s="24"/>
    </row>
    <row r="333" spans="13:13">
      <c r="M333" s="24"/>
    </row>
    <row r="334" spans="13:13">
      <c r="M334" s="24"/>
    </row>
    <row r="335" spans="13:13">
      <c r="M335" s="24"/>
    </row>
    <row r="336" spans="13:13">
      <c r="M336" s="24"/>
    </row>
    <row r="337" spans="13:13">
      <c r="M337" s="24"/>
    </row>
    <row r="338" spans="13:13">
      <c r="M338" s="24"/>
    </row>
    <row r="339" spans="13:13">
      <c r="M339" s="24"/>
    </row>
    <row r="340" spans="13:13">
      <c r="M340" s="24"/>
    </row>
    <row r="341" spans="13:13">
      <c r="M341" s="24"/>
    </row>
    <row r="342" spans="13:13">
      <c r="M342" s="24"/>
    </row>
    <row r="343" spans="13:13">
      <c r="M343" s="24"/>
    </row>
    <row r="344" spans="13:13">
      <c r="M344" s="24"/>
    </row>
    <row r="345" spans="13:13">
      <c r="M345" s="24"/>
    </row>
    <row r="346" spans="13:13">
      <c r="M346" s="24"/>
    </row>
    <row r="347" spans="13:13">
      <c r="M347" s="24"/>
    </row>
    <row r="348" spans="13:13">
      <c r="M348" s="24"/>
    </row>
    <row r="349" spans="13:13">
      <c r="M349" s="24"/>
    </row>
    <row r="350" spans="13:13">
      <c r="M350" s="24"/>
    </row>
    <row r="351" spans="13:13">
      <c r="M351" s="24"/>
    </row>
    <row r="352" spans="13:13">
      <c r="M352" s="24"/>
    </row>
    <row r="353" spans="13:13">
      <c r="M353" s="24"/>
    </row>
    <row r="354" spans="13:13">
      <c r="M354" s="24"/>
    </row>
    <row r="355" spans="13:13">
      <c r="M355" s="24"/>
    </row>
    <row r="356" spans="13:13">
      <c r="M356" s="24"/>
    </row>
    <row r="357" spans="13:13">
      <c r="M357" s="24"/>
    </row>
    <row r="358" spans="13:13">
      <c r="M358" s="24"/>
    </row>
    <row r="359" spans="13:13">
      <c r="M359" s="24"/>
    </row>
    <row r="360" spans="13:13">
      <c r="M360" s="24"/>
    </row>
    <row r="361" spans="13:13">
      <c r="M361" s="24"/>
    </row>
    <row r="362" spans="13:13">
      <c r="M362" s="24"/>
    </row>
    <row r="363" spans="13:13">
      <c r="M363" s="24"/>
    </row>
    <row r="364" spans="13:13">
      <c r="M364" s="24"/>
    </row>
    <row r="365" spans="13:13">
      <c r="M365" s="24"/>
    </row>
    <row r="366" spans="13:13">
      <c r="M366" s="24"/>
    </row>
    <row r="367" spans="13:13">
      <c r="M367" s="24"/>
    </row>
    <row r="368" spans="13:13">
      <c r="M368" s="24"/>
    </row>
    <row r="369" spans="13:13">
      <c r="M369" s="24"/>
    </row>
    <row r="370" spans="13:13">
      <c r="M370" s="24"/>
    </row>
    <row r="371" spans="13:13">
      <c r="M371" s="24"/>
    </row>
    <row r="372" spans="13:13">
      <c r="M372" s="24"/>
    </row>
    <row r="373" spans="13:13">
      <c r="M373" s="24"/>
    </row>
    <row r="374" spans="13:13">
      <c r="M374" s="24"/>
    </row>
    <row r="375" spans="13:13">
      <c r="M375" s="24"/>
    </row>
    <row r="376" spans="13:13">
      <c r="M376" s="24"/>
    </row>
    <row r="377" spans="13:13">
      <c r="M377" s="24"/>
    </row>
    <row r="378" spans="13:13">
      <c r="M378" s="24"/>
    </row>
    <row r="379" spans="13:13">
      <c r="M379" s="24"/>
    </row>
    <row r="380" spans="13:13">
      <c r="M380" s="24"/>
    </row>
    <row r="381" spans="13:13">
      <c r="M381" s="24"/>
    </row>
    <row r="382" spans="13:13">
      <c r="M382" s="24"/>
    </row>
    <row r="383" spans="13:13">
      <c r="M383" s="24"/>
    </row>
    <row r="384" spans="13:13">
      <c r="M384" s="24"/>
    </row>
    <row r="385" spans="13:13">
      <c r="M385" s="24"/>
    </row>
    <row r="386" spans="13:13">
      <c r="M386" s="24"/>
    </row>
    <row r="387" spans="13:13">
      <c r="M387" s="24"/>
    </row>
    <row r="388" spans="13:13">
      <c r="M388" s="24"/>
    </row>
    <row r="389" spans="13:13">
      <c r="M389" s="24"/>
    </row>
    <row r="390" spans="13:13">
      <c r="M390" s="24"/>
    </row>
    <row r="391" spans="13:13">
      <c r="M391" s="24"/>
    </row>
    <row r="392" spans="13:13">
      <c r="M392" s="24"/>
    </row>
    <row r="393" spans="13:13">
      <c r="M393" s="24"/>
    </row>
    <row r="394" spans="13:13">
      <c r="M394" s="24"/>
    </row>
    <row r="395" spans="13:13">
      <c r="M395" s="24"/>
    </row>
    <row r="396" spans="13:13">
      <c r="M396" s="24"/>
    </row>
    <row r="397" spans="13:13">
      <c r="M397" s="24"/>
    </row>
    <row r="398" spans="13:13">
      <c r="M398" s="24"/>
    </row>
    <row r="399" spans="13:13">
      <c r="M399" s="24"/>
    </row>
    <row r="400" spans="13:13">
      <c r="M400" s="24"/>
    </row>
    <row r="401" spans="13:13">
      <c r="M401" s="24"/>
    </row>
    <row r="402" spans="13:13">
      <c r="M402" s="24"/>
    </row>
    <row r="403" spans="13:13">
      <c r="M403" s="24"/>
    </row>
    <row r="404" spans="13:13">
      <c r="M404" s="24"/>
    </row>
    <row r="405" spans="13:13">
      <c r="M405" s="24"/>
    </row>
    <row r="406" spans="13:13">
      <c r="M406" s="24"/>
    </row>
    <row r="407" spans="13:13">
      <c r="M407" s="24"/>
    </row>
    <row r="408" spans="13:13">
      <c r="M408" s="24"/>
    </row>
    <row r="409" spans="13:13">
      <c r="M409" s="24"/>
    </row>
    <row r="410" spans="13:13">
      <c r="M410" s="24"/>
    </row>
    <row r="411" spans="13:13">
      <c r="M411" s="24"/>
    </row>
    <row r="412" spans="13:13">
      <c r="M412" s="24"/>
    </row>
    <row r="413" spans="13:13">
      <c r="M413" s="24"/>
    </row>
    <row r="414" spans="13:13">
      <c r="M414" s="24"/>
    </row>
    <row r="415" spans="13:13">
      <c r="M415" s="24"/>
    </row>
    <row r="416" spans="13:13">
      <c r="M416" s="24"/>
    </row>
    <row r="417" spans="13:13">
      <c r="M417" s="24"/>
    </row>
    <row r="418" spans="13:13">
      <c r="M418" s="24"/>
    </row>
    <row r="419" spans="13:13">
      <c r="M419" s="24"/>
    </row>
    <row r="420" spans="13:13">
      <c r="M420" s="24"/>
    </row>
    <row r="421" spans="13:13">
      <c r="M421" s="24"/>
    </row>
    <row r="422" spans="13:13">
      <c r="M422" s="24"/>
    </row>
    <row r="423" spans="13:13">
      <c r="M423" s="24"/>
    </row>
    <row r="424" spans="13:13">
      <c r="M424" s="24"/>
    </row>
    <row r="425" spans="13:13">
      <c r="M425" s="24"/>
    </row>
    <row r="426" spans="13:13">
      <c r="M426" s="24"/>
    </row>
    <row r="427" spans="13:13">
      <c r="M427" s="24"/>
    </row>
    <row r="428" spans="13:13">
      <c r="M428" s="24"/>
    </row>
    <row r="429" spans="13:13">
      <c r="M429" s="24"/>
    </row>
    <row r="430" spans="13:13">
      <c r="M430" s="24"/>
    </row>
    <row r="431" spans="13:13">
      <c r="M431" s="24"/>
    </row>
    <row r="432" spans="13:13">
      <c r="M432" s="24"/>
    </row>
    <row r="433" spans="13:13">
      <c r="M433" s="24"/>
    </row>
    <row r="434" spans="13:13">
      <c r="M434" s="24"/>
    </row>
    <row r="435" spans="13:13">
      <c r="M435" s="24"/>
    </row>
    <row r="436" spans="13:13">
      <c r="M436" s="24"/>
    </row>
    <row r="437" spans="13:13">
      <c r="M437" s="24"/>
    </row>
    <row r="438" spans="13:13">
      <c r="M438" s="24"/>
    </row>
    <row r="439" spans="13:13">
      <c r="M439" s="24"/>
    </row>
    <row r="440" spans="13:13">
      <c r="M440" s="24"/>
    </row>
    <row r="441" spans="13:13">
      <c r="M441" s="24"/>
    </row>
    <row r="442" spans="13:13">
      <c r="M442" s="24"/>
    </row>
    <row r="443" spans="13:13">
      <c r="M443" s="24"/>
    </row>
    <row r="444" spans="13:13">
      <c r="M444" s="24"/>
    </row>
    <row r="445" spans="13:13">
      <c r="M445" s="24"/>
    </row>
    <row r="446" spans="13:13">
      <c r="M446" s="24"/>
    </row>
    <row r="447" spans="13:13">
      <c r="M447" s="24"/>
    </row>
    <row r="448" spans="13:13">
      <c r="M448" s="24"/>
    </row>
    <row r="449" spans="13:13">
      <c r="M449" s="24"/>
    </row>
    <row r="450" spans="13:13">
      <c r="M450" s="24"/>
    </row>
    <row r="451" spans="13:13">
      <c r="M451" s="24"/>
    </row>
    <row r="452" spans="13:13">
      <c r="M452" s="24"/>
    </row>
    <row r="453" spans="13:13">
      <c r="M453" s="24"/>
    </row>
    <row r="454" spans="13:13">
      <c r="M454" s="24"/>
    </row>
    <row r="455" spans="13:13">
      <c r="M455" s="24"/>
    </row>
    <row r="456" spans="13:13">
      <c r="M456" s="24"/>
    </row>
    <row r="457" spans="13:13">
      <c r="M457" s="24"/>
    </row>
    <row r="458" spans="13:13">
      <c r="M458" s="24"/>
    </row>
    <row r="459" spans="13:13">
      <c r="M459" s="24"/>
    </row>
    <row r="460" spans="13:13">
      <c r="M460" s="24"/>
    </row>
    <row r="461" spans="13:13">
      <c r="M461" s="24"/>
    </row>
    <row r="462" spans="13:13">
      <c r="M462" s="24"/>
    </row>
    <row r="463" spans="13:13">
      <c r="M463" s="24"/>
    </row>
    <row r="464" spans="13:13">
      <c r="M464" s="24"/>
    </row>
    <row r="465" spans="6:13">
      <c r="M465" s="24"/>
    </row>
    <row r="466" spans="6:13">
      <c r="M466" s="24"/>
    </row>
    <row r="467" spans="6:13">
      <c r="M467" s="24"/>
    </row>
    <row r="468" spans="6:13">
      <c r="M468" s="24"/>
    </row>
    <row r="469" spans="6:13">
      <c r="M469" s="24"/>
    </row>
    <row r="470" spans="6:13">
      <c r="M470" s="24"/>
    </row>
    <row r="471" spans="6:13">
      <c r="M471" s="24"/>
    </row>
    <row r="472" spans="6:13">
      <c r="M472" s="24"/>
    </row>
    <row r="473" spans="6:13">
      <c r="M473" s="24"/>
    </row>
    <row r="474" spans="6:13">
      <c r="M474" s="24"/>
    </row>
    <row r="475" spans="6:13">
      <c r="M475" s="24"/>
    </row>
    <row r="476" spans="6:13">
      <c r="M476" s="24"/>
    </row>
    <row r="477" spans="6:13">
      <c r="M477" s="24"/>
    </row>
    <row r="478" spans="6:13">
      <c r="M478" s="24"/>
    </row>
    <row r="479" spans="6:13">
      <c r="M479" s="24"/>
    </row>
    <row r="480" spans="6:13">
      <c r="F480" s="6"/>
      <c r="M480" s="24"/>
    </row>
  </sheetData>
  <sortState xmlns:xlrd2="http://schemas.microsoft.com/office/spreadsheetml/2017/richdata2" ref="A2:M480">
    <sortCondition descending="1" ref="M2:M480"/>
    <sortCondition descending="1" ref="L2:L480"/>
  </sortState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</sheetPr>
  <dimension ref="A1:M477"/>
  <sheetViews>
    <sheetView workbookViewId="0">
      <pane ySplit="1" topLeftCell="A2" activePane="bottomLeft" state="frozen"/>
      <selection pane="bottomLeft"/>
    </sheetView>
  </sheetViews>
  <sheetFormatPr defaultColWidth="12.53515625" defaultRowHeight="12.45" outlineLevelCol="1"/>
  <cols>
    <col min="1" max="1" width="10.3828125" style="3" bestFit="1" customWidth="1"/>
    <col min="2" max="2" width="14.84375" style="3" bestFit="1" customWidth="1"/>
    <col min="3" max="3" width="7.15234375" style="3" bestFit="1" customWidth="1"/>
    <col min="4" max="4" width="4.23046875" style="3" bestFit="1" customWidth="1"/>
    <col min="5" max="5" width="28.3046875" style="3" bestFit="1" customWidth="1" collapsed="1"/>
    <col min="6" max="6" width="44.3828125" style="3" hidden="1" customWidth="1" outlineLevel="1"/>
    <col min="7" max="7" width="12.15234375" style="3" bestFit="1" customWidth="1"/>
    <col min="8" max="8" width="11.23046875" style="3" bestFit="1" customWidth="1"/>
    <col min="9" max="9" width="8.3046875" style="3" bestFit="1" customWidth="1"/>
    <col min="10" max="10" width="18.07421875" style="3" bestFit="1" customWidth="1"/>
    <col min="11" max="11" width="23.23046875" style="3" bestFit="1" customWidth="1"/>
    <col min="12" max="12" width="16.23046875" style="3" bestFit="1" customWidth="1"/>
    <col min="13" max="13" width="6.3046875" style="3" bestFit="1" customWidth="1"/>
    <col min="14" max="16384" width="12.53515625" style="3"/>
  </cols>
  <sheetData>
    <row r="1" spans="1:13" s="10" customFormat="1">
      <c r="A1" s="4" t="s">
        <v>1</v>
      </c>
      <c r="B1" s="4" t="s">
        <v>2</v>
      </c>
      <c r="C1" s="4" t="s">
        <v>3</v>
      </c>
      <c r="D1" s="4" t="s">
        <v>4</v>
      </c>
      <c r="E1" s="4" t="s">
        <v>5</v>
      </c>
      <c r="F1" s="4" t="s">
        <v>6</v>
      </c>
      <c r="G1" s="4" t="s">
        <v>29</v>
      </c>
      <c r="H1" s="4" t="s">
        <v>15</v>
      </c>
      <c r="I1" s="4" t="s">
        <v>31</v>
      </c>
      <c r="J1" s="4" t="s">
        <v>30</v>
      </c>
      <c r="K1" s="4" t="s">
        <v>32</v>
      </c>
      <c r="L1" s="4" t="s">
        <v>16</v>
      </c>
      <c r="M1" s="23" t="s">
        <v>0</v>
      </c>
    </row>
    <row r="2" spans="1:13">
      <c r="A2" s="3" t="s">
        <v>428</v>
      </c>
      <c r="B2" s="3" t="s">
        <v>413</v>
      </c>
      <c r="C2" s="3" t="s">
        <v>38</v>
      </c>
      <c r="D2" s="3">
        <v>39</v>
      </c>
      <c r="E2" s="3" t="s">
        <v>19</v>
      </c>
      <c r="F2" s="19" t="str">
        <f t="shared" ref="F2:F33" si="0">A2&amp;B2&amp;C2&amp;E2</f>
        <v>ChelseaCookFMILLENNIUM RUNNING</v>
      </c>
      <c r="G2" s="22">
        <f>SUMIF('Shamrock 5K'!$F$2:$F$300,$F2,'Shamrock 5K'!$J$2:$J$300)</f>
        <v>0</v>
      </c>
      <c r="H2" s="22">
        <f>SUMIF('Nashua 10K'!$F$2:$F$300,$F2,'Nashua 10K'!$J$2:$J$300)</f>
        <v>52</v>
      </c>
      <c r="I2" s="22">
        <f>SUMIF('Shaker 7'!$F$2:$F$300,$F2,'Shaker 7'!$J$2:$J$300)</f>
        <v>0</v>
      </c>
      <c r="J2" s="22">
        <f>SUMIF('Run for Freedom 5K'!$F$2:$F$300,$F2,'Run for Freedom 5K'!$J$2:$J$300)</f>
        <v>76</v>
      </c>
      <c r="K2" s="22">
        <f>SUMIF('Footrace for the Fallen 5K'!$F$2:$F$366,$F2,'Footrace for the Fallen 5K'!$J$2:$J$366)</f>
        <v>37</v>
      </c>
      <c r="L2" s="22">
        <f>SUMIF('New England Half'!$F$2:$F$355,$F2,'New England Half'!$J$2:$J$355)</f>
        <v>61</v>
      </c>
      <c r="M2" s="24">
        <f t="shared" ref="M2:M33" si="1">SUM(G2:L2)</f>
        <v>226</v>
      </c>
    </row>
    <row r="3" spans="1:13">
      <c r="A3" s="3" t="s">
        <v>345</v>
      </c>
      <c r="B3" s="3" t="s">
        <v>346</v>
      </c>
      <c r="C3" s="3" t="s">
        <v>38</v>
      </c>
      <c r="D3" s="3">
        <v>37</v>
      </c>
      <c r="E3" s="3" t="s">
        <v>18</v>
      </c>
      <c r="F3" s="19" t="str">
        <f t="shared" si="0"/>
        <v>TivanCasavantFGREATER DERRY TRACK CLUB</v>
      </c>
      <c r="G3" s="22">
        <f>SUMIF('Shamrock 5K'!$F$2:$F$300,$F3,'Shamrock 5K'!$J$2:$J$300)</f>
        <v>0</v>
      </c>
      <c r="H3" s="22">
        <f>SUMIF('Nashua 10K'!$F$2:$F$300,$F3,'Nashua 10K'!$J$2:$J$300)</f>
        <v>64</v>
      </c>
      <c r="I3" s="22">
        <f>SUMIF('Shaker 7'!$F$2:$F$300,$F3,'Shaker 7'!$J$2:$J$300)</f>
        <v>0</v>
      </c>
      <c r="J3" s="22">
        <f>SUMIF('Run for Freedom 5K'!$F$2:$F$300,$F3,'Run for Freedom 5K'!$J$2:$J$300)</f>
        <v>64</v>
      </c>
      <c r="K3" s="22">
        <f>SUMIF('Footrace for the Fallen 5K'!$F$2:$F$366,$F3,'Footrace for the Fallen 5K'!$J$2:$J$366)</f>
        <v>40</v>
      </c>
      <c r="L3" s="22">
        <f>SUMIF('New England Half'!$F$2:$F$355,$F3,'New England Half'!$J$2:$J$355)</f>
        <v>52</v>
      </c>
      <c r="M3" s="24">
        <f t="shared" si="1"/>
        <v>220</v>
      </c>
    </row>
    <row r="4" spans="1:13">
      <c r="A4" t="s">
        <v>704</v>
      </c>
      <c r="B4" t="s">
        <v>705</v>
      </c>
      <c r="C4" t="s">
        <v>38</v>
      </c>
      <c r="D4" s="3">
        <v>33</v>
      </c>
      <c r="E4" s="3" t="s">
        <v>19</v>
      </c>
      <c r="F4" s="19" t="str">
        <f t="shared" si="0"/>
        <v>LizBelangerFMILLENNIUM RUNNING</v>
      </c>
      <c r="G4" s="22">
        <f>SUMIF('Shamrock 5K'!$F$2:$F$300,$F4,'Shamrock 5K'!$J$2:$J$300)</f>
        <v>0</v>
      </c>
      <c r="H4" s="22">
        <f>SUMIF('Nashua 10K'!$F$2:$F$300,$F4,'Nashua 10K'!$J$2:$J$300)</f>
        <v>0</v>
      </c>
      <c r="I4" s="22">
        <f>SUMIF('Shaker 7'!$F$2:$F$300,$F4,'Shaker 7'!$J$2:$J$300)</f>
        <v>0</v>
      </c>
      <c r="J4" s="22">
        <f>SUMIF('Run for Freedom 5K'!$F$2:$F$300,$F4,'Run for Freedom 5K'!$J$2:$J$300)</f>
        <v>0</v>
      </c>
      <c r="K4" s="22">
        <f>SUMIF('Footrace for the Fallen 5K'!$F$2:$F$366,$F4,'Footrace for the Fallen 5K'!$J$2:$J$366)</f>
        <v>88</v>
      </c>
      <c r="L4" s="22">
        <f>SUMIF('New England Half'!$F$2:$F$355,$F4,'New England Half'!$J$2:$J$355)</f>
        <v>92</v>
      </c>
      <c r="M4" s="24">
        <f t="shared" si="1"/>
        <v>180</v>
      </c>
    </row>
    <row r="5" spans="1:13">
      <c r="A5" s="3" t="s">
        <v>222</v>
      </c>
      <c r="B5" s="3" t="s">
        <v>223</v>
      </c>
      <c r="C5" s="3" t="s">
        <v>38</v>
      </c>
      <c r="D5" s="3">
        <v>33</v>
      </c>
      <c r="E5" s="3" t="s">
        <v>20</v>
      </c>
      <c r="F5" s="19" t="str">
        <f t="shared" si="0"/>
        <v>StacyGellerFUPPER VALLEY RUNNING CLUB</v>
      </c>
      <c r="G5" s="22">
        <f>SUMIF('Shamrock 5K'!$F$2:$F$300,$F5,'Shamrock 5K'!$J$2:$J$300)</f>
        <v>52</v>
      </c>
      <c r="H5" s="22">
        <f>SUMIF('Nashua 10K'!$F$2:$F$300,$F5,'Nashua 10K'!$J$2:$J$300)</f>
        <v>43</v>
      </c>
      <c r="I5" s="22">
        <f>SUMIF('Shaker 7'!$F$2:$F$300,$F5,'Shaker 7'!$J$2:$J$300)</f>
        <v>28</v>
      </c>
      <c r="J5" s="22">
        <f>SUMIF('Run for Freedom 5K'!$F$2:$F$300,$F5,'Run for Freedom 5K'!$J$2:$J$300)</f>
        <v>0</v>
      </c>
      <c r="K5" s="22">
        <f>SUMIF('Footrace for the Fallen 5K'!$F$2:$F$366,$F5,'Footrace for the Fallen 5K'!$J$2:$J$366)</f>
        <v>0</v>
      </c>
      <c r="L5" s="22">
        <f>SUMIF('New England Half'!$F$2:$F$355,$F5,'New England Half'!$J$2:$J$355)</f>
        <v>0</v>
      </c>
      <c r="M5" s="24">
        <f t="shared" si="1"/>
        <v>123</v>
      </c>
    </row>
    <row r="6" spans="1:13">
      <c r="A6" s="3" t="s">
        <v>232</v>
      </c>
      <c r="B6" s="3" t="s">
        <v>233</v>
      </c>
      <c r="C6" s="3" t="s">
        <v>38</v>
      </c>
      <c r="D6" s="3">
        <v>30</v>
      </c>
      <c r="E6" s="3" t="s">
        <v>20</v>
      </c>
      <c r="F6" s="19" t="str">
        <f t="shared" si="0"/>
        <v>KaitlinMcGowanFUPPER VALLEY RUNNING CLUB</v>
      </c>
      <c r="G6" s="22">
        <f>SUMIF('Shamrock 5K'!$F$2:$F$300,$F6,'Shamrock 5K'!$J$2:$J$300)</f>
        <v>43</v>
      </c>
      <c r="H6" s="22">
        <f>SUMIF('Nashua 10K'!$F$2:$F$300,$F6,'Nashua 10K'!$J$2:$J$300)</f>
        <v>0</v>
      </c>
      <c r="I6" s="22">
        <f>SUMIF('Shaker 7'!$F$2:$F$300,$F6,'Shaker 7'!$J$2:$J$300)</f>
        <v>40</v>
      </c>
      <c r="J6" s="22">
        <f>SUMIF('Run for Freedom 5K'!$F$2:$F$300,$F6,'Run for Freedom 5K'!$J$2:$J$300)</f>
        <v>0</v>
      </c>
      <c r="K6" s="22">
        <f>SUMIF('Footrace for the Fallen 5K'!$F$2:$F$366,$F6,'Footrace for the Fallen 5K'!$J$2:$J$366)</f>
        <v>0</v>
      </c>
      <c r="L6" s="22">
        <f>SUMIF('New England Half'!$F$2:$F$355,$F6,'New England Half'!$J$2:$J$355)</f>
        <v>0</v>
      </c>
      <c r="M6" s="24">
        <f t="shared" si="1"/>
        <v>83</v>
      </c>
    </row>
    <row r="7" spans="1:13">
      <c r="A7" s="3" t="s">
        <v>241</v>
      </c>
      <c r="B7" s="3" t="s">
        <v>379</v>
      </c>
      <c r="C7" s="3" t="s">
        <v>38</v>
      </c>
      <c r="D7" s="3">
        <v>30</v>
      </c>
      <c r="E7" s="3" t="s">
        <v>17</v>
      </c>
      <c r="F7" s="19" t="str">
        <f t="shared" si="0"/>
        <v>KatherineMeredithFGATE CITY STRIDERS</v>
      </c>
      <c r="G7" s="22">
        <f>SUMIF('Shamrock 5K'!$F$2:$F$300,$F7,'Shamrock 5K'!$J$2:$J$300)</f>
        <v>0</v>
      </c>
      <c r="H7" s="22">
        <f>SUMIF('Nashua 10K'!$F$2:$F$300,$F7,'Nashua 10K'!$J$2:$J$300)</f>
        <v>46</v>
      </c>
      <c r="I7" s="22">
        <f>SUMIF('Shaker 7'!$F$2:$F$300,$F7,'Shaker 7'!$J$2:$J$300)</f>
        <v>0</v>
      </c>
      <c r="J7" s="22">
        <f>SUMIF('Run for Freedom 5K'!$F$2:$F$300,$F7,'Run for Freedom 5K'!$J$2:$J$300)</f>
        <v>32</v>
      </c>
      <c r="K7" s="22">
        <f>SUMIF('Footrace for the Fallen 5K'!$F$2:$F$366,$F7,'Footrace for the Fallen 5K'!$J$2:$J$366)</f>
        <v>0</v>
      </c>
      <c r="L7" s="22">
        <f>SUMIF('New England Half'!$F$2:$F$355,$F7,'New England Half'!$J$2:$J$355)</f>
        <v>0</v>
      </c>
      <c r="M7" s="24">
        <f t="shared" si="1"/>
        <v>78</v>
      </c>
    </row>
    <row r="8" spans="1:13">
      <c r="A8" s="3" t="s">
        <v>105</v>
      </c>
      <c r="B8" s="3" t="s">
        <v>106</v>
      </c>
      <c r="C8" s="3" t="s">
        <v>38</v>
      </c>
      <c r="D8" s="3">
        <v>30</v>
      </c>
      <c r="E8" s="3" t="s">
        <v>18</v>
      </c>
      <c r="F8" s="19" t="str">
        <f t="shared" si="0"/>
        <v>BessAlshvangFGREATER DERRY TRACK CLUB</v>
      </c>
      <c r="G8" s="22">
        <f>SUMIF('Shamrock 5K'!$F$2:$F$300,$F8,'Shamrock 5K'!$J$2:$J$300)</f>
        <v>26</v>
      </c>
      <c r="H8" s="22">
        <f>SUMIF('Nashua 10K'!$F$2:$F$300,$F8,'Nashua 10K'!$J$2:$J$300)</f>
        <v>15.5</v>
      </c>
      <c r="I8" s="22">
        <f>SUMIF('Shaker 7'!$F$2:$F$300,$F8,'Shaker 7'!$J$2:$J$300)</f>
        <v>0</v>
      </c>
      <c r="J8" s="22">
        <f>SUMIF('Run for Freedom 5K'!$F$2:$F$300,$F8,'Run for Freedom 5K'!$J$2:$J$300)</f>
        <v>22.5</v>
      </c>
      <c r="K8" s="22">
        <f>SUMIF('Footrace for the Fallen 5K'!$F$2:$F$366,$F8,'Footrace for the Fallen 5K'!$J$2:$J$366)</f>
        <v>0</v>
      </c>
      <c r="L8" s="22">
        <f>SUMIF('New England Half'!$F$2:$F$355,$F8,'New England Half'!$J$2:$J$355)</f>
        <v>0</v>
      </c>
      <c r="M8" s="24">
        <f t="shared" si="1"/>
        <v>64</v>
      </c>
    </row>
    <row r="9" spans="1:13">
      <c r="A9" t="s">
        <v>905</v>
      </c>
      <c r="B9" t="s">
        <v>904</v>
      </c>
      <c r="C9" t="s">
        <v>38</v>
      </c>
      <c r="D9">
        <v>37</v>
      </c>
      <c r="E9" t="s">
        <v>28</v>
      </c>
      <c r="F9" s="19" t="str">
        <f t="shared" si="0"/>
        <v>ArianaPikeFWHITE MOUNTAIN MILERS</v>
      </c>
      <c r="G9" s="22">
        <f>SUMIF('Shamrock 5K'!$F$2:$F$300,$F9,'Shamrock 5K'!$J$2:$J$300)</f>
        <v>0</v>
      </c>
      <c r="H9" s="22">
        <f>SUMIF('Nashua 10K'!$F$2:$F$300,$F9,'Nashua 10K'!$J$2:$J$300)</f>
        <v>0</v>
      </c>
      <c r="I9" s="22">
        <f>SUMIF('Shaker 7'!$F$2:$F$300,$F9,'Shaker 7'!$J$2:$J$300)</f>
        <v>0</v>
      </c>
      <c r="J9" s="22">
        <f>SUMIF('Run for Freedom 5K'!$F$2:$F$300,$F9,'Run for Freedom 5K'!$J$2:$J$300)</f>
        <v>0</v>
      </c>
      <c r="K9" s="22">
        <f>SUMIF('Footrace for the Fallen 5K'!$F$2:$F$366,$F9,'Footrace for the Fallen 5K'!$J$2:$J$366)</f>
        <v>0</v>
      </c>
      <c r="L9" s="22">
        <f>SUMIF('New England Half'!$F$2:$F$355,$F9,'New England Half'!$J$2:$J$355)</f>
        <v>34</v>
      </c>
      <c r="M9" s="24">
        <f t="shared" si="1"/>
        <v>34</v>
      </c>
    </row>
    <row r="10" spans="1:13">
      <c r="A10" t="s">
        <v>495</v>
      </c>
      <c r="B10" t="s">
        <v>496</v>
      </c>
      <c r="C10" t="s">
        <v>38</v>
      </c>
      <c r="D10">
        <v>30</v>
      </c>
      <c r="E10" t="s">
        <v>18</v>
      </c>
      <c r="F10" s="19" t="str">
        <f t="shared" si="0"/>
        <v>JaclynBetzFGREATER DERRY TRACK CLUB</v>
      </c>
      <c r="G10" s="22">
        <f>SUMIF('Shamrock 5K'!$F$2:$F$300,$F10,'Shamrock 5K'!$J$2:$J$300)</f>
        <v>0</v>
      </c>
      <c r="H10" s="22">
        <f>SUMIF('Nashua 10K'!$F$2:$F$300,$F10,'Nashua 10K'!$J$2:$J$300)</f>
        <v>0</v>
      </c>
      <c r="I10" s="22">
        <f>SUMIF('Shaker 7'!$F$2:$F$300,$F10,'Shaker 7'!$J$2:$J$300)</f>
        <v>32</v>
      </c>
      <c r="J10" s="22">
        <f>SUMIF('Run for Freedom 5K'!$F$2:$F$300,$F10,'Run for Freedom 5K'!$J$2:$J$300)</f>
        <v>0</v>
      </c>
      <c r="K10" s="22">
        <f>SUMIF('Footrace for the Fallen 5K'!$F$2:$F$366,$F10,'Footrace for the Fallen 5K'!$J$2:$J$366)</f>
        <v>0</v>
      </c>
      <c r="L10" s="22">
        <f>SUMIF('New England Half'!$F$2:$F$355,$F10,'New England Half'!$J$2:$J$355)</f>
        <v>0</v>
      </c>
      <c r="M10" s="24">
        <f t="shared" si="1"/>
        <v>32</v>
      </c>
    </row>
    <row r="11" spans="1:13">
      <c r="A11" t="s">
        <v>222</v>
      </c>
      <c r="B11" t="s">
        <v>901</v>
      </c>
      <c r="C11" t="s">
        <v>38</v>
      </c>
      <c r="D11">
        <v>34</v>
      </c>
      <c r="E11" t="s">
        <v>20</v>
      </c>
      <c r="F11" s="19" t="str">
        <f t="shared" si="0"/>
        <v>StacyMcAllister-GellerFUPPER VALLEY RUNNING CLUB</v>
      </c>
      <c r="G11" s="22">
        <f>SUMIF('Shamrock 5K'!$F$2:$F$300,$F11,'Shamrock 5K'!$J$2:$J$300)</f>
        <v>0</v>
      </c>
      <c r="H11" s="22">
        <f>SUMIF('Nashua 10K'!$F$2:$F$300,$F11,'Nashua 10K'!$J$2:$J$300)</f>
        <v>0</v>
      </c>
      <c r="I11" s="22">
        <f>SUMIF('Shaker 7'!$F$2:$F$300,$F11,'Shaker 7'!$J$2:$J$300)</f>
        <v>0</v>
      </c>
      <c r="J11" s="22">
        <f>SUMIF('Run for Freedom 5K'!$F$2:$F$300,$F11,'Run for Freedom 5K'!$J$2:$J$300)</f>
        <v>0</v>
      </c>
      <c r="K11" s="22">
        <f>SUMIF('Footrace for the Fallen 5K'!$F$2:$F$366,$F11,'Footrace for the Fallen 5K'!$J$2:$J$366)</f>
        <v>0</v>
      </c>
      <c r="L11" s="22">
        <f>SUMIF('New England Half'!$F$2:$F$355,$F11,'New England Half'!$J$2:$J$355)</f>
        <v>28</v>
      </c>
      <c r="M11" s="24">
        <f t="shared" si="1"/>
        <v>28</v>
      </c>
    </row>
    <row r="12" spans="1:13">
      <c r="A12" s="3" t="s">
        <v>57</v>
      </c>
      <c r="B12" s="3" t="s">
        <v>58</v>
      </c>
      <c r="C12" s="3" t="s">
        <v>38</v>
      </c>
      <c r="D12" s="3">
        <v>35</v>
      </c>
      <c r="E12" s="3" t="s">
        <v>17</v>
      </c>
      <c r="F12" s="19" t="str">
        <f t="shared" si="0"/>
        <v>CarlyMatthewsFGATE CITY STRIDERS</v>
      </c>
      <c r="G12" s="22">
        <f>SUMIF('Shamrock 5K'!$F$2:$F$300,$F12,'Shamrock 5K'!$J$2:$J$300)</f>
        <v>4.75</v>
      </c>
      <c r="H12" s="22">
        <f>SUMIF('Nashua 10K'!$F$2:$F$300,$F12,'Nashua 10K'!$J$2:$J$300)</f>
        <v>5.5</v>
      </c>
      <c r="I12" s="22">
        <f>SUMIF('Shaker 7'!$F$2:$F$300,$F12,'Shaker 7'!$J$2:$J$300)</f>
        <v>7.25</v>
      </c>
      <c r="J12" s="22">
        <f>SUMIF('Run for Freedom 5K'!$F$2:$F$300,$F12,'Run for Freedom 5K'!$J$2:$J$300)</f>
        <v>1.2</v>
      </c>
      <c r="K12" s="22">
        <f>SUMIF('Footrace for the Fallen 5K'!$F$2:$F$366,$F12,'Footrace for the Fallen 5K'!$J$2:$J$366)</f>
        <v>3.25</v>
      </c>
      <c r="L12" s="22">
        <f>SUMIF('New England Half'!$F$2:$F$355,$F12,'New England Half'!$J$2:$J$355)</f>
        <v>5</v>
      </c>
      <c r="M12" s="24">
        <f t="shared" si="1"/>
        <v>26.95</v>
      </c>
    </row>
    <row r="13" spans="1:13">
      <c r="A13" t="s">
        <v>61</v>
      </c>
      <c r="B13" t="s">
        <v>517</v>
      </c>
      <c r="C13" t="s">
        <v>38</v>
      </c>
      <c r="D13" s="3">
        <v>38</v>
      </c>
      <c r="E13" t="s">
        <v>17</v>
      </c>
      <c r="F13" s="19" t="str">
        <f t="shared" si="0"/>
        <v>ShannonOBrienFGATE CITY STRIDERS</v>
      </c>
      <c r="G13" s="22">
        <f>SUMIF('Shamrock 5K'!$F$2:$F$300,$F13,'Shamrock 5K'!$J$2:$J$300)</f>
        <v>2.8</v>
      </c>
      <c r="H13" s="22">
        <f>SUMIF('Nashua 10K'!$F$2:$F$300,$F13,'Nashua 10K'!$J$2:$J$300)</f>
        <v>4.25</v>
      </c>
      <c r="I13" s="22">
        <f>SUMIF('Shaker 7'!$F$2:$F$300,$F13,'Shaker 7'!$J$2:$J$300)</f>
        <v>7.5</v>
      </c>
      <c r="J13" s="22">
        <f>SUMIF('Run for Freedom 5K'!$F$2:$F$300,$F13,'Run for Freedom 5K'!$J$2:$J$300)</f>
        <v>2.6</v>
      </c>
      <c r="K13" s="22">
        <f>SUMIF('Footrace for the Fallen 5K'!$F$2:$F$366,$F13,'Footrace for the Fallen 5K'!$J$2:$J$366)</f>
        <v>5</v>
      </c>
      <c r="L13" s="22">
        <f>SUMIF('New England Half'!$F$2:$F$355,$F13,'New England Half'!$J$2:$J$355)</f>
        <v>2.2000000000000002</v>
      </c>
      <c r="M13" s="24">
        <f t="shared" si="1"/>
        <v>24.35</v>
      </c>
    </row>
    <row r="14" spans="1:13">
      <c r="A14" t="s">
        <v>865</v>
      </c>
      <c r="B14" t="s">
        <v>866</v>
      </c>
      <c r="C14" t="s">
        <v>38</v>
      </c>
      <c r="D14">
        <v>36</v>
      </c>
      <c r="E14" t="s">
        <v>19</v>
      </c>
      <c r="F14" s="19" t="str">
        <f t="shared" si="0"/>
        <v>KrystalBessetteFMILLENNIUM RUNNING</v>
      </c>
      <c r="G14" s="22">
        <f>SUMIF('Shamrock 5K'!$F$2:$F$300,$F14,'Shamrock 5K'!$J$2:$J$300)</f>
        <v>0</v>
      </c>
      <c r="H14" s="22">
        <f>SUMIF('Nashua 10K'!$F$2:$F$300,$F14,'Nashua 10K'!$J$2:$J$300)</f>
        <v>0</v>
      </c>
      <c r="I14" s="22">
        <f>SUMIF('Shaker 7'!$F$2:$F$300,$F14,'Shaker 7'!$J$2:$J$300)</f>
        <v>0</v>
      </c>
      <c r="J14" s="22">
        <f>SUMIF('Run for Freedom 5K'!$F$2:$F$300,$F14,'Run for Freedom 5K'!$J$2:$J$300)</f>
        <v>0</v>
      </c>
      <c r="K14" s="22">
        <f>SUMIF('Footrace for the Fallen 5K'!$F$2:$F$366,$F14,'Footrace for the Fallen 5K'!$J$2:$J$366)</f>
        <v>0</v>
      </c>
      <c r="L14" s="22">
        <f>SUMIF('New England Half'!$F$2:$F$355,$F14,'New England Half'!$J$2:$J$355)</f>
        <v>22.5</v>
      </c>
      <c r="M14" s="24">
        <f t="shared" si="1"/>
        <v>22.5</v>
      </c>
    </row>
    <row r="15" spans="1:13">
      <c r="A15" s="3" t="s">
        <v>520</v>
      </c>
      <c r="B15" s="3" t="s">
        <v>521</v>
      </c>
      <c r="C15" s="3" t="s">
        <v>38</v>
      </c>
      <c r="D15" s="3">
        <v>39</v>
      </c>
      <c r="E15" s="3" t="s">
        <v>20</v>
      </c>
      <c r="F15" s="19" t="str">
        <f t="shared" si="0"/>
        <v>KristinaSiladiFUPPER VALLEY RUNNING CLUB</v>
      </c>
      <c r="G15" s="22">
        <f>SUMIF('Shamrock 5K'!$F$2:$F$300,$F15,'Shamrock 5K'!$J$2:$J$300)</f>
        <v>22.5</v>
      </c>
      <c r="H15" s="22">
        <f>SUMIF('Nashua 10K'!$F$2:$F$300,$F15,'Nashua 10K'!$J$2:$J$300)</f>
        <v>0</v>
      </c>
      <c r="I15" s="22">
        <f>SUMIF('Shaker 7'!$F$2:$F$300,$F15,'Shaker 7'!$J$2:$J$300)</f>
        <v>0</v>
      </c>
      <c r="J15" s="22">
        <f>SUMIF('Run for Freedom 5K'!$F$2:$F$300,$F15,'Run for Freedom 5K'!$J$2:$J$300)</f>
        <v>0</v>
      </c>
      <c r="K15" s="22">
        <f>SUMIF('Footrace for the Fallen 5K'!$F$2:$F$366,$F15,'Footrace for the Fallen 5K'!$J$2:$J$366)</f>
        <v>0</v>
      </c>
      <c r="L15" s="22">
        <f>SUMIF('New England Half'!$F$2:$F$355,$F15,'New England Half'!$J$2:$J$355)</f>
        <v>0</v>
      </c>
      <c r="M15" s="24">
        <f t="shared" si="1"/>
        <v>22.5</v>
      </c>
    </row>
    <row r="16" spans="1:13">
      <c r="A16" s="3" t="s">
        <v>393</v>
      </c>
      <c r="B16" s="3" t="s">
        <v>394</v>
      </c>
      <c r="C16" s="3" t="s">
        <v>38</v>
      </c>
      <c r="D16" s="3">
        <v>38</v>
      </c>
      <c r="E16" s="3" t="s">
        <v>17</v>
      </c>
      <c r="F16" s="19" t="str">
        <f t="shared" si="0"/>
        <v>JillRuddon-BenedumFGATE CITY STRIDERS</v>
      </c>
      <c r="G16" s="22">
        <f>SUMIF('Shamrock 5K'!$F$2:$F$300,$F16,'Shamrock 5K'!$J$2:$J$300)</f>
        <v>0</v>
      </c>
      <c r="H16" s="22">
        <f>SUMIF('Nashua 10K'!$F$2:$F$300,$F16,'Nashua 10K'!$J$2:$J$300)</f>
        <v>6.25</v>
      </c>
      <c r="I16" s="22">
        <f>SUMIF('Shaker 7'!$F$2:$F$300,$F16,'Shaker 7'!$J$2:$J$300)</f>
        <v>7.8</v>
      </c>
      <c r="J16" s="22">
        <f>SUMIF('Run for Freedom 5K'!$F$2:$F$300,$F16,'Run for Freedom 5K'!$J$2:$J$300)</f>
        <v>4.5</v>
      </c>
      <c r="K16" s="22">
        <f>SUMIF('Footrace for the Fallen 5K'!$F$2:$F$366,$F16,'Footrace for the Fallen 5K'!$J$2:$J$366)</f>
        <v>1.1000000000000001</v>
      </c>
      <c r="L16" s="22">
        <f>SUMIF('New England Half'!$F$2:$F$355,$F16,'New England Half'!$J$2:$J$355)</f>
        <v>2.4</v>
      </c>
      <c r="M16" s="24">
        <f t="shared" si="1"/>
        <v>22.05</v>
      </c>
    </row>
    <row r="17" spans="1:13">
      <c r="A17" s="3" t="s">
        <v>260</v>
      </c>
      <c r="B17" s="3" t="s">
        <v>261</v>
      </c>
      <c r="C17" s="3" t="s">
        <v>38</v>
      </c>
      <c r="D17" s="3">
        <v>34</v>
      </c>
      <c r="E17" s="3" t="s">
        <v>20</v>
      </c>
      <c r="F17" s="19" t="str">
        <f t="shared" si="0"/>
        <v>KeriNilesFUPPER VALLEY RUNNING CLUB</v>
      </c>
      <c r="G17" s="22">
        <f>SUMIF('Shamrock 5K'!$F$2:$F$300,$F17,'Shamrock 5K'!$J$2:$J$300)</f>
        <v>9</v>
      </c>
      <c r="H17" s="22">
        <f>SUMIF('Nashua 10K'!$F$2:$F$300,$F17,'Nashua 10K'!$J$2:$J$300)</f>
        <v>0</v>
      </c>
      <c r="I17" s="22">
        <f>SUMIF('Shaker 7'!$F$2:$F$300,$F17,'Shaker 7'!$J$2:$J$300)</f>
        <v>11</v>
      </c>
      <c r="J17" s="22">
        <f>SUMIF('Run for Freedom 5K'!$F$2:$F$300,$F17,'Run for Freedom 5K'!$J$2:$J$300)</f>
        <v>0</v>
      </c>
      <c r="K17" s="22">
        <f>SUMIF('Footrace for the Fallen 5K'!$F$2:$F$366,$F17,'Footrace for the Fallen 5K'!$J$2:$J$366)</f>
        <v>0</v>
      </c>
      <c r="L17" s="22">
        <f>SUMIF('New England Half'!$F$2:$F$355,$F17,'New England Half'!$J$2:$J$355)</f>
        <v>0</v>
      </c>
      <c r="M17" s="24">
        <f t="shared" si="1"/>
        <v>20</v>
      </c>
    </row>
    <row r="18" spans="1:13">
      <c r="A18" s="3" t="s">
        <v>650</v>
      </c>
      <c r="B18" s="3" t="s">
        <v>609</v>
      </c>
      <c r="C18" s="3" t="s">
        <v>38</v>
      </c>
      <c r="D18" s="3">
        <v>36</v>
      </c>
      <c r="E18" t="s">
        <v>18</v>
      </c>
      <c r="F18" s="19" t="str">
        <f t="shared" si="0"/>
        <v>AleeRizzoFGREATER DERRY TRACK CLUB</v>
      </c>
      <c r="G18" s="22">
        <f>SUMIF('Shamrock 5K'!$F$2:$F$300,$F18,'Shamrock 5K'!$J$2:$J$300)</f>
        <v>0</v>
      </c>
      <c r="H18" s="22">
        <f>SUMIF('Nashua 10K'!$F$2:$F$300,$F18,'Nashua 10K'!$J$2:$J$300)</f>
        <v>0</v>
      </c>
      <c r="I18" s="22">
        <f>SUMIF('Shaker 7'!$F$2:$F$300,$F18,'Shaker 7'!$J$2:$J$300)</f>
        <v>0</v>
      </c>
      <c r="J18" s="22">
        <f>SUMIF('Run for Freedom 5K'!$F$2:$F$300,$F18,'Run for Freedom 5K'!$J$2:$J$300)</f>
        <v>1</v>
      </c>
      <c r="K18" s="22">
        <f>SUMIF('Footrace for the Fallen 5K'!$F$2:$F$366,$F18,'Footrace for the Fallen 5K'!$J$2:$J$366)</f>
        <v>0</v>
      </c>
      <c r="L18" s="22">
        <f>SUMIF('New England Half'!$F$2:$F$355,$F18,'New England Half'!$J$2:$J$355)</f>
        <v>18</v>
      </c>
      <c r="M18" s="24">
        <f t="shared" si="1"/>
        <v>19</v>
      </c>
    </row>
    <row r="19" spans="1:13">
      <c r="A19" s="3" t="s">
        <v>247</v>
      </c>
      <c r="B19" s="3" t="s">
        <v>349</v>
      </c>
      <c r="C19" s="3" t="s">
        <v>38</v>
      </c>
      <c r="D19" s="3">
        <v>32</v>
      </c>
      <c r="E19" s="3" t="s">
        <v>18</v>
      </c>
      <c r="F19" s="19" t="str">
        <f t="shared" si="0"/>
        <v>SarahHewettFGREATER DERRY TRACK CLUB</v>
      </c>
      <c r="G19" s="22">
        <f>SUMIF('Shamrock 5K'!$F$2:$F$300,$F19,'Shamrock 5K'!$J$2:$J$300)</f>
        <v>0</v>
      </c>
      <c r="H19" s="22">
        <f>SUMIF('Nashua 10K'!$F$2:$F$300,$F19,'Nashua 10K'!$J$2:$J$300)</f>
        <v>18</v>
      </c>
      <c r="I19" s="22">
        <f>SUMIF('Shaker 7'!$F$2:$F$300,$F19,'Shaker 7'!$J$2:$J$300)</f>
        <v>0</v>
      </c>
      <c r="J19" s="22">
        <f>SUMIF('Run for Freedom 5K'!$F$2:$F$300,$F19,'Run for Freedom 5K'!$J$2:$J$300)</f>
        <v>0</v>
      </c>
      <c r="K19" s="22">
        <f>SUMIF('Footrace for the Fallen 5K'!$F$2:$F$366,$F19,'Footrace for the Fallen 5K'!$J$2:$J$366)</f>
        <v>0</v>
      </c>
      <c r="L19" s="22">
        <f>SUMIF('New England Half'!$F$2:$F$355,$F19,'New England Half'!$J$2:$J$355)</f>
        <v>0</v>
      </c>
      <c r="M19" s="24">
        <f t="shared" si="1"/>
        <v>18</v>
      </c>
    </row>
    <row r="20" spans="1:13">
      <c r="A20" s="3" t="s">
        <v>193</v>
      </c>
      <c r="B20" s="3" t="s">
        <v>240</v>
      </c>
      <c r="C20" s="3" t="s">
        <v>38</v>
      </c>
      <c r="D20" s="3">
        <v>32</v>
      </c>
      <c r="E20" s="3" t="s">
        <v>20</v>
      </c>
      <c r="F20" s="19" t="str">
        <f t="shared" si="0"/>
        <v>DanielleDunnFUPPER VALLEY RUNNING CLUB</v>
      </c>
      <c r="G20" s="22">
        <f>SUMIF('Shamrock 5K'!$F$2:$F$300,$F20,'Shamrock 5K'!$J$2:$J$300)</f>
        <v>15.5</v>
      </c>
      <c r="H20" s="22">
        <f>SUMIF('Nashua 10K'!$F$2:$F$300,$F20,'Nashua 10K'!$J$2:$J$300)</f>
        <v>0</v>
      </c>
      <c r="I20" s="22">
        <f>SUMIF('Shaker 7'!$F$2:$F$300,$F20,'Shaker 7'!$J$2:$J$300)</f>
        <v>0</v>
      </c>
      <c r="J20" s="22">
        <f>SUMIF('Run for Freedom 5K'!$F$2:$F$300,$F20,'Run for Freedom 5K'!$J$2:$J$300)</f>
        <v>0</v>
      </c>
      <c r="K20" s="22">
        <f>SUMIF('Footrace for the Fallen 5K'!$F$2:$F$366,$F20,'Footrace for the Fallen 5K'!$J$2:$J$366)</f>
        <v>0</v>
      </c>
      <c r="L20" s="22">
        <f>SUMIF('New England Half'!$F$2:$F$355,$F20,'New England Half'!$J$2:$J$355)</f>
        <v>0</v>
      </c>
      <c r="M20" s="24">
        <f t="shared" si="1"/>
        <v>15.5</v>
      </c>
    </row>
    <row r="21" spans="1:13">
      <c r="A21" s="3" t="s">
        <v>145</v>
      </c>
      <c r="B21" s="3" t="s">
        <v>275</v>
      </c>
      <c r="C21" s="3" t="s">
        <v>38</v>
      </c>
      <c r="D21" s="3">
        <v>39</v>
      </c>
      <c r="E21" s="3" t="s">
        <v>20</v>
      </c>
      <c r="F21" s="19" t="str">
        <f t="shared" si="0"/>
        <v>ErinFlynnFUPPER VALLEY RUNNING CLUB</v>
      </c>
      <c r="G21" s="22">
        <f>SUMIF('Shamrock 5K'!$F$2:$F$300,$F21,'Shamrock 5K'!$J$2:$J$300)</f>
        <v>6</v>
      </c>
      <c r="H21" s="22">
        <f>SUMIF('Nashua 10K'!$F$2:$F$300,$F21,'Nashua 10K'!$J$2:$J$300)</f>
        <v>0</v>
      </c>
      <c r="I21" s="22">
        <f>SUMIF('Shaker 7'!$F$2:$F$300,$F21,'Shaker 7'!$J$2:$J$300)</f>
        <v>9.5</v>
      </c>
      <c r="J21" s="22">
        <f>SUMIF('Run for Freedom 5K'!$F$2:$F$300,$F21,'Run for Freedom 5K'!$J$2:$J$300)</f>
        <v>0</v>
      </c>
      <c r="K21" s="22">
        <f>SUMIF('Footrace for the Fallen 5K'!$F$2:$F$366,$F21,'Footrace for the Fallen 5K'!$J$2:$J$366)</f>
        <v>0</v>
      </c>
      <c r="L21" s="22">
        <f>SUMIF('New England Half'!$F$2:$F$355,$F21,'New England Half'!$J$2:$J$355)</f>
        <v>0</v>
      </c>
      <c r="M21" s="24">
        <f t="shared" si="1"/>
        <v>15.5</v>
      </c>
    </row>
    <row r="22" spans="1:13">
      <c r="A22" s="3" t="s">
        <v>243</v>
      </c>
      <c r="B22" s="3" t="s">
        <v>244</v>
      </c>
      <c r="C22" s="3" t="s">
        <v>38</v>
      </c>
      <c r="D22" s="3">
        <v>33</v>
      </c>
      <c r="E22" s="3" t="s">
        <v>20</v>
      </c>
      <c r="F22" s="19" t="str">
        <f t="shared" si="0"/>
        <v>RamseySteinerFUPPER VALLEY RUNNING CLUB</v>
      </c>
      <c r="G22" s="22">
        <f>SUMIF('Shamrock 5K'!$F$2:$F$300,$F22,'Shamrock 5K'!$J$2:$J$300)</f>
        <v>14.5</v>
      </c>
      <c r="H22" s="22">
        <f>SUMIF('Nashua 10K'!$F$2:$F$300,$F22,'Nashua 10K'!$J$2:$J$300)</f>
        <v>0</v>
      </c>
      <c r="I22" s="22">
        <f>SUMIF('Shaker 7'!$F$2:$F$300,$F22,'Shaker 7'!$J$2:$J$300)</f>
        <v>0</v>
      </c>
      <c r="J22" s="22">
        <f>SUMIF('Run for Freedom 5K'!$F$2:$F$300,$F22,'Run for Freedom 5K'!$J$2:$J$300)</f>
        <v>0</v>
      </c>
      <c r="K22" s="22">
        <f>SUMIF('Footrace for the Fallen 5K'!$F$2:$F$366,$F22,'Footrace for the Fallen 5K'!$J$2:$J$366)</f>
        <v>0</v>
      </c>
      <c r="L22" s="22">
        <f>SUMIF('New England Half'!$F$2:$F$355,$F22,'New England Half'!$J$2:$J$355)</f>
        <v>0</v>
      </c>
      <c r="M22" s="24">
        <f t="shared" si="1"/>
        <v>14.5</v>
      </c>
    </row>
    <row r="23" spans="1:13">
      <c r="A23" t="s">
        <v>733</v>
      </c>
      <c r="B23" t="s">
        <v>734</v>
      </c>
      <c r="C23" t="s">
        <v>38</v>
      </c>
      <c r="D23" s="3">
        <v>33</v>
      </c>
      <c r="E23" s="3" t="s">
        <v>19</v>
      </c>
      <c r="F23" s="19" t="str">
        <f t="shared" si="0"/>
        <v>CourtneyAndingFMILLENNIUM RUNNING</v>
      </c>
      <c r="G23" s="22">
        <f>SUMIF('Shamrock 5K'!$F$2:$F$300,$F23,'Shamrock 5K'!$J$2:$J$300)</f>
        <v>0</v>
      </c>
      <c r="H23" s="22">
        <f>SUMIF('Nashua 10K'!$F$2:$F$300,$F23,'Nashua 10K'!$J$2:$J$300)</f>
        <v>0</v>
      </c>
      <c r="I23" s="22">
        <f>SUMIF('Shaker 7'!$F$2:$F$300,$F23,'Shaker 7'!$J$2:$J$300)</f>
        <v>0</v>
      </c>
      <c r="J23" s="22">
        <f>SUMIF('Run for Freedom 5K'!$F$2:$F$300,$F23,'Run for Freedom 5K'!$J$2:$J$300)</f>
        <v>0</v>
      </c>
      <c r="K23" s="22">
        <f>SUMIF('Footrace for the Fallen 5K'!$F$2:$F$366,$F23,'Footrace for the Fallen 5K'!$J$2:$J$366)</f>
        <v>5.75</v>
      </c>
      <c r="L23" s="22">
        <f>SUMIF('New England Half'!$F$2:$F$355,$F23,'New England Half'!$J$2:$J$355)</f>
        <v>7.5</v>
      </c>
      <c r="M23" s="24">
        <f t="shared" si="1"/>
        <v>13.25</v>
      </c>
    </row>
    <row r="24" spans="1:13">
      <c r="A24" t="s">
        <v>831</v>
      </c>
      <c r="B24" t="s">
        <v>832</v>
      </c>
      <c r="C24" t="s">
        <v>38</v>
      </c>
      <c r="D24">
        <v>31</v>
      </c>
      <c r="E24" t="s">
        <v>17</v>
      </c>
      <c r="F24" s="19" t="str">
        <f t="shared" si="0"/>
        <v>ElliennePlanchetFGATE CITY STRIDERS</v>
      </c>
      <c r="G24" s="22">
        <f>SUMIF('Shamrock 5K'!$F$2:$F$300,$F24,'Shamrock 5K'!$J$2:$J$300)</f>
        <v>0</v>
      </c>
      <c r="H24" s="22">
        <f>SUMIF('Nashua 10K'!$F$2:$F$300,$F24,'Nashua 10K'!$J$2:$J$300)</f>
        <v>0</v>
      </c>
      <c r="I24" s="22">
        <f>SUMIF('Shaker 7'!$F$2:$F$300,$F24,'Shaker 7'!$J$2:$J$300)</f>
        <v>0</v>
      </c>
      <c r="J24" s="22">
        <f>SUMIF('Run for Freedom 5K'!$F$2:$F$300,$F24,'Run for Freedom 5K'!$J$2:$J$300)</f>
        <v>0</v>
      </c>
      <c r="K24" s="22">
        <f>SUMIF('Footrace for the Fallen 5K'!$F$2:$F$366,$F24,'Footrace for the Fallen 5K'!$J$2:$J$366)</f>
        <v>0</v>
      </c>
      <c r="L24" s="22">
        <f>SUMIF('New England Half'!$F$2:$F$355,$F24,'New England Half'!$J$2:$J$355)</f>
        <v>12.5</v>
      </c>
      <c r="M24" s="24">
        <f t="shared" si="1"/>
        <v>12.5</v>
      </c>
    </row>
    <row r="25" spans="1:13">
      <c r="A25" s="3" t="s">
        <v>255</v>
      </c>
      <c r="B25" s="3" t="s">
        <v>256</v>
      </c>
      <c r="C25" s="3" t="s">
        <v>38</v>
      </c>
      <c r="D25" s="3">
        <v>38</v>
      </c>
      <c r="E25" s="3" t="s">
        <v>20</v>
      </c>
      <c r="F25" s="19" t="str">
        <f t="shared" si="0"/>
        <v>StephaniePapasFUPPER VALLEY RUNNING CLUB</v>
      </c>
      <c r="G25" s="22">
        <f>SUMIF('Shamrock 5K'!$F$2:$F$300,$F25,'Shamrock 5K'!$J$2:$J$300)</f>
        <v>11.5</v>
      </c>
      <c r="H25" s="22">
        <f>SUMIF('Nashua 10K'!$F$2:$F$300,$F25,'Nashua 10K'!$J$2:$J$300)</f>
        <v>0</v>
      </c>
      <c r="I25" s="22">
        <f>SUMIF('Shaker 7'!$F$2:$F$300,$F25,'Shaker 7'!$J$2:$J$300)</f>
        <v>0</v>
      </c>
      <c r="J25" s="22">
        <f>SUMIF('Run for Freedom 5K'!$F$2:$F$300,$F25,'Run for Freedom 5K'!$J$2:$J$300)</f>
        <v>0</v>
      </c>
      <c r="K25" s="22">
        <f>SUMIF('Footrace for the Fallen 5K'!$F$2:$F$366,$F25,'Footrace for the Fallen 5K'!$J$2:$J$366)</f>
        <v>0</v>
      </c>
      <c r="L25" s="22">
        <f>SUMIF('New England Half'!$F$2:$F$355,$F25,'New England Half'!$J$2:$J$355)</f>
        <v>0</v>
      </c>
      <c r="M25" s="24">
        <f t="shared" si="1"/>
        <v>11.5</v>
      </c>
    </row>
    <row r="26" spans="1:13">
      <c r="A26" t="s">
        <v>241</v>
      </c>
      <c r="B26" t="s">
        <v>427</v>
      </c>
      <c r="C26" t="s">
        <v>38</v>
      </c>
      <c r="D26" s="3">
        <v>35</v>
      </c>
      <c r="E26" s="3" t="s">
        <v>19</v>
      </c>
      <c r="F26" s="19" t="str">
        <f t="shared" si="0"/>
        <v>KatherineGrzybFMILLENNIUM RUNNING</v>
      </c>
      <c r="G26" s="22">
        <f>SUMIF('Shamrock 5K'!$F$2:$F$300,$F26,'Shamrock 5K'!$J$2:$J$300)</f>
        <v>0</v>
      </c>
      <c r="H26" s="22">
        <f>SUMIF('Nashua 10K'!$F$2:$F$300,$F26,'Nashua 10K'!$J$2:$J$300)</f>
        <v>0</v>
      </c>
      <c r="I26" s="22">
        <f>SUMIF('Shaker 7'!$F$2:$F$300,$F26,'Shaker 7'!$J$2:$J$300)</f>
        <v>8.4</v>
      </c>
      <c r="J26" s="22">
        <f>SUMIF('Run for Freedom 5K'!$F$2:$F$300,$F26,'Run for Freedom 5K'!$J$2:$J$300)</f>
        <v>0</v>
      </c>
      <c r="K26" s="22">
        <f>SUMIF('Footrace for the Fallen 5K'!$F$2:$F$366,$F26,'Footrace for the Fallen 5K'!$J$2:$J$366)</f>
        <v>3</v>
      </c>
      <c r="L26" s="22">
        <f>SUMIF('New England Half'!$F$2:$F$355,$F26,'New England Half'!$J$2:$J$355)</f>
        <v>0</v>
      </c>
      <c r="M26" s="24">
        <f t="shared" si="1"/>
        <v>11.4</v>
      </c>
    </row>
    <row r="27" spans="1:13">
      <c r="A27" t="s">
        <v>283</v>
      </c>
      <c r="B27" t="s">
        <v>122</v>
      </c>
      <c r="C27" t="s">
        <v>38</v>
      </c>
      <c r="D27" s="3">
        <v>39</v>
      </c>
      <c r="E27" s="3" t="s">
        <v>19</v>
      </c>
      <c r="F27" s="19" t="str">
        <f t="shared" si="0"/>
        <v>RebeccaPeabodyFMILLENNIUM RUNNING</v>
      </c>
      <c r="G27" s="22">
        <f>SUMIF('Shamrock 5K'!$F$2:$F$300,$F27,'Shamrock 5K'!$J$2:$J$300)</f>
        <v>0</v>
      </c>
      <c r="H27" s="22">
        <f>SUMIF('Nashua 10K'!$F$2:$F$300,$F27,'Nashua 10K'!$J$2:$J$300)</f>
        <v>0</v>
      </c>
      <c r="I27" s="22">
        <f>SUMIF('Shaker 7'!$F$2:$F$300,$F27,'Shaker 7'!$J$2:$J$300)</f>
        <v>0</v>
      </c>
      <c r="J27" s="22">
        <f>SUMIF('Run for Freedom 5K'!$F$2:$F$300,$F27,'Run for Freedom 5K'!$J$2:$J$300)</f>
        <v>0</v>
      </c>
      <c r="K27" s="22">
        <f>SUMIF('Footrace for the Fallen 5K'!$F$2:$F$366,$F27,'Footrace for the Fallen 5K'!$J$2:$J$366)</f>
        <v>9.5</v>
      </c>
      <c r="L27" s="22">
        <f>SUMIF('New England Half'!$F$2:$F$355,$F27,'New England Half'!$J$2:$J$355)</f>
        <v>0</v>
      </c>
      <c r="M27" s="24">
        <f t="shared" si="1"/>
        <v>9.5</v>
      </c>
    </row>
    <row r="28" spans="1:13">
      <c r="A28" t="s">
        <v>742</v>
      </c>
      <c r="B28" t="s">
        <v>743</v>
      </c>
      <c r="C28" t="s">
        <v>38</v>
      </c>
      <c r="D28" s="3">
        <v>36</v>
      </c>
      <c r="E28" s="3" t="s">
        <v>19</v>
      </c>
      <c r="F28" s="19" t="str">
        <f t="shared" si="0"/>
        <v>MelissaNawnFMILLENNIUM RUNNING</v>
      </c>
      <c r="G28" s="22">
        <f>SUMIF('Shamrock 5K'!$F$2:$F$300,$F28,'Shamrock 5K'!$J$2:$J$300)</f>
        <v>0</v>
      </c>
      <c r="H28" s="22">
        <f>SUMIF('Nashua 10K'!$F$2:$F$300,$F28,'Nashua 10K'!$J$2:$J$300)</f>
        <v>0</v>
      </c>
      <c r="I28" s="22">
        <f>SUMIF('Shaker 7'!$F$2:$F$300,$F28,'Shaker 7'!$J$2:$J$300)</f>
        <v>0</v>
      </c>
      <c r="J28" s="22">
        <f>SUMIF('Run for Freedom 5K'!$F$2:$F$300,$F28,'Run for Freedom 5K'!$J$2:$J$300)</f>
        <v>0</v>
      </c>
      <c r="K28" s="22">
        <f>SUMIF('Footrace for the Fallen 5K'!$F$2:$F$366,$F28,'Footrace for the Fallen 5K'!$J$2:$J$366)</f>
        <v>3.5</v>
      </c>
      <c r="L28" s="22">
        <f>SUMIF('New England Half'!$F$2:$F$355,$F28,'New England Half'!$J$2:$J$355)</f>
        <v>5.5</v>
      </c>
      <c r="M28" s="24">
        <f t="shared" si="1"/>
        <v>9</v>
      </c>
    </row>
    <row r="29" spans="1:13">
      <c r="A29" t="s">
        <v>578</v>
      </c>
      <c r="B29" t="s">
        <v>725</v>
      </c>
      <c r="C29" t="s">
        <v>38</v>
      </c>
      <c r="D29" s="3">
        <v>34</v>
      </c>
      <c r="E29" s="3" t="s">
        <v>19</v>
      </c>
      <c r="F29" s="19" t="str">
        <f t="shared" si="0"/>
        <v>BridgetCantoneFMILLENNIUM RUNNING</v>
      </c>
      <c r="G29" s="22">
        <f>SUMIF('Shamrock 5K'!$F$2:$F$300,$F29,'Shamrock 5K'!$J$2:$J$300)</f>
        <v>0</v>
      </c>
      <c r="H29" s="22">
        <f>SUMIF('Nashua 10K'!$F$2:$F$300,$F29,'Nashua 10K'!$J$2:$J$300)</f>
        <v>0</v>
      </c>
      <c r="I29" s="22">
        <f>SUMIF('Shaker 7'!$F$2:$F$300,$F29,'Shaker 7'!$J$2:$J$300)</f>
        <v>0</v>
      </c>
      <c r="J29" s="22">
        <f>SUMIF('Run for Freedom 5K'!$F$2:$F$300,$F29,'Run for Freedom 5K'!$J$2:$J$300)</f>
        <v>0</v>
      </c>
      <c r="K29" s="22">
        <f>SUMIF('Footrace for the Fallen 5K'!$F$2:$F$366,$F29,'Footrace for the Fallen 5K'!$J$2:$J$366)</f>
        <v>8.6999999999999993</v>
      </c>
      <c r="L29" s="22">
        <f>SUMIF('New England Half'!$F$2:$F$355,$F29,'New England Half'!$J$2:$J$355)</f>
        <v>0</v>
      </c>
      <c r="M29" s="24">
        <f t="shared" si="1"/>
        <v>8.6999999999999993</v>
      </c>
    </row>
    <row r="30" spans="1:13">
      <c r="A30" t="s">
        <v>834</v>
      </c>
      <c r="B30" t="s">
        <v>835</v>
      </c>
      <c r="C30" t="s">
        <v>38</v>
      </c>
      <c r="D30">
        <v>31</v>
      </c>
      <c r="E30" t="s">
        <v>17</v>
      </c>
      <c r="F30" s="19" t="str">
        <f t="shared" si="0"/>
        <v>JoyceLiangFGATE CITY STRIDERS</v>
      </c>
      <c r="G30" s="22">
        <f>SUMIF('Shamrock 5K'!$F$2:$F$300,$F30,'Shamrock 5K'!$J$2:$J$300)</f>
        <v>0</v>
      </c>
      <c r="H30" s="22">
        <f>SUMIF('Nashua 10K'!$F$2:$F$300,$F30,'Nashua 10K'!$J$2:$J$300)</f>
        <v>0</v>
      </c>
      <c r="I30" s="22">
        <f>SUMIF('Shaker 7'!$F$2:$F$300,$F30,'Shaker 7'!$J$2:$J$300)</f>
        <v>0</v>
      </c>
      <c r="J30" s="22">
        <f>SUMIF('Run for Freedom 5K'!$F$2:$F$300,$F30,'Run for Freedom 5K'!$J$2:$J$300)</f>
        <v>0</v>
      </c>
      <c r="K30" s="22">
        <f>SUMIF('Footrace for the Fallen 5K'!$F$2:$F$366,$F30,'Footrace for the Fallen 5K'!$J$2:$J$366)</f>
        <v>0</v>
      </c>
      <c r="L30" s="22">
        <f>SUMIF('New England Half'!$F$2:$F$355,$F30,'New England Half'!$J$2:$J$355)</f>
        <v>8.1</v>
      </c>
      <c r="M30" s="24">
        <f t="shared" si="1"/>
        <v>8.1</v>
      </c>
    </row>
    <row r="31" spans="1:13">
      <c r="A31" s="3" t="s">
        <v>74</v>
      </c>
      <c r="B31" s="3" t="s">
        <v>75</v>
      </c>
      <c r="C31" s="3" t="s">
        <v>38</v>
      </c>
      <c r="D31" s="3">
        <v>31</v>
      </c>
      <c r="E31" s="3" t="s">
        <v>17</v>
      </c>
      <c r="F31" s="19" t="str">
        <f t="shared" si="0"/>
        <v>AllisonBelliveauFGATE CITY STRIDERS</v>
      </c>
      <c r="G31" s="22">
        <f>SUMIF('Shamrock 5K'!$F$2:$F$300,$F31,'Shamrock 5K'!$J$2:$J$300)</f>
        <v>1</v>
      </c>
      <c r="H31" s="22">
        <f>SUMIF('Nashua 10K'!$F$2:$F$300,$F31,'Nashua 10K'!$J$2:$J$300)</f>
        <v>1</v>
      </c>
      <c r="I31" s="22">
        <f>SUMIF('Shaker 7'!$F$2:$F$300,$F31,'Shaker 7'!$J$2:$J$300)</f>
        <v>4.5</v>
      </c>
      <c r="J31" s="22">
        <f>SUMIF('Run for Freedom 5K'!$F$2:$F$300,$F31,'Run for Freedom 5K'!$J$2:$J$300)</f>
        <v>1</v>
      </c>
      <c r="K31" s="22">
        <f>SUMIF('Footrace for the Fallen 5K'!$F$2:$F$366,$F31,'Footrace for the Fallen 5K'!$J$2:$J$366)</f>
        <v>0</v>
      </c>
      <c r="L31" s="22">
        <f>SUMIF('New England Half'!$F$2:$F$355,$F31,'New England Half'!$J$2:$J$355)</f>
        <v>0</v>
      </c>
      <c r="M31" s="24">
        <f t="shared" si="1"/>
        <v>7.5</v>
      </c>
    </row>
    <row r="32" spans="1:13">
      <c r="A32" s="3" t="s">
        <v>170</v>
      </c>
      <c r="B32" s="3" t="s">
        <v>142</v>
      </c>
      <c r="C32" s="3" t="s">
        <v>38</v>
      </c>
      <c r="D32" s="3">
        <v>34</v>
      </c>
      <c r="E32" s="3" t="s">
        <v>19</v>
      </c>
      <c r="F32" s="19" t="str">
        <f t="shared" si="0"/>
        <v>JessicaSmithFMILLENNIUM RUNNING</v>
      </c>
      <c r="G32" s="22">
        <f>SUMIF('Shamrock 5K'!$F$2:$F$300,$F32,'Shamrock 5K'!$J$2:$J$300)</f>
        <v>0</v>
      </c>
      <c r="H32" s="22">
        <f>SUMIF('Nashua 10K'!$F$2:$F$300,$F32,'Nashua 10K'!$J$2:$J$300)</f>
        <v>1</v>
      </c>
      <c r="I32" s="22">
        <f>SUMIF('Shaker 7'!$F$2:$F$300,$F32,'Shaker 7'!$J$2:$J$300)</f>
        <v>4</v>
      </c>
      <c r="J32" s="22">
        <f>SUMIF('Run for Freedom 5K'!$F$2:$F$300,$F32,'Run for Freedom 5K'!$J$2:$J$300)</f>
        <v>1</v>
      </c>
      <c r="K32" s="22">
        <f>SUMIF('Footrace for the Fallen 5K'!$F$2:$F$366,$F32,'Footrace for the Fallen 5K'!$J$2:$J$366)</f>
        <v>1</v>
      </c>
      <c r="L32" s="22">
        <f>SUMIF('New England Half'!$F$2:$F$355,$F32,'New England Half'!$J$2:$J$355)</f>
        <v>0</v>
      </c>
      <c r="M32" s="24">
        <f t="shared" si="1"/>
        <v>7</v>
      </c>
    </row>
    <row r="33" spans="1:13">
      <c r="A33" t="s">
        <v>875</v>
      </c>
      <c r="B33" t="s">
        <v>876</v>
      </c>
      <c r="C33" t="s">
        <v>38</v>
      </c>
      <c r="D33">
        <v>34</v>
      </c>
      <c r="E33" t="s">
        <v>19</v>
      </c>
      <c r="F33" s="19" t="str">
        <f t="shared" si="0"/>
        <v>VeronicaHytnerFMILLENNIUM RUNNING</v>
      </c>
      <c r="G33" s="22">
        <f>SUMIF('Shamrock 5K'!$F$2:$F$300,$F33,'Shamrock 5K'!$J$2:$J$300)</f>
        <v>0</v>
      </c>
      <c r="H33" s="22">
        <f>SUMIF('Nashua 10K'!$F$2:$F$300,$F33,'Nashua 10K'!$J$2:$J$300)</f>
        <v>0</v>
      </c>
      <c r="I33" s="22">
        <f>SUMIF('Shaker 7'!$F$2:$F$300,$F33,'Shaker 7'!$J$2:$J$300)</f>
        <v>0</v>
      </c>
      <c r="J33" s="22">
        <f>SUMIF('Run for Freedom 5K'!$F$2:$F$300,$F33,'Run for Freedom 5K'!$J$2:$J$300)</f>
        <v>0</v>
      </c>
      <c r="K33" s="22">
        <f>SUMIF('Footrace for the Fallen 5K'!$F$2:$F$366,$F33,'Footrace for the Fallen 5K'!$J$2:$J$366)</f>
        <v>0</v>
      </c>
      <c r="L33" s="22">
        <f>SUMIF('New England Half'!$F$2:$F$355,$F33,'New England Half'!$J$2:$J$355)</f>
        <v>6.5</v>
      </c>
      <c r="M33" s="24">
        <f t="shared" si="1"/>
        <v>6.5</v>
      </c>
    </row>
    <row r="34" spans="1:13">
      <c r="A34" t="s">
        <v>877</v>
      </c>
      <c r="B34" t="s">
        <v>878</v>
      </c>
      <c r="C34" t="s">
        <v>38</v>
      </c>
      <c r="D34">
        <v>33</v>
      </c>
      <c r="E34" t="s">
        <v>19</v>
      </c>
      <c r="F34" s="19" t="str">
        <f t="shared" ref="F34:F59" si="2">A34&amp;B34&amp;C34&amp;E34</f>
        <v>SavannahRitterFMILLENNIUM RUNNING</v>
      </c>
      <c r="G34" s="22">
        <f>SUMIF('Shamrock 5K'!$F$2:$F$300,$F34,'Shamrock 5K'!$J$2:$J$300)</f>
        <v>0</v>
      </c>
      <c r="H34" s="22">
        <f>SUMIF('Nashua 10K'!$F$2:$F$300,$F34,'Nashua 10K'!$J$2:$J$300)</f>
        <v>0</v>
      </c>
      <c r="I34" s="22">
        <f>SUMIF('Shaker 7'!$F$2:$F$300,$F34,'Shaker 7'!$J$2:$J$300)</f>
        <v>0</v>
      </c>
      <c r="J34" s="22">
        <f>SUMIF('Run for Freedom 5K'!$F$2:$F$300,$F34,'Run for Freedom 5K'!$J$2:$J$300)</f>
        <v>0</v>
      </c>
      <c r="K34" s="22">
        <f>SUMIF('Footrace for the Fallen 5K'!$F$2:$F$366,$F34,'Footrace for the Fallen 5K'!$J$2:$J$366)</f>
        <v>0</v>
      </c>
      <c r="L34" s="22">
        <f>SUMIF('New England Half'!$F$2:$F$355,$F34,'New England Half'!$J$2:$J$355)</f>
        <v>6.25</v>
      </c>
      <c r="M34" s="24">
        <f t="shared" ref="M34:M59" si="3">SUM(G34:L34)</f>
        <v>6.25</v>
      </c>
    </row>
    <row r="35" spans="1:13">
      <c r="A35" s="3" t="s">
        <v>168</v>
      </c>
      <c r="B35" s="3" t="s">
        <v>169</v>
      </c>
      <c r="C35" s="3" t="s">
        <v>38</v>
      </c>
      <c r="D35" s="3">
        <v>36</v>
      </c>
      <c r="E35" s="3" t="s">
        <v>19</v>
      </c>
      <c r="F35" s="19" t="str">
        <f t="shared" si="2"/>
        <v>MeganMcDermottFMILLENNIUM RUNNING</v>
      </c>
      <c r="G35" s="22">
        <f>SUMIF('Shamrock 5K'!$F$2:$F$300,$F35,'Shamrock 5K'!$J$2:$J$300)</f>
        <v>1</v>
      </c>
      <c r="H35" s="22">
        <f>SUMIF('Nashua 10K'!$F$2:$F$300,$F35,'Nashua 10K'!$J$2:$J$300)</f>
        <v>2.8</v>
      </c>
      <c r="I35" s="22">
        <f>SUMIF('Shaker 7'!$F$2:$F$300,$F35,'Shaker 7'!$J$2:$J$300)</f>
        <v>0</v>
      </c>
      <c r="J35" s="22">
        <f>SUMIF('Run for Freedom 5K'!$F$2:$F$300,$F35,'Run for Freedom 5K'!$J$2:$J$300)</f>
        <v>1</v>
      </c>
      <c r="K35" s="22">
        <f>SUMIF('Footrace for the Fallen 5K'!$F$2:$F$366,$F35,'Footrace for the Fallen 5K'!$J$2:$J$366)</f>
        <v>1</v>
      </c>
      <c r="L35" s="22">
        <f>SUMIF('New England Half'!$F$2:$F$355,$F35,'New England Half'!$J$2:$J$355)</f>
        <v>0</v>
      </c>
      <c r="M35" s="24">
        <f t="shared" si="3"/>
        <v>5.8</v>
      </c>
    </row>
    <row r="36" spans="1:13">
      <c r="A36" t="s">
        <v>578</v>
      </c>
      <c r="B36" t="s">
        <v>579</v>
      </c>
      <c r="C36" t="s">
        <v>38</v>
      </c>
      <c r="D36">
        <v>34</v>
      </c>
      <c r="E36" s="3" t="s">
        <v>19</v>
      </c>
      <c r="F36" s="19" t="str">
        <f t="shared" si="2"/>
        <v>BridgetCombesFMILLENNIUM RUNNING</v>
      </c>
      <c r="G36" s="22">
        <f>SUMIF('Shamrock 5K'!$F$2:$F$300,$F36,'Shamrock 5K'!$J$2:$J$300)</f>
        <v>0</v>
      </c>
      <c r="H36" s="22">
        <f>SUMIF('Nashua 10K'!$F$2:$F$300,$F36,'Nashua 10K'!$J$2:$J$300)</f>
        <v>0</v>
      </c>
      <c r="I36" s="22">
        <f>SUMIF('Shaker 7'!$F$2:$F$300,$F36,'Shaker 7'!$J$2:$J$300)</f>
        <v>0</v>
      </c>
      <c r="J36" s="22">
        <f>SUMIF('Run for Freedom 5K'!$F$2:$F$300,$F36,'Run for Freedom 5K'!$J$2:$J$300)</f>
        <v>5.75</v>
      </c>
      <c r="K36" s="22">
        <f>SUMIF('Footrace for the Fallen 5K'!$F$2:$F$366,$F36,'Footrace for the Fallen 5K'!$J$2:$J$366)</f>
        <v>0</v>
      </c>
      <c r="L36" s="22">
        <f>SUMIF('New England Half'!$F$2:$F$355,$F36,'New England Half'!$J$2:$J$355)</f>
        <v>0</v>
      </c>
      <c r="M36" s="24">
        <f t="shared" si="3"/>
        <v>5.75</v>
      </c>
    </row>
    <row r="37" spans="1:13">
      <c r="A37" t="s">
        <v>839</v>
      </c>
      <c r="B37" t="s">
        <v>840</v>
      </c>
      <c r="C37" t="s">
        <v>38</v>
      </c>
      <c r="D37">
        <v>39</v>
      </c>
      <c r="E37" t="s">
        <v>17</v>
      </c>
      <c r="F37" s="19" t="str">
        <f t="shared" si="2"/>
        <v>AlishaGoodsellFGATE CITY STRIDERS</v>
      </c>
      <c r="G37" s="22">
        <f>SUMIF('Shamrock 5K'!$F$2:$F$300,$F37,'Shamrock 5K'!$J$2:$J$300)</f>
        <v>0</v>
      </c>
      <c r="H37" s="22">
        <f>SUMIF('Nashua 10K'!$F$2:$F$300,$F37,'Nashua 10K'!$J$2:$J$300)</f>
        <v>0</v>
      </c>
      <c r="I37" s="22">
        <f>SUMIF('Shaker 7'!$F$2:$F$300,$F37,'Shaker 7'!$J$2:$J$300)</f>
        <v>0</v>
      </c>
      <c r="J37" s="22">
        <f>SUMIF('Run for Freedom 5K'!$F$2:$F$300,$F37,'Run for Freedom 5K'!$J$2:$J$300)</f>
        <v>0</v>
      </c>
      <c r="K37" s="22">
        <f>SUMIF('Footrace for the Fallen 5K'!$F$2:$F$366,$F37,'Footrace for the Fallen 5K'!$J$2:$J$366)</f>
        <v>0</v>
      </c>
      <c r="L37" s="22">
        <f>SUMIF('New England Half'!$F$2:$F$355,$F37,'New England Half'!$J$2:$J$355)</f>
        <v>3.5</v>
      </c>
      <c r="M37" s="24">
        <f t="shared" si="3"/>
        <v>3.5</v>
      </c>
    </row>
    <row r="38" spans="1:13">
      <c r="A38" t="s">
        <v>597</v>
      </c>
      <c r="B38" t="s">
        <v>608</v>
      </c>
      <c r="C38" t="s">
        <v>38</v>
      </c>
      <c r="D38">
        <v>39</v>
      </c>
      <c r="E38" t="s">
        <v>19</v>
      </c>
      <c r="F38" s="19" t="str">
        <f t="shared" si="2"/>
        <v>SamanthaDignanFMILLENNIUM RUNNING</v>
      </c>
      <c r="G38" s="22">
        <f>SUMIF('Shamrock 5K'!$F$2:$F$300,$F38,'Shamrock 5K'!$J$2:$J$300)</f>
        <v>0</v>
      </c>
      <c r="H38" s="22">
        <f>SUMIF('Nashua 10K'!$F$2:$F$300,$F38,'Nashua 10K'!$J$2:$J$300)</f>
        <v>0</v>
      </c>
      <c r="I38" s="22">
        <f>SUMIF('Shaker 7'!$F$2:$F$300,$F38,'Shaker 7'!$J$2:$J$300)</f>
        <v>0</v>
      </c>
      <c r="J38" s="22">
        <f>SUMIF('Run for Freedom 5K'!$F$2:$F$300,$F38,'Run for Freedom 5K'!$J$2:$J$300)</f>
        <v>1.5</v>
      </c>
      <c r="K38" s="22">
        <f>SUMIF('Footrace for the Fallen 5K'!$F$2:$F$366,$F38,'Footrace for the Fallen 5K'!$J$2:$J$366)</f>
        <v>1</v>
      </c>
      <c r="L38" s="22">
        <f>SUMIF('New England Half'!$F$2:$F$355,$F38,'New England Half'!$J$2:$J$355)</f>
        <v>1</v>
      </c>
      <c r="M38" s="24">
        <f t="shared" si="3"/>
        <v>3.5</v>
      </c>
    </row>
    <row r="39" spans="1:13">
      <c r="A39" t="s">
        <v>591</v>
      </c>
      <c r="B39" t="s">
        <v>536</v>
      </c>
      <c r="C39" t="s">
        <v>38</v>
      </c>
      <c r="D39">
        <v>31</v>
      </c>
      <c r="E39" t="s">
        <v>18</v>
      </c>
      <c r="F39" s="19" t="str">
        <f t="shared" si="2"/>
        <v>KelseyDisalvoFGREATER DERRY TRACK CLUB</v>
      </c>
      <c r="G39" s="22">
        <f>SUMIF('Shamrock 5K'!$F$2:$F$300,$F39,'Shamrock 5K'!$J$2:$J$300)</f>
        <v>0</v>
      </c>
      <c r="H39" s="22">
        <f>SUMIF('Nashua 10K'!$F$2:$F$300,$F39,'Nashua 10K'!$J$2:$J$300)</f>
        <v>0</v>
      </c>
      <c r="I39" s="22">
        <f>SUMIF('Shaker 7'!$F$2:$F$300,$F39,'Shaker 7'!$J$2:$J$300)</f>
        <v>0</v>
      </c>
      <c r="J39" s="22">
        <f>SUMIF('Run for Freedom 5K'!$F$2:$F$300,$F39,'Run for Freedom 5K'!$J$2:$J$300)</f>
        <v>3.25</v>
      </c>
      <c r="K39" s="22">
        <f>SUMIF('Footrace for the Fallen 5K'!$F$2:$F$366,$F39,'Footrace for the Fallen 5K'!$J$2:$J$366)</f>
        <v>0</v>
      </c>
      <c r="L39" s="22">
        <f>SUMIF('New England Half'!$F$2:$F$355,$F39,'New England Half'!$J$2:$J$355)</f>
        <v>0</v>
      </c>
      <c r="M39" s="24">
        <f t="shared" si="3"/>
        <v>3.25</v>
      </c>
    </row>
    <row r="40" spans="1:13">
      <c r="A40" s="3" t="s">
        <v>198</v>
      </c>
      <c r="B40" s="3" t="s">
        <v>282</v>
      </c>
      <c r="C40" s="3" t="s">
        <v>38</v>
      </c>
      <c r="D40" s="3">
        <v>33</v>
      </c>
      <c r="E40" s="3" t="s">
        <v>20</v>
      </c>
      <c r="F40" s="19" t="str">
        <f t="shared" si="2"/>
        <v>KatieBarclayFUPPER VALLEY RUNNING CLUB</v>
      </c>
      <c r="G40" s="22">
        <f>SUMIF('Shamrock 5K'!$F$2:$F$300,$F40,'Shamrock 5K'!$J$2:$J$300)</f>
        <v>2.2000000000000002</v>
      </c>
      <c r="H40" s="22">
        <f>SUMIF('Nashua 10K'!$F$2:$F$300,$F40,'Nashua 10K'!$J$2:$J$300)</f>
        <v>0</v>
      </c>
      <c r="I40" s="22">
        <f>SUMIF('Shaker 7'!$F$2:$F$300,$F40,'Shaker 7'!$J$2:$J$300)</f>
        <v>0</v>
      </c>
      <c r="J40" s="22">
        <f>SUMIF('Run for Freedom 5K'!$F$2:$F$300,$F40,'Run for Freedom 5K'!$J$2:$J$300)</f>
        <v>0</v>
      </c>
      <c r="K40" s="22">
        <f>SUMIF('Footrace for the Fallen 5K'!$F$2:$F$366,$F40,'Footrace for the Fallen 5K'!$J$2:$J$366)</f>
        <v>0</v>
      </c>
      <c r="L40" s="22">
        <f>SUMIF('New England Half'!$F$2:$F$355,$F40,'New England Half'!$J$2:$J$355)</f>
        <v>0</v>
      </c>
      <c r="M40" s="24">
        <f t="shared" si="3"/>
        <v>2.2000000000000002</v>
      </c>
    </row>
    <row r="41" spans="1:13">
      <c r="A41" t="s">
        <v>723</v>
      </c>
      <c r="B41" t="s">
        <v>770</v>
      </c>
      <c r="C41" t="s">
        <v>38</v>
      </c>
      <c r="D41">
        <v>38</v>
      </c>
      <c r="E41" t="s">
        <v>19</v>
      </c>
      <c r="F41" s="19" t="str">
        <f t="shared" si="2"/>
        <v>AmySpottsFMILLENNIUM RUNNING</v>
      </c>
      <c r="G41" s="22">
        <f>SUMIF('Shamrock 5K'!$F$2:$F$300,$F41,'Shamrock 5K'!$J$2:$J$300)</f>
        <v>0</v>
      </c>
      <c r="H41" s="22">
        <f>SUMIF('Nashua 10K'!$F$2:$F$300,$F41,'Nashua 10K'!$J$2:$J$300)</f>
        <v>0</v>
      </c>
      <c r="I41" s="22">
        <f>SUMIF('Shaker 7'!$F$2:$F$300,$F41,'Shaker 7'!$J$2:$J$300)</f>
        <v>0</v>
      </c>
      <c r="J41" s="22">
        <f>SUMIF('Run for Freedom 5K'!$F$2:$F$300,$F41,'Run for Freedom 5K'!$J$2:$J$300)</f>
        <v>0</v>
      </c>
      <c r="K41" s="22">
        <f>SUMIF('Footrace for the Fallen 5K'!$F$2:$F$366,$F41,'Footrace for the Fallen 5K'!$J$2:$J$366)</f>
        <v>1</v>
      </c>
      <c r="L41" s="22">
        <f>SUMIF('New England Half'!$F$2:$F$355,$F41,'New England Half'!$J$2:$J$355)</f>
        <v>1</v>
      </c>
      <c r="M41" s="24">
        <f t="shared" si="3"/>
        <v>2</v>
      </c>
    </row>
    <row r="42" spans="1:13">
      <c r="A42" t="s">
        <v>72</v>
      </c>
      <c r="B42" t="s">
        <v>612</v>
      </c>
      <c r="C42" t="s">
        <v>38</v>
      </c>
      <c r="D42" s="3">
        <v>35</v>
      </c>
      <c r="E42" t="s">
        <v>18</v>
      </c>
      <c r="F42" s="19" t="str">
        <f t="shared" si="2"/>
        <v>EmilyHurvitzFGREATER DERRY TRACK CLUB</v>
      </c>
      <c r="G42" s="22">
        <f>SUMIF('Shamrock 5K'!$F$2:$F$300,$F42,'Shamrock 5K'!$J$2:$J$300)</f>
        <v>0</v>
      </c>
      <c r="H42" s="22">
        <f>SUMIF('Nashua 10K'!$F$2:$F$300,$F42,'Nashua 10K'!$J$2:$J$300)</f>
        <v>0</v>
      </c>
      <c r="I42" s="22">
        <f>SUMIF('Shaker 7'!$F$2:$F$300,$F42,'Shaker 7'!$J$2:$J$300)</f>
        <v>0</v>
      </c>
      <c r="J42" s="22">
        <f>SUMIF('Run for Freedom 5K'!$F$2:$F$300,$F42,'Run for Freedom 5K'!$J$2:$J$300)</f>
        <v>1</v>
      </c>
      <c r="K42" s="22">
        <f>SUMIF('Footrace for the Fallen 5K'!$F$2:$F$366,$F42,'Footrace for the Fallen 5K'!$J$2:$J$366)</f>
        <v>1</v>
      </c>
      <c r="L42" s="22">
        <f>SUMIF('New England Half'!$F$2:$F$355,$F42,'New England Half'!$J$2:$J$355)</f>
        <v>0</v>
      </c>
      <c r="M42" s="24">
        <f t="shared" si="3"/>
        <v>2</v>
      </c>
    </row>
    <row r="43" spans="1:13">
      <c r="A43" s="3" t="s">
        <v>145</v>
      </c>
      <c r="B43" s="3" t="s">
        <v>146</v>
      </c>
      <c r="C43" s="3" t="s">
        <v>38</v>
      </c>
      <c r="D43" s="3">
        <v>39</v>
      </c>
      <c r="E43" t="s">
        <v>18</v>
      </c>
      <c r="F43" s="19" t="str">
        <f t="shared" si="2"/>
        <v>ErinMcCuneFGREATER DERRY TRACK CLUB</v>
      </c>
      <c r="G43" s="22">
        <f>SUMIF('Shamrock 5K'!$F$2:$F$300,$F43,'Shamrock 5K'!$J$2:$J$300)</f>
        <v>1</v>
      </c>
      <c r="H43" s="22">
        <f>SUMIF('Nashua 10K'!$F$2:$F$300,$F43,'Nashua 10K'!$J$2:$J$300)</f>
        <v>1</v>
      </c>
      <c r="I43" s="22">
        <f>SUMIF('Shaker 7'!$F$2:$F$300,$F43,'Shaker 7'!$J$2:$J$300)</f>
        <v>0</v>
      </c>
      <c r="J43" s="22">
        <f>SUMIF('Run for Freedom 5K'!$F$2:$F$300,$F43,'Run for Freedom 5K'!$J$2:$J$300)</f>
        <v>0</v>
      </c>
      <c r="K43" s="22">
        <f>SUMIF('Footrace for the Fallen 5K'!$F$2:$F$366,$F43,'Footrace for the Fallen 5K'!$J$2:$J$366)</f>
        <v>0</v>
      </c>
      <c r="L43" s="22">
        <f>SUMIF('New England Half'!$F$2:$F$355,$F43,'New England Half'!$J$2:$J$355)</f>
        <v>0</v>
      </c>
      <c r="M43" s="24">
        <f t="shared" si="3"/>
        <v>2</v>
      </c>
    </row>
    <row r="44" spans="1:13">
      <c r="A44" t="s">
        <v>880</v>
      </c>
      <c r="B44" t="s">
        <v>881</v>
      </c>
      <c r="C44" t="s">
        <v>38</v>
      </c>
      <c r="D44">
        <v>32</v>
      </c>
      <c r="E44" t="s">
        <v>19</v>
      </c>
      <c r="F44" s="19" t="str">
        <f t="shared" si="2"/>
        <v>KylieRochelleFMILLENNIUM RUNNING</v>
      </c>
      <c r="G44" s="22">
        <f>SUMIF('Shamrock 5K'!$F$2:$F$300,$F44,'Shamrock 5K'!$J$2:$J$300)</f>
        <v>0</v>
      </c>
      <c r="H44" s="22">
        <f>SUMIF('Nashua 10K'!$F$2:$F$300,$F44,'Nashua 10K'!$J$2:$J$300)</f>
        <v>0</v>
      </c>
      <c r="I44" s="22">
        <f>SUMIF('Shaker 7'!$F$2:$F$300,$F44,'Shaker 7'!$J$2:$J$300)</f>
        <v>0</v>
      </c>
      <c r="J44" s="22">
        <f>SUMIF('Run for Freedom 5K'!$F$2:$F$300,$F44,'Run for Freedom 5K'!$J$2:$J$300)</f>
        <v>0</v>
      </c>
      <c r="K44" s="22">
        <f>SUMIF('Footrace for the Fallen 5K'!$F$2:$F$366,$F44,'Footrace for the Fallen 5K'!$J$2:$J$366)</f>
        <v>0</v>
      </c>
      <c r="L44" s="22">
        <f>SUMIF('New England Half'!$F$2:$F$355,$F44,'New England Half'!$J$2:$J$355)</f>
        <v>1.5</v>
      </c>
      <c r="M44" s="24">
        <f t="shared" si="3"/>
        <v>1.5</v>
      </c>
    </row>
    <row r="45" spans="1:13">
      <c r="A45" t="s">
        <v>883</v>
      </c>
      <c r="B45" t="s">
        <v>884</v>
      </c>
      <c r="C45" t="s">
        <v>38</v>
      </c>
      <c r="D45">
        <v>32</v>
      </c>
      <c r="E45" t="s">
        <v>19</v>
      </c>
      <c r="F45" s="19" t="str">
        <f t="shared" si="2"/>
        <v>CadyHickmanFMILLENNIUM RUNNING</v>
      </c>
      <c r="G45" s="22">
        <f>SUMIF('Shamrock 5K'!$F$2:$F$300,$F45,'Shamrock 5K'!$J$2:$J$300)</f>
        <v>0</v>
      </c>
      <c r="H45" s="22">
        <f>SUMIF('Nashua 10K'!$F$2:$F$300,$F45,'Nashua 10K'!$J$2:$J$300)</f>
        <v>0</v>
      </c>
      <c r="I45" s="22">
        <f>SUMIF('Shaker 7'!$F$2:$F$300,$F45,'Shaker 7'!$J$2:$J$300)</f>
        <v>0</v>
      </c>
      <c r="J45" s="22">
        <f>SUMIF('Run for Freedom 5K'!$F$2:$F$300,$F45,'Run for Freedom 5K'!$J$2:$J$300)</f>
        <v>0</v>
      </c>
      <c r="K45" s="22">
        <f>SUMIF('Footrace for the Fallen 5K'!$F$2:$F$366,$F45,'Footrace for the Fallen 5K'!$J$2:$J$366)</f>
        <v>0</v>
      </c>
      <c r="L45" s="22">
        <f>SUMIF('New England Half'!$F$2:$F$355,$F45,'New England Half'!$J$2:$J$355)</f>
        <v>1</v>
      </c>
      <c r="M45" s="24">
        <f t="shared" si="3"/>
        <v>1</v>
      </c>
    </row>
    <row r="46" spans="1:13">
      <c r="A46" t="s">
        <v>764</v>
      </c>
      <c r="B46" t="s">
        <v>388</v>
      </c>
      <c r="C46" t="s">
        <v>38</v>
      </c>
      <c r="D46">
        <v>32</v>
      </c>
      <c r="E46" t="s">
        <v>19</v>
      </c>
      <c r="F46" s="19" t="str">
        <f t="shared" si="2"/>
        <v>KristenKellyFMILLENNIUM RUNNING</v>
      </c>
      <c r="G46" s="22">
        <f>SUMIF('Shamrock 5K'!$F$2:$F$300,$F46,'Shamrock 5K'!$J$2:$J$300)</f>
        <v>0</v>
      </c>
      <c r="H46" s="22">
        <f>SUMIF('Nashua 10K'!$F$2:$F$300,$F46,'Nashua 10K'!$J$2:$J$300)</f>
        <v>0</v>
      </c>
      <c r="I46" s="22">
        <f>SUMIF('Shaker 7'!$F$2:$F$300,$F46,'Shaker 7'!$J$2:$J$300)</f>
        <v>0</v>
      </c>
      <c r="J46" s="22">
        <f>SUMIF('Run for Freedom 5K'!$F$2:$F$300,$F46,'Run for Freedom 5K'!$J$2:$J$300)</f>
        <v>0</v>
      </c>
      <c r="K46" s="22">
        <f>SUMIF('Footrace for the Fallen 5K'!$F$2:$F$366,$F46,'Footrace for the Fallen 5K'!$J$2:$J$366)</f>
        <v>0</v>
      </c>
      <c r="L46" s="22">
        <f>SUMIF('New England Half'!$F$2:$F$355,$F46,'New England Half'!$J$2:$J$355)</f>
        <v>1</v>
      </c>
      <c r="M46" s="24">
        <f t="shared" si="3"/>
        <v>1</v>
      </c>
    </row>
    <row r="47" spans="1:13">
      <c r="A47" t="s">
        <v>470</v>
      </c>
      <c r="B47" t="s">
        <v>842</v>
      </c>
      <c r="C47" t="s">
        <v>38</v>
      </c>
      <c r="D47">
        <v>39</v>
      </c>
      <c r="E47" t="s">
        <v>17</v>
      </c>
      <c r="F47" s="19" t="str">
        <f t="shared" si="2"/>
        <v>MichelleBarzagaFGATE CITY STRIDERS</v>
      </c>
      <c r="G47" s="22">
        <f>SUMIF('Shamrock 5K'!$F$2:$F$300,$F47,'Shamrock 5K'!$J$2:$J$300)</f>
        <v>0</v>
      </c>
      <c r="H47" s="22">
        <f>SUMIF('Nashua 10K'!$F$2:$F$300,$F47,'Nashua 10K'!$J$2:$J$300)</f>
        <v>0</v>
      </c>
      <c r="I47" s="22">
        <f>SUMIF('Shaker 7'!$F$2:$F$300,$F47,'Shaker 7'!$J$2:$J$300)</f>
        <v>0</v>
      </c>
      <c r="J47" s="22">
        <f>SUMIF('Run for Freedom 5K'!$F$2:$F$300,$F47,'Run for Freedom 5K'!$J$2:$J$300)</f>
        <v>0</v>
      </c>
      <c r="K47" s="22">
        <f>SUMIF('Footrace for the Fallen 5K'!$F$2:$F$366,$F47,'Footrace for the Fallen 5K'!$J$2:$J$366)</f>
        <v>0</v>
      </c>
      <c r="L47" s="22">
        <f>SUMIF('New England Half'!$F$2:$F$355,$F47,'New England Half'!$J$2:$J$355)</f>
        <v>1</v>
      </c>
      <c r="M47" s="24">
        <f t="shared" si="3"/>
        <v>1</v>
      </c>
    </row>
    <row r="48" spans="1:13">
      <c r="A48" s="3" t="s">
        <v>822</v>
      </c>
      <c r="B48" s="3" t="s">
        <v>823</v>
      </c>
      <c r="C48" s="3" t="s">
        <v>38</v>
      </c>
      <c r="D48" s="3">
        <v>35</v>
      </c>
      <c r="E48" s="3" t="s">
        <v>19</v>
      </c>
      <c r="F48" s="19" t="str">
        <f t="shared" si="2"/>
        <v>MaggieMaddenFMILLENNIUM RUNNING</v>
      </c>
      <c r="G48" s="22">
        <f>SUMIF('Shamrock 5K'!$F$2:$F$300,$F48,'Shamrock 5K'!$J$2:$J$300)</f>
        <v>0</v>
      </c>
      <c r="H48" s="22">
        <f>SUMIF('Nashua 10K'!$F$2:$F$300,$F48,'Nashua 10K'!$J$2:$J$300)</f>
        <v>0</v>
      </c>
      <c r="I48" s="22">
        <f>SUMIF('Shaker 7'!$F$2:$F$300,$F48,'Shaker 7'!$J$2:$J$300)</f>
        <v>0</v>
      </c>
      <c r="J48" s="22">
        <f>SUMIF('Run for Freedom 5K'!$F$2:$F$300,$F48,'Run for Freedom 5K'!$J$2:$J$300)</f>
        <v>0</v>
      </c>
      <c r="K48" s="22">
        <f>SUMIF('Footrace for the Fallen 5K'!$F$2:$F$366,$F48,'Footrace for the Fallen 5K'!$J$2:$J$366)</f>
        <v>1</v>
      </c>
      <c r="L48" s="22">
        <f>SUMIF('New England Half'!$F$2:$F$355,$F48,'New England Half'!$J$2:$J$355)</f>
        <v>0</v>
      </c>
      <c r="M48" s="24">
        <f t="shared" si="3"/>
        <v>1</v>
      </c>
    </row>
    <row r="49" spans="1:13">
      <c r="A49" t="s">
        <v>620</v>
      </c>
      <c r="B49" t="s">
        <v>621</v>
      </c>
      <c r="C49" t="s">
        <v>38</v>
      </c>
      <c r="D49">
        <v>35</v>
      </c>
      <c r="E49" t="s">
        <v>18</v>
      </c>
      <c r="F49" s="19" t="str">
        <f t="shared" si="2"/>
        <v>AmandaKiFGREATER DERRY TRACK CLUB</v>
      </c>
      <c r="G49" s="22">
        <f>SUMIF('Shamrock 5K'!$F$2:$F$300,$F49,'Shamrock 5K'!$J$2:$J$300)</f>
        <v>0</v>
      </c>
      <c r="H49" s="22">
        <f>SUMIF('Nashua 10K'!$F$2:$F$300,$F49,'Nashua 10K'!$J$2:$J$300)</f>
        <v>0</v>
      </c>
      <c r="I49" s="22">
        <f>SUMIF('Shaker 7'!$F$2:$F$300,$F49,'Shaker 7'!$J$2:$J$300)</f>
        <v>0</v>
      </c>
      <c r="J49" s="22">
        <f>SUMIF('Run for Freedom 5K'!$F$2:$F$300,$F49,'Run for Freedom 5K'!$J$2:$J$300)</f>
        <v>1</v>
      </c>
      <c r="K49" s="22">
        <f>SUMIF('Footrace for the Fallen 5K'!$F$2:$F$366,$F49,'Footrace for the Fallen 5K'!$J$2:$J$366)</f>
        <v>0</v>
      </c>
      <c r="L49" s="22">
        <f>SUMIF('New England Half'!$F$2:$F$355,$F49,'New England Half'!$J$2:$J$355)</f>
        <v>0</v>
      </c>
      <c r="M49" s="24">
        <f t="shared" si="3"/>
        <v>1</v>
      </c>
    </row>
    <row r="50" spans="1:13">
      <c r="A50" s="3" t="s">
        <v>409</v>
      </c>
      <c r="B50" s="3" t="s">
        <v>410</v>
      </c>
      <c r="C50" s="3" t="s">
        <v>38</v>
      </c>
      <c r="D50" s="3">
        <v>35</v>
      </c>
      <c r="E50" s="3" t="s">
        <v>17</v>
      </c>
      <c r="F50" s="19" t="str">
        <f t="shared" si="2"/>
        <v>CarolanneTaylorFGATE CITY STRIDERS</v>
      </c>
      <c r="G50" s="22">
        <f>SUMIF('Shamrock 5K'!$F$2:$F$300,$F50,'Shamrock 5K'!$J$2:$J$300)</f>
        <v>0</v>
      </c>
      <c r="H50" s="22">
        <f>SUMIF('Nashua 10K'!$F$2:$F$300,$F50,'Nashua 10K'!$J$2:$J$300)</f>
        <v>1</v>
      </c>
      <c r="I50" s="22">
        <f>SUMIF('Shaker 7'!$F$2:$F$300,$F50,'Shaker 7'!$J$2:$J$300)</f>
        <v>0</v>
      </c>
      <c r="J50" s="22">
        <f>SUMIF('Run for Freedom 5K'!$F$2:$F$300,$F50,'Run for Freedom 5K'!$J$2:$J$300)</f>
        <v>0</v>
      </c>
      <c r="K50" s="22">
        <f>SUMIF('Footrace for the Fallen 5K'!$F$2:$F$366,$F50,'Footrace for the Fallen 5K'!$J$2:$J$366)</f>
        <v>0</v>
      </c>
      <c r="L50" s="22">
        <f>SUMIF('New England Half'!$F$2:$F$355,$F50,'New England Half'!$J$2:$J$355)</f>
        <v>0</v>
      </c>
      <c r="M50" s="24">
        <f t="shared" si="3"/>
        <v>1</v>
      </c>
    </row>
    <row r="51" spans="1:13">
      <c r="A51" s="3" t="s">
        <v>338</v>
      </c>
      <c r="B51" s="3" t="s">
        <v>339</v>
      </c>
      <c r="C51" s="3" t="s">
        <v>38</v>
      </c>
      <c r="D51" s="3">
        <v>35</v>
      </c>
      <c r="E51" s="3" t="s">
        <v>20</v>
      </c>
      <c r="F51" s="19" t="str">
        <f t="shared" si="2"/>
        <v>NicholeGuaraldiFUPPER VALLEY RUNNING CLUB</v>
      </c>
      <c r="G51" s="22">
        <f>SUMIF('Shamrock 5K'!$F$2:$F$300,$F51,'Shamrock 5K'!$J$2:$J$300)</f>
        <v>1</v>
      </c>
      <c r="H51" s="22">
        <f>SUMIF('Nashua 10K'!$F$2:$F$300,$F51,'Nashua 10K'!$J$2:$J$300)</f>
        <v>0</v>
      </c>
      <c r="I51" s="22">
        <f>SUMIF('Shaker 7'!$F$2:$F$300,$F51,'Shaker 7'!$J$2:$J$300)</f>
        <v>0</v>
      </c>
      <c r="J51" s="22">
        <f>SUMIF('Run for Freedom 5K'!$F$2:$F$300,$F51,'Run for Freedom 5K'!$J$2:$J$300)</f>
        <v>0</v>
      </c>
      <c r="K51" s="22">
        <f>SUMIF('Footrace for the Fallen 5K'!$F$2:$F$366,$F51,'Footrace for the Fallen 5K'!$J$2:$J$366)</f>
        <v>0</v>
      </c>
      <c r="L51" s="22">
        <f>SUMIF('New England Half'!$F$2:$F$355,$F51,'New England Half'!$J$2:$J$355)</f>
        <v>0</v>
      </c>
      <c r="M51" s="24">
        <f t="shared" si="3"/>
        <v>1</v>
      </c>
    </row>
    <row r="52" spans="1:13">
      <c r="A52" t="s">
        <v>597</v>
      </c>
      <c r="B52" t="s">
        <v>641</v>
      </c>
      <c r="C52" t="s">
        <v>38</v>
      </c>
      <c r="D52">
        <v>36</v>
      </c>
      <c r="E52" t="s">
        <v>18</v>
      </c>
      <c r="F52" s="19" t="str">
        <f t="shared" si="2"/>
        <v>SamanthaHamlinFGREATER DERRY TRACK CLUB</v>
      </c>
      <c r="G52" s="22">
        <f>SUMIF('Shamrock 5K'!$F$2:$F$300,$F52,'Shamrock 5K'!$J$2:$J$300)</f>
        <v>0</v>
      </c>
      <c r="H52" s="22">
        <f>SUMIF('Nashua 10K'!$F$2:$F$300,$F52,'Nashua 10K'!$J$2:$J$300)</f>
        <v>0</v>
      </c>
      <c r="I52" s="22">
        <f>SUMIF('Shaker 7'!$F$2:$F$300,$F52,'Shaker 7'!$J$2:$J$300)</f>
        <v>0</v>
      </c>
      <c r="J52" s="22">
        <f>SUMIF('Run for Freedom 5K'!$F$2:$F$300,$F52,'Run for Freedom 5K'!$J$2:$J$300)</f>
        <v>1</v>
      </c>
      <c r="K52" s="22">
        <f>SUMIF('Footrace for the Fallen 5K'!$F$2:$F$366,$F52,'Footrace for the Fallen 5K'!$J$2:$J$366)</f>
        <v>0</v>
      </c>
      <c r="L52" s="22">
        <f>SUMIF('New England Half'!$F$2:$F$355,$F52,'New England Half'!$J$2:$J$355)</f>
        <v>0</v>
      </c>
      <c r="M52" s="24">
        <f t="shared" si="3"/>
        <v>1</v>
      </c>
    </row>
    <row r="53" spans="1:13">
      <c r="A53" t="s">
        <v>754</v>
      </c>
      <c r="B53" t="s">
        <v>755</v>
      </c>
      <c r="C53" t="s">
        <v>38</v>
      </c>
      <c r="D53" s="3">
        <v>37</v>
      </c>
      <c r="E53" s="2" t="s">
        <v>814</v>
      </c>
      <c r="F53" s="19" t="str">
        <f t="shared" si="2"/>
        <v>JustineHaywardFSIX03 ENDURANCE</v>
      </c>
      <c r="G53" s="22">
        <f>SUMIF('Shamrock 5K'!$F$2:$F$300,$F53,'Shamrock 5K'!$J$2:$J$300)</f>
        <v>0</v>
      </c>
      <c r="H53" s="22">
        <f>SUMIF('Nashua 10K'!$F$2:$F$300,$F53,'Nashua 10K'!$J$2:$J$300)</f>
        <v>0</v>
      </c>
      <c r="I53" s="22">
        <f>SUMIF('Shaker 7'!$F$2:$F$300,$F53,'Shaker 7'!$J$2:$J$300)</f>
        <v>0</v>
      </c>
      <c r="J53" s="22">
        <f>SUMIF('Run for Freedom 5K'!$F$2:$F$300,$F53,'Run for Freedom 5K'!$J$2:$J$300)</f>
        <v>0</v>
      </c>
      <c r="K53" s="22">
        <f>SUMIF('Footrace for the Fallen 5K'!$F$2:$F$366,$F53,'Footrace for the Fallen 5K'!$J$2:$J$366)</f>
        <v>1</v>
      </c>
      <c r="L53" s="22">
        <f>SUMIF('New England Half'!$F$2:$F$355,$F53,'New England Half'!$J$2:$J$355)</f>
        <v>0</v>
      </c>
      <c r="M53" s="24">
        <f t="shared" si="3"/>
        <v>1</v>
      </c>
    </row>
    <row r="54" spans="1:13">
      <c r="A54" s="3" t="s">
        <v>327</v>
      </c>
      <c r="B54" s="3" t="s">
        <v>328</v>
      </c>
      <c r="C54" s="3" t="s">
        <v>38</v>
      </c>
      <c r="D54" s="3">
        <v>37</v>
      </c>
      <c r="E54" s="3" t="s">
        <v>19</v>
      </c>
      <c r="F54" s="19" t="str">
        <f t="shared" si="2"/>
        <v>CarinWhelehanFMILLENNIUM RUNNING</v>
      </c>
      <c r="G54" s="22">
        <f>SUMIF('Shamrock 5K'!$F$2:$F$300,$F54,'Shamrock 5K'!$J$2:$J$300)</f>
        <v>1</v>
      </c>
      <c r="H54" s="22">
        <f>SUMIF('Nashua 10K'!$F$2:$F$300,$F54,'Nashua 10K'!$J$2:$J$300)</f>
        <v>0</v>
      </c>
      <c r="I54" s="22">
        <f>SUMIF('Shaker 7'!$F$2:$F$300,$F54,'Shaker 7'!$J$2:$J$300)</f>
        <v>0</v>
      </c>
      <c r="J54" s="22">
        <f>SUMIF('Run for Freedom 5K'!$F$2:$F$300,$F54,'Run for Freedom 5K'!$J$2:$J$300)</f>
        <v>0</v>
      </c>
      <c r="K54" s="22">
        <f>SUMIF('Footrace for the Fallen 5K'!$F$2:$F$366,$F54,'Footrace for the Fallen 5K'!$J$2:$J$366)</f>
        <v>0</v>
      </c>
      <c r="L54" s="22">
        <f>SUMIF('New England Half'!$F$2:$F$355,$F54,'New England Half'!$J$2:$J$355)</f>
        <v>0</v>
      </c>
      <c r="M54" s="24">
        <f t="shared" si="3"/>
        <v>1</v>
      </c>
    </row>
    <row r="55" spans="1:13">
      <c r="A55" s="3" t="s">
        <v>669</v>
      </c>
      <c r="B55" s="3" t="s">
        <v>670</v>
      </c>
      <c r="C55" s="3" t="s">
        <v>38</v>
      </c>
      <c r="D55" s="3">
        <v>38</v>
      </c>
      <c r="E55" s="3" t="s">
        <v>18</v>
      </c>
      <c r="F55" s="19" t="str">
        <f t="shared" si="2"/>
        <v>JessieGeannarisFGREATER DERRY TRACK CLUB</v>
      </c>
      <c r="G55" s="22">
        <f>SUMIF('Shamrock 5K'!$F$2:$F$300,$F55,'Shamrock 5K'!$J$2:$J$300)</f>
        <v>0</v>
      </c>
      <c r="H55" s="22">
        <f>SUMIF('Nashua 10K'!$F$2:$F$300,$F55,'Nashua 10K'!$J$2:$J$300)</f>
        <v>0</v>
      </c>
      <c r="I55" s="22">
        <f>SUMIF('Shaker 7'!$F$2:$F$300,$F55,'Shaker 7'!$J$2:$J$300)</f>
        <v>0</v>
      </c>
      <c r="J55" s="22">
        <f>SUMIF('Run for Freedom 5K'!$F$2:$F$300,$F55,'Run for Freedom 5K'!$J$2:$J$300)</f>
        <v>1</v>
      </c>
      <c r="K55" s="22">
        <f>SUMIF('Footrace for the Fallen 5K'!$F$2:$F$366,$F55,'Footrace for the Fallen 5K'!$J$2:$J$366)</f>
        <v>0</v>
      </c>
      <c r="L55" s="22">
        <f>SUMIF('New England Half'!$F$2:$F$355,$F55,'New England Half'!$J$2:$J$355)</f>
        <v>0</v>
      </c>
      <c r="M55" s="24">
        <f t="shared" si="3"/>
        <v>1</v>
      </c>
    </row>
    <row r="56" spans="1:13">
      <c r="A56" t="s">
        <v>626</v>
      </c>
      <c r="B56" t="s">
        <v>627</v>
      </c>
      <c r="C56" t="s">
        <v>38</v>
      </c>
      <c r="D56">
        <v>38</v>
      </c>
      <c r="E56" t="s">
        <v>18</v>
      </c>
      <c r="F56" s="19" t="str">
        <f t="shared" si="2"/>
        <v>CaitlinLovingFGREATER DERRY TRACK CLUB</v>
      </c>
      <c r="G56" s="22">
        <f>SUMIF('Shamrock 5K'!$F$2:$F$300,$F56,'Shamrock 5K'!$J$2:$J$300)</f>
        <v>0</v>
      </c>
      <c r="H56" s="22">
        <f>SUMIF('Nashua 10K'!$F$2:$F$300,$F56,'Nashua 10K'!$J$2:$J$300)</f>
        <v>0</v>
      </c>
      <c r="I56" s="22">
        <f>SUMIF('Shaker 7'!$F$2:$F$300,$F56,'Shaker 7'!$J$2:$J$300)</f>
        <v>0</v>
      </c>
      <c r="J56" s="22">
        <f>SUMIF('Run for Freedom 5K'!$F$2:$F$300,$F56,'Run for Freedom 5K'!$J$2:$J$300)</f>
        <v>1</v>
      </c>
      <c r="K56" s="22">
        <f>SUMIF('Footrace for the Fallen 5K'!$F$2:$F$366,$F56,'Footrace for the Fallen 5K'!$J$2:$J$366)</f>
        <v>0</v>
      </c>
      <c r="L56" s="22">
        <f>SUMIF('New England Half'!$F$2:$F$355,$F56,'New England Half'!$J$2:$J$355)</f>
        <v>0</v>
      </c>
      <c r="M56" s="24">
        <f t="shared" si="3"/>
        <v>1</v>
      </c>
    </row>
    <row r="57" spans="1:13">
      <c r="A57" s="3" t="s">
        <v>320</v>
      </c>
      <c r="B57" s="3" t="s">
        <v>253</v>
      </c>
      <c r="C57" s="3" t="s">
        <v>38</v>
      </c>
      <c r="D57" s="3">
        <v>38</v>
      </c>
      <c r="E57" s="3" t="s">
        <v>20</v>
      </c>
      <c r="F57" s="19" t="str">
        <f t="shared" si="2"/>
        <v>DesislavaPomeroyFUPPER VALLEY RUNNING CLUB</v>
      </c>
      <c r="G57" s="22">
        <f>SUMIF('Shamrock 5K'!$F$2:$F$300,$F57,'Shamrock 5K'!$J$2:$J$300)</f>
        <v>1</v>
      </c>
      <c r="H57" s="22">
        <f>SUMIF('Nashua 10K'!$F$2:$F$300,$F57,'Nashua 10K'!$J$2:$J$300)</f>
        <v>0</v>
      </c>
      <c r="I57" s="22">
        <f>SUMIF('Shaker 7'!$F$2:$F$300,$F57,'Shaker 7'!$J$2:$J$300)</f>
        <v>0</v>
      </c>
      <c r="J57" s="22">
        <f>SUMIF('Run for Freedom 5K'!$F$2:$F$300,$F57,'Run for Freedom 5K'!$J$2:$J$300)</f>
        <v>0</v>
      </c>
      <c r="K57" s="22">
        <f>SUMIF('Footrace for the Fallen 5K'!$F$2:$F$366,$F57,'Footrace for the Fallen 5K'!$J$2:$J$366)</f>
        <v>0</v>
      </c>
      <c r="L57" s="22">
        <f>SUMIF('New England Half'!$F$2:$F$355,$F57,'New England Half'!$J$2:$J$355)</f>
        <v>0</v>
      </c>
      <c r="M57" s="24">
        <f t="shared" si="3"/>
        <v>1</v>
      </c>
    </row>
    <row r="58" spans="1:13">
      <c r="A58" s="3" t="s">
        <v>80</v>
      </c>
      <c r="B58" s="3" t="s">
        <v>469</v>
      </c>
      <c r="C58" s="3" t="s">
        <v>38</v>
      </c>
      <c r="D58" s="3">
        <v>39</v>
      </c>
      <c r="E58" s="3" t="s">
        <v>19</v>
      </c>
      <c r="F58" s="19" t="str">
        <f t="shared" si="2"/>
        <v>JenniferSorensonFMILLENNIUM RUNNING</v>
      </c>
      <c r="G58" s="22">
        <f>SUMIF('Shamrock 5K'!$F$2:$F$300,$F58,'Shamrock 5K'!$J$2:$J$300)</f>
        <v>0</v>
      </c>
      <c r="H58" s="22">
        <f>SUMIF('Nashua 10K'!$F$2:$F$300,$F58,'Nashua 10K'!$J$2:$J$300)</f>
        <v>1</v>
      </c>
      <c r="I58" s="22">
        <f>SUMIF('Shaker 7'!$F$2:$F$300,$F58,'Shaker 7'!$J$2:$J$300)</f>
        <v>0</v>
      </c>
      <c r="J58" s="22">
        <f>SUMIF('Run for Freedom 5K'!$F$2:$F$300,$F58,'Run for Freedom 5K'!$J$2:$J$300)</f>
        <v>0</v>
      </c>
      <c r="K58" s="22">
        <f>SUMIF('Footrace for the Fallen 5K'!$F$2:$F$366,$F58,'Footrace for the Fallen 5K'!$J$2:$J$366)</f>
        <v>0</v>
      </c>
      <c r="L58" s="22">
        <f>SUMIF('New England Half'!$F$2:$F$355,$F58,'New England Half'!$J$2:$J$355)</f>
        <v>0</v>
      </c>
      <c r="M58" s="24">
        <f t="shared" si="3"/>
        <v>1</v>
      </c>
    </row>
    <row r="59" spans="1:13">
      <c r="A59" s="3" t="s">
        <v>247</v>
      </c>
      <c r="B59" s="3" t="s">
        <v>224</v>
      </c>
      <c r="C59" s="3" t="s">
        <v>38</v>
      </c>
      <c r="D59" s="3">
        <v>39</v>
      </c>
      <c r="E59" s="3" t="s">
        <v>20</v>
      </c>
      <c r="F59" s="19" t="str">
        <f t="shared" si="2"/>
        <v>SarahCraigFUPPER VALLEY RUNNING CLUB</v>
      </c>
      <c r="G59" s="22">
        <f>SUMIF('Shamrock 5K'!$F$2:$F$300,$F59,'Shamrock 5K'!$J$2:$J$300)</f>
        <v>1</v>
      </c>
      <c r="H59" s="22">
        <f>SUMIF('Nashua 10K'!$F$2:$F$300,$F59,'Nashua 10K'!$J$2:$J$300)</f>
        <v>0</v>
      </c>
      <c r="I59" s="22">
        <f>SUMIF('Shaker 7'!$F$2:$F$300,$F59,'Shaker 7'!$J$2:$J$300)</f>
        <v>0</v>
      </c>
      <c r="J59" s="22">
        <f>SUMIF('Run for Freedom 5K'!$F$2:$F$300,$F59,'Run for Freedom 5K'!$J$2:$J$300)</f>
        <v>0</v>
      </c>
      <c r="K59" s="22">
        <f>SUMIF('Footrace for the Fallen 5K'!$F$2:$F$366,$F59,'Footrace for the Fallen 5K'!$J$2:$J$366)</f>
        <v>0</v>
      </c>
      <c r="L59" s="22">
        <f>SUMIF('New England Half'!$F$2:$F$355,$F59,'New England Half'!$J$2:$J$355)</f>
        <v>0</v>
      </c>
      <c r="M59" s="24">
        <f t="shared" si="3"/>
        <v>1</v>
      </c>
    </row>
    <row r="60" spans="1:13">
      <c r="M60" s="24"/>
    </row>
    <row r="61" spans="1:13">
      <c r="M61" s="24"/>
    </row>
    <row r="62" spans="1:13">
      <c r="M62" s="24"/>
    </row>
    <row r="63" spans="1:13">
      <c r="M63" s="24"/>
    </row>
    <row r="64" spans="1:13">
      <c r="M64" s="24"/>
    </row>
    <row r="65" spans="13:13">
      <c r="M65" s="24"/>
    </row>
    <row r="66" spans="13:13">
      <c r="M66" s="24"/>
    </row>
    <row r="67" spans="13:13">
      <c r="M67" s="24"/>
    </row>
    <row r="68" spans="13:13">
      <c r="M68" s="24"/>
    </row>
    <row r="69" spans="13:13">
      <c r="M69" s="24"/>
    </row>
    <row r="70" spans="13:13">
      <c r="M70" s="24"/>
    </row>
    <row r="71" spans="13:13">
      <c r="M71" s="24"/>
    </row>
    <row r="72" spans="13:13">
      <c r="M72" s="24"/>
    </row>
    <row r="73" spans="13:13">
      <c r="M73" s="24"/>
    </row>
    <row r="74" spans="13:13">
      <c r="M74" s="24"/>
    </row>
    <row r="75" spans="13:13">
      <c r="M75" s="24"/>
    </row>
    <row r="76" spans="13:13">
      <c r="M76" s="24"/>
    </row>
    <row r="77" spans="13:13">
      <c r="M77" s="24"/>
    </row>
    <row r="78" spans="13:13">
      <c r="M78" s="24"/>
    </row>
    <row r="79" spans="13:13">
      <c r="M79" s="24"/>
    </row>
    <row r="80" spans="13:13">
      <c r="M80" s="24"/>
    </row>
    <row r="81" spans="13:13">
      <c r="M81" s="24"/>
    </row>
    <row r="82" spans="13:13">
      <c r="M82" s="24"/>
    </row>
    <row r="83" spans="13:13">
      <c r="M83" s="24"/>
    </row>
    <row r="84" spans="13:13">
      <c r="M84" s="24"/>
    </row>
    <row r="85" spans="13:13">
      <c r="M85" s="24"/>
    </row>
    <row r="86" spans="13:13">
      <c r="M86" s="24"/>
    </row>
    <row r="87" spans="13:13">
      <c r="M87" s="24"/>
    </row>
    <row r="88" spans="13:13">
      <c r="M88" s="24"/>
    </row>
    <row r="89" spans="13:13">
      <c r="M89" s="24"/>
    </row>
    <row r="90" spans="13:13">
      <c r="M90" s="24"/>
    </row>
    <row r="91" spans="13:13">
      <c r="M91" s="24"/>
    </row>
    <row r="92" spans="13:13">
      <c r="M92" s="24"/>
    </row>
    <row r="93" spans="13:13">
      <c r="M93" s="24"/>
    </row>
    <row r="94" spans="13:13">
      <c r="M94" s="24"/>
    </row>
    <row r="95" spans="13:13">
      <c r="M95" s="24"/>
    </row>
    <row r="96" spans="13:13">
      <c r="M96" s="24"/>
    </row>
    <row r="97" spans="13:13">
      <c r="M97" s="24"/>
    </row>
    <row r="98" spans="13:13">
      <c r="M98" s="24"/>
    </row>
    <row r="99" spans="13:13">
      <c r="M99" s="24"/>
    </row>
    <row r="100" spans="13:13">
      <c r="M100" s="24"/>
    </row>
    <row r="101" spans="13:13">
      <c r="M101" s="24"/>
    </row>
    <row r="102" spans="13:13">
      <c r="M102" s="24"/>
    </row>
    <row r="103" spans="13:13">
      <c r="M103" s="24"/>
    </row>
    <row r="104" spans="13:13">
      <c r="M104" s="24"/>
    </row>
    <row r="105" spans="13:13">
      <c r="M105" s="24"/>
    </row>
    <row r="106" spans="13:13">
      <c r="M106" s="24"/>
    </row>
    <row r="107" spans="13:13">
      <c r="M107" s="24"/>
    </row>
    <row r="108" spans="13:13">
      <c r="M108" s="24"/>
    </row>
    <row r="109" spans="13:13">
      <c r="M109" s="24"/>
    </row>
    <row r="110" spans="13:13">
      <c r="M110" s="24"/>
    </row>
    <row r="111" spans="13:13">
      <c r="M111" s="24"/>
    </row>
    <row r="112" spans="13:13">
      <c r="M112" s="24"/>
    </row>
    <row r="113" spans="13:13">
      <c r="M113" s="24"/>
    </row>
    <row r="114" spans="13:13">
      <c r="M114" s="24"/>
    </row>
    <row r="115" spans="13:13">
      <c r="M115" s="24"/>
    </row>
    <row r="116" spans="13:13">
      <c r="M116" s="24"/>
    </row>
    <row r="117" spans="13:13">
      <c r="M117" s="24"/>
    </row>
    <row r="118" spans="13:13">
      <c r="M118" s="24"/>
    </row>
    <row r="119" spans="13:13">
      <c r="M119" s="24"/>
    </row>
    <row r="120" spans="13:13">
      <c r="M120" s="24"/>
    </row>
    <row r="121" spans="13:13">
      <c r="M121" s="24"/>
    </row>
    <row r="122" spans="13:13">
      <c r="M122" s="24"/>
    </row>
    <row r="123" spans="13:13">
      <c r="M123" s="24"/>
    </row>
    <row r="124" spans="13:13">
      <c r="M124" s="24"/>
    </row>
    <row r="125" spans="13:13">
      <c r="M125" s="24"/>
    </row>
    <row r="126" spans="13:13">
      <c r="M126" s="24"/>
    </row>
    <row r="127" spans="13:13">
      <c r="M127" s="24"/>
    </row>
    <row r="128" spans="13:13">
      <c r="M128" s="24"/>
    </row>
    <row r="129" spans="13:13">
      <c r="M129" s="24"/>
    </row>
    <row r="130" spans="13:13">
      <c r="M130" s="24"/>
    </row>
    <row r="131" spans="13:13">
      <c r="M131" s="24"/>
    </row>
    <row r="132" spans="13:13">
      <c r="M132" s="24"/>
    </row>
    <row r="133" spans="13:13">
      <c r="M133" s="24"/>
    </row>
    <row r="134" spans="13:13">
      <c r="M134" s="24"/>
    </row>
    <row r="135" spans="13:13">
      <c r="M135" s="24"/>
    </row>
    <row r="136" spans="13:13">
      <c r="M136" s="24"/>
    </row>
    <row r="137" spans="13:13">
      <c r="M137" s="24"/>
    </row>
    <row r="138" spans="13:13">
      <c r="M138" s="24"/>
    </row>
    <row r="139" spans="13:13">
      <c r="M139" s="24"/>
    </row>
    <row r="140" spans="13:13">
      <c r="M140" s="24"/>
    </row>
    <row r="141" spans="13:13">
      <c r="M141" s="24"/>
    </row>
    <row r="142" spans="13:13">
      <c r="M142" s="24"/>
    </row>
    <row r="143" spans="13:13">
      <c r="M143" s="24"/>
    </row>
    <row r="144" spans="13:13">
      <c r="M144" s="24"/>
    </row>
    <row r="145" spans="13:13">
      <c r="M145" s="24"/>
    </row>
    <row r="146" spans="13:13">
      <c r="M146" s="24"/>
    </row>
    <row r="147" spans="13:13">
      <c r="M147" s="24"/>
    </row>
    <row r="148" spans="13:13">
      <c r="M148" s="24"/>
    </row>
    <row r="149" spans="13:13">
      <c r="M149" s="24"/>
    </row>
    <row r="150" spans="13:13">
      <c r="M150" s="24"/>
    </row>
    <row r="151" spans="13:13">
      <c r="M151" s="24"/>
    </row>
    <row r="152" spans="13:13">
      <c r="M152" s="24"/>
    </row>
    <row r="153" spans="13:13">
      <c r="M153" s="24"/>
    </row>
    <row r="154" spans="13:13">
      <c r="M154" s="24"/>
    </row>
    <row r="155" spans="13:13">
      <c r="M155" s="24"/>
    </row>
    <row r="156" spans="13:13">
      <c r="M156" s="24"/>
    </row>
    <row r="157" spans="13:13">
      <c r="M157" s="24"/>
    </row>
    <row r="158" spans="13:13">
      <c r="M158" s="24"/>
    </row>
    <row r="159" spans="13:13">
      <c r="M159" s="24"/>
    </row>
    <row r="160" spans="13:13">
      <c r="M160" s="24"/>
    </row>
    <row r="161" spans="13:13">
      <c r="M161" s="24"/>
    </row>
    <row r="162" spans="13:13">
      <c r="M162" s="24"/>
    </row>
    <row r="163" spans="13:13">
      <c r="M163" s="24"/>
    </row>
    <row r="164" spans="13:13">
      <c r="M164" s="24"/>
    </row>
    <row r="165" spans="13:13">
      <c r="M165" s="24"/>
    </row>
    <row r="166" spans="13:13">
      <c r="M166" s="24"/>
    </row>
    <row r="167" spans="13:13">
      <c r="M167" s="24"/>
    </row>
    <row r="168" spans="13:13">
      <c r="M168" s="24"/>
    </row>
    <row r="169" spans="13:13">
      <c r="M169" s="24"/>
    </row>
    <row r="170" spans="13:13">
      <c r="M170" s="24"/>
    </row>
    <row r="171" spans="13:13">
      <c r="M171" s="24"/>
    </row>
    <row r="172" spans="13:13">
      <c r="M172" s="24"/>
    </row>
    <row r="173" spans="13:13">
      <c r="M173" s="24"/>
    </row>
    <row r="174" spans="13:13">
      <c r="M174" s="24"/>
    </row>
    <row r="175" spans="13:13">
      <c r="M175" s="24"/>
    </row>
    <row r="176" spans="13:13">
      <c r="M176" s="24"/>
    </row>
    <row r="177" spans="13:13">
      <c r="M177" s="24"/>
    </row>
    <row r="178" spans="13:13">
      <c r="M178" s="24"/>
    </row>
    <row r="179" spans="13:13">
      <c r="M179" s="24"/>
    </row>
    <row r="180" spans="13:13">
      <c r="M180" s="24"/>
    </row>
    <row r="181" spans="13:13">
      <c r="M181" s="24"/>
    </row>
    <row r="182" spans="13:13">
      <c r="M182" s="24"/>
    </row>
    <row r="183" spans="13:13">
      <c r="M183" s="24"/>
    </row>
    <row r="184" spans="13:13">
      <c r="M184" s="24"/>
    </row>
    <row r="185" spans="13:13">
      <c r="M185" s="24"/>
    </row>
    <row r="186" spans="13:13">
      <c r="M186" s="24"/>
    </row>
    <row r="187" spans="13:13">
      <c r="M187" s="24"/>
    </row>
    <row r="188" spans="13:13">
      <c r="M188" s="24"/>
    </row>
    <row r="189" spans="13:13">
      <c r="M189" s="24"/>
    </row>
    <row r="190" spans="13:13">
      <c r="M190" s="24"/>
    </row>
    <row r="191" spans="13:13">
      <c r="M191" s="24"/>
    </row>
    <row r="192" spans="13:13">
      <c r="M192" s="24"/>
    </row>
    <row r="193" spans="13:13">
      <c r="M193" s="24"/>
    </row>
    <row r="194" spans="13:13">
      <c r="M194" s="24"/>
    </row>
    <row r="195" spans="13:13">
      <c r="M195" s="24"/>
    </row>
    <row r="196" spans="13:13">
      <c r="M196" s="24"/>
    </row>
    <row r="197" spans="13:13">
      <c r="M197" s="24"/>
    </row>
    <row r="198" spans="13:13">
      <c r="M198" s="24"/>
    </row>
    <row r="199" spans="13:13">
      <c r="M199" s="24"/>
    </row>
    <row r="200" spans="13:13">
      <c r="M200" s="24"/>
    </row>
    <row r="201" spans="13:13">
      <c r="M201" s="24"/>
    </row>
    <row r="202" spans="13:13">
      <c r="M202" s="24"/>
    </row>
    <row r="203" spans="13:13">
      <c r="M203" s="24"/>
    </row>
    <row r="204" spans="13:13">
      <c r="M204" s="24"/>
    </row>
    <row r="205" spans="13:13">
      <c r="M205" s="24"/>
    </row>
    <row r="206" spans="13:13">
      <c r="M206" s="24"/>
    </row>
    <row r="207" spans="13:13">
      <c r="M207" s="24"/>
    </row>
    <row r="208" spans="13:13">
      <c r="M208" s="24"/>
    </row>
    <row r="209" spans="13:13">
      <c r="M209" s="24"/>
    </row>
    <row r="210" spans="13:13">
      <c r="M210" s="24"/>
    </row>
    <row r="211" spans="13:13">
      <c r="M211" s="24"/>
    </row>
    <row r="212" spans="13:13">
      <c r="M212" s="24"/>
    </row>
    <row r="213" spans="13:13">
      <c r="M213" s="24"/>
    </row>
    <row r="214" spans="13:13">
      <c r="M214" s="24"/>
    </row>
    <row r="215" spans="13:13">
      <c r="M215" s="24"/>
    </row>
    <row r="216" spans="13:13">
      <c r="M216" s="24"/>
    </row>
    <row r="217" spans="13:13">
      <c r="M217" s="24"/>
    </row>
    <row r="218" spans="13:13">
      <c r="M218" s="24"/>
    </row>
    <row r="219" spans="13:13">
      <c r="M219" s="24"/>
    </row>
    <row r="220" spans="13:13">
      <c r="M220" s="24"/>
    </row>
    <row r="221" spans="13:13">
      <c r="M221" s="24"/>
    </row>
    <row r="222" spans="13:13">
      <c r="M222" s="24"/>
    </row>
    <row r="223" spans="13:13">
      <c r="M223" s="24"/>
    </row>
    <row r="224" spans="13:13">
      <c r="M224" s="24"/>
    </row>
    <row r="225" spans="13:13">
      <c r="M225" s="24"/>
    </row>
    <row r="226" spans="13:13">
      <c r="M226" s="24"/>
    </row>
    <row r="227" spans="13:13">
      <c r="M227" s="24"/>
    </row>
    <row r="228" spans="13:13">
      <c r="M228" s="24"/>
    </row>
    <row r="229" spans="13:13">
      <c r="M229" s="24"/>
    </row>
    <row r="230" spans="13:13">
      <c r="M230" s="24"/>
    </row>
    <row r="231" spans="13:13">
      <c r="M231" s="24"/>
    </row>
    <row r="232" spans="13:13">
      <c r="M232" s="24"/>
    </row>
    <row r="233" spans="13:13">
      <c r="M233" s="24"/>
    </row>
    <row r="234" spans="13:13">
      <c r="M234" s="24"/>
    </row>
    <row r="235" spans="13:13">
      <c r="M235" s="24"/>
    </row>
    <row r="236" spans="13:13">
      <c r="M236" s="24"/>
    </row>
    <row r="237" spans="13:13">
      <c r="M237" s="24"/>
    </row>
    <row r="238" spans="13:13">
      <c r="M238" s="24"/>
    </row>
    <row r="239" spans="13:13">
      <c r="M239" s="24"/>
    </row>
    <row r="240" spans="13:13">
      <c r="M240" s="24"/>
    </row>
    <row r="241" spans="13:13">
      <c r="M241" s="24"/>
    </row>
    <row r="242" spans="13:13">
      <c r="M242" s="24"/>
    </row>
    <row r="243" spans="13:13">
      <c r="M243" s="24"/>
    </row>
    <row r="244" spans="13:13">
      <c r="M244" s="24"/>
    </row>
    <row r="245" spans="13:13">
      <c r="M245" s="24"/>
    </row>
    <row r="246" spans="13:13">
      <c r="M246" s="24"/>
    </row>
    <row r="247" spans="13:13">
      <c r="M247" s="24"/>
    </row>
    <row r="248" spans="13:13">
      <c r="M248" s="24"/>
    </row>
    <row r="249" spans="13:13">
      <c r="M249" s="24"/>
    </row>
    <row r="250" spans="13:13">
      <c r="M250" s="24"/>
    </row>
    <row r="251" spans="13:13">
      <c r="M251" s="24"/>
    </row>
    <row r="252" spans="13:13">
      <c r="M252" s="24"/>
    </row>
    <row r="253" spans="13:13">
      <c r="M253" s="24"/>
    </row>
    <row r="254" spans="13:13">
      <c r="M254" s="24"/>
    </row>
    <row r="255" spans="13:13">
      <c r="M255" s="24"/>
    </row>
    <row r="256" spans="13:13">
      <c r="M256" s="24"/>
    </row>
    <row r="257" spans="13:13">
      <c r="M257" s="24"/>
    </row>
    <row r="258" spans="13:13">
      <c r="M258" s="24"/>
    </row>
    <row r="259" spans="13:13">
      <c r="M259" s="24"/>
    </row>
    <row r="260" spans="13:13">
      <c r="M260" s="24"/>
    </row>
    <row r="261" spans="13:13">
      <c r="M261" s="24"/>
    </row>
    <row r="262" spans="13:13">
      <c r="M262" s="24"/>
    </row>
    <row r="263" spans="13:13">
      <c r="M263" s="24"/>
    </row>
    <row r="264" spans="13:13">
      <c r="M264" s="24"/>
    </row>
    <row r="265" spans="13:13">
      <c r="M265" s="24"/>
    </row>
    <row r="266" spans="13:13">
      <c r="M266" s="24"/>
    </row>
    <row r="267" spans="13:13">
      <c r="M267" s="24"/>
    </row>
    <row r="268" spans="13:13">
      <c r="M268" s="24"/>
    </row>
    <row r="269" spans="13:13">
      <c r="M269" s="24"/>
    </row>
    <row r="270" spans="13:13">
      <c r="M270" s="24"/>
    </row>
    <row r="271" spans="13:13">
      <c r="M271" s="24"/>
    </row>
    <row r="272" spans="13:13">
      <c r="M272" s="24"/>
    </row>
    <row r="273" spans="13:13">
      <c r="M273" s="24"/>
    </row>
    <row r="274" spans="13:13">
      <c r="M274" s="24"/>
    </row>
    <row r="275" spans="13:13">
      <c r="M275" s="24"/>
    </row>
    <row r="276" spans="13:13">
      <c r="M276" s="24"/>
    </row>
    <row r="277" spans="13:13">
      <c r="M277" s="24"/>
    </row>
    <row r="278" spans="13:13">
      <c r="M278" s="24"/>
    </row>
    <row r="279" spans="13:13">
      <c r="M279" s="24"/>
    </row>
    <row r="280" spans="13:13">
      <c r="M280" s="24"/>
    </row>
    <row r="281" spans="13:13">
      <c r="M281" s="24"/>
    </row>
    <row r="282" spans="13:13">
      <c r="M282" s="24"/>
    </row>
    <row r="283" spans="13:13">
      <c r="M283" s="24"/>
    </row>
    <row r="284" spans="13:13">
      <c r="M284" s="24"/>
    </row>
    <row r="285" spans="13:13">
      <c r="M285" s="24"/>
    </row>
    <row r="286" spans="13:13">
      <c r="M286" s="24"/>
    </row>
    <row r="287" spans="13:13">
      <c r="M287" s="24"/>
    </row>
    <row r="288" spans="13:13">
      <c r="M288" s="24"/>
    </row>
    <row r="289" spans="13:13">
      <c r="M289" s="24"/>
    </row>
    <row r="290" spans="13:13">
      <c r="M290" s="24"/>
    </row>
    <row r="291" spans="13:13">
      <c r="M291" s="24"/>
    </row>
    <row r="292" spans="13:13">
      <c r="M292" s="24"/>
    </row>
    <row r="293" spans="13:13">
      <c r="M293" s="24"/>
    </row>
    <row r="294" spans="13:13">
      <c r="M294" s="24"/>
    </row>
    <row r="295" spans="13:13">
      <c r="M295" s="24"/>
    </row>
    <row r="296" spans="13:13">
      <c r="M296" s="24"/>
    </row>
    <row r="297" spans="13:13">
      <c r="M297" s="24"/>
    </row>
    <row r="298" spans="13:13">
      <c r="M298" s="24"/>
    </row>
    <row r="299" spans="13:13">
      <c r="M299" s="24"/>
    </row>
    <row r="300" spans="13:13">
      <c r="M300" s="24"/>
    </row>
    <row r="301" spans="13:13">
      <c r="M301" s="24"/>
    </row>
    <row r="302" spans="13:13">
      <c r="M302" s="24"/>
    </row>
    <row r="303" spans="13:13">
      <c r="M303" s="24"/>
    </row>
    <row r="304" spans="13:13">
      <c r="M304" s="24"/>
    </row>
    <row r="305" spans="13:13">
      <c r="M305" s="24"/>
    </row>
    <row r="306" spans="13:13">
      <c r="M306" s="24"/>
    </row>
    <row r="307" spans="13:13">
      <c r="M307" s="24"/>
    </row>
    <row r="308" spans="13:13">
      <c r="M308" s="24"/>
    </row>
    <row r="309" spans="13:13">
      <c r="M309" s="24"/>
    </row>
    <row r="310" spans="13:13">
      <c r="M310" s="24"/>
    </row>
    <row r="311" spans="13:13">
      <c r="M311" s="24"/>
    </row>
    <row r="312" spans="13:13">
      <c r="M312" s="24"/>
    </row>
    <row r="313" spans="13:13">
      <c r="M313" s="24"/>
    </row>
    <row r="314" spans="13:13">
      <c r="M314" s="24"/>
    </row>
    <row r="315" spans="13:13">
      <c r="M315" s="24"/>
    </row>
    <row r="316" spans="13:13">
      <c r="M316" s="24"/>
    </row>
    <row r="317" spans="13:13">
      <c r="M317" s="24"/>
    </row>
    <row r="318" spans="13:13">
      <c r="M318" s="24"/>
    </row>
    <row r="319" spans="13:13">
      <c r="M319" s="24"/>
    </row>
    <row r="320" spans="13:13">
      <c r="M320" s="24"/>
    </row>
    <row r="321" spans="13:13">
      <c r="M321" s="24"/>
    </row>
    <row r="322" spans="13:13">
      <c r="M322" s="24"/>
    </row>
    <row r="323" spans="13:13">
      <c r="M323" s="24"/>
    </row>
    <row r="324" spans="13:13">
      <c r="M324" s="24"/>
    </row>
    <row r="325" spans="13:13">
      <c r="M325" s="24"/>
    </row>
    <row r="326" spans="13:13">
      <c r="M326" s="24"/>
    </row>
    <row r="327" spans="13:13">
      <c r="M327" s="24"/>
    </row>
    <row r="328" spans="13:13">
      <c r="M328" s="24"/>
    </row>
    <row r="329" spans="13:13">
      <c r="M329" s="24"/>
    </row>
    <row r="330" spans="13:13">
      <c r="M330" s="24"/>
    </row>
    <row r="331" spans="13:13">
      <c r="M331" s="24"/>
    </row>
    <row r="332" spans="13:13">
      <c r="M332" s="24"/>
    </row>
    <row r="333" spans="13:13">
      <c r="M333" s="24"/>
    </row>
    <row r="334" spans="13:13">
      <c r="M334" s="24"/>
    </row>
    <row r="335" spans="13:13">
      <c r="M335" s="24"/>
    </row>
    <row r="336" spans="13:13">
      <c r="M336" s="24"/>
    </row>
    <row r="337" spans="13:13">
      <c r="M337" s="24"/>
    </row>
    <row r="338" spans="13:13">
      <c r="M338" s="24"/>
    </row>
    <row r="339" spans="13:13">
      <c r="M339" s="24"/>
    </row>
    <row r="340" spans="13:13">
      <c r="M340" s="24"/>
    </row>
    <row r="341" spans="13:13">
      <c r="M341" s="24"/>
    </row>
    <row r="342" spans="13:13">
      <c r="M342" s="24"/>
    </row>
    <row r="343" spans="13:13">
      <c r="M343" s="24"/>
    </row>
    <row r="344" spans="13:13">
      <c r="M344" s="24"/>
    </row>
    <row r="345" spans="13:13">
      <c r="M345" s="24"/>
    </row>
    <row r="346" spans="13:13">
      <c r="M346" s="24"/>
    </row>
    <row r="347" spans="13:13">
      <c r="M347" s="24"/>
    </row>
    <row r="348" spans="13:13">
      <c r="M348" s="24"/>
    </row>
    <row r="349" spans="13:13">
      <c r="M349" s="24"/>
    </row>
    <row r="350" spans="13:13">
      <c r="M350" s="24"/>
    </row>
    <row r="351" spans="13:13">
      <c r="M351" s="24"/>
    </row>
    <row r="352" spans="13:13">
      <c r="M352" s="24"/>
    </row>
    <row r="353" spans="13:13">
      <c r="M353" s="24"/>
    </row>
    <row r="354" spans="13:13">
      <c r="M354" s="24"/>
    </row>
    <row r="355" spans="13:13">
      <c r="M355" s="24"/>
    </row>
    <row r="356" spans="13:13">
      <c r="M356" s="24"/>
    </row>
    <row r="357" spans="13:13">
      <c r="M357" s="24"/>
    </row>
    <row r="358" spans="13:13">
      <c r="M358" s="24"/>
    </row>
    <row r="359" spans="13:13">
      <c r="M359" s="24"/>
    </row>
    <row r="360" spans="13:13">
      <c r="M360" s="24"/>
    </row>
    <row r="361" spans="13:13">
      <c r="M361" s="24"/>
    </row>
    <row r="362" spans="13:13">
      <c r="M362" s="24"/>
    </row>
    <row r="363" spans="13:13">
      <c r="M363" s="24"/>
    </row>
    <row r="364" spans="13:13">
      <c r="M364" s="24"/>
    </row>
    <row r="365" spans="13:13">
      <c r="M365" s="24"/>
    </row>
    <row r="366" spans="13:13">
      <c r="M366" s="24"/>
    </row>
    <row r="367" spans="13:13">
      <c r="M367" s="24"/>
    </row>
    <row r="368" spans="13:13">
      <c r="M368" s="24"/>
    </row>
    <row r="369" spans="13:13">
      <c r="M369" s="24"/>
    </row>
    <row r="370" spans="13:13">
      <c r="M370" s="24"/>
    </row>
    <row r="371" spans="13:13">
      <c r="M371" s="24"/>
    </row>
    <row r="372" spans="13:13">
      <c r="M372" s="24"/>
    </row>
    <row r="373" spans="13:13">
      <c r="M373" s="24"/>
    </row>
    <row r="374" spans="13:13">
      <c r="M374" s="24"/>
    </row>
    <row r="375" spans="13:13">
      <c r="M375" s="24"/>
    </row>
    <row r="376" spans="13:13">
      <c r="M376" s="24"/>
    </row>
    <row r="377" spans="13:13">
      <c r="M377" s="24"/>
    </row>
    <row r="378" spans="13:13">
      <c r="M378" s="24"/>
    </row>
    <row r="379" spans="13:13">
      <c r="M379" s="24"/>
    </row>
    <row r="380" spans="13:13">
      <c r="M380" s="24"/>
    </row>
    <row r="381" spans="13:13">
      <c r="M381" s="24"/>
    </row>
    <row r="382" spans="13:13">
      <c r="M382" s="24"/>
    </row>
    <row r="383" spans="13:13">
      <c r="M383" s="24"/>
    </row>
    <row r="384" spans="13:13">
      <c r="M384" s="24"/>
    </row>
    <row r="385" spans="13:13">
      <c r="M385" s="24"/>
    </row>
    <row r="386" spans="13:13">
      <c r="M386" s="24"/>
    </row>
    <row r="387" spans="13:13">
      <c r="M387" s="24"/>
    </row>
    <row r="388" spans="13:13">
      <c r="M388" s="24"/>
    </row>
    <row r="389" spans="13:13">
      <c r="M389" s="24"/>
    </row>
    <row r="390" spans="13:13">
      <c r="M390" s="24"/>
    </row>
    <row r="391" spans="13:13">
      <c r="M391" s="24"/>
    </row>
    <row r="392" spans="13:13">
      <c r="M392" s="24"/>
    </row>
    <row r="393" spans="13:13">
      <c r="M393" s="24"/>
    </row>
    <row r="394" spans="13:13">
      <c r="M394" s="24"/>
    </row>
    <row r="395" spans="13:13">
      <c r="M395" s="24"/>
    </row>
    <row r="396" spans="13:13">
      <c r="M396" s="24"/>
    </row>
    <row r="397" spans="13:13">
      <c r="M397" s="24"/>
    </row>
    <row r="398" spans="13:13">
      <c r="M398" s="24"/>
    </row>
    <row r="399" spans="13:13">
      <c r="M399" s="24"/>
    </row>
    <row r="400" spans="13:13">
      <c r="M400" s="24"/>
    </row>
    <row r="401" spans="13:13">
      <c r="M401" s="24"/>
    </row>
    <row r="402" spans="13:13">
      <c r="M402" s="24"/>
    </row>
    <row r="403" spans="13:13">
      <c r="M403" s="24"/>
    </row>
    <row r="404" spans="13:13">
      <c r="M404" s="24"/>
    </row>
    <row r="405" spans="13:13">
      <c r="M405" s="24"/>
    </row>
    <row r="406" spans="13:13">
      <c r="M406" s="24"/>
    </row>
    <row r="407" spans="13:13">
      <c r="M407" s="24"/>
    </row>
    <row r="408" spans="13:13">
      <c r="M408" s="24"/>
    </row>
    <row r="409" spans="13:13">
      <c r="M409" s="24"/>
    </row>
    <row r="410" spans="13:13">
      <c r="M410" s="24"/>
    </row>
    <row r="411" spans="13:13">
      <c r="M411" s="24"/>
    </row>
    <row r="412" spans="13:13">
      <c r="M412" s="24"/>
    </row>
    <row r="413" spans="13:13">
      <c r="M413" s="24"/>
    </row>
    <row r="414" spans="13:13">
      <c r="M414" s="24"/>
    </row>
    <row r="415" spans="13:13">
      <c r="M415" s="24"/>
    </row>
    <row r="416" spans="13:13">
      <c r="M416" s="24"/>
    </row>
    <row r="417" spans="13:13">
      <c r="M417" s="24"/>
    </row>
    <row r="418" spans="13:13">
      <c r="M418" s="24"/>
    </row>
    <row r="419" spans="13:13">
      <c r="M419" s="24"/>
    </row>
    <row r="420" spans="13:13">
      <c r="M420" s="24"/>
    </row>
    <row r="421" spans="13:13">
      <c r="M421" s="24"/>
    </row>
    <row r="422" spans="13:13">
      <c r="M422" s="24"/>
    </row>
    <row r="423" spans="13:13">
      <c r="M423" s="24"/>
    </row>
    <row r="424" spans="13:13">
      <c r="M424" s="24"/>
    </row>
    <row r="425" spans="13:13">
      <c r="M425" s="24"/>
    </row>
    <row r="426" spans="13:13">
      <c r="M426" s="24"/>
    </row>
    <row r="427" spans="13:13">
      <c r="M427" s="24"/>
    </row>
    <row r="428" spans="13:13">
      <c r="M428" s="24"/>
    </row>
    <row r="429" spans="13:13">
      <c r="M429" s="24"/>
    </row>
    <row r="430" spans="13:13">
      <c r="M430" s="24"/>
    </row>
    <row r="431" spans="13:13">
      <c r="M431" s="24"/>
    </row>
    <row r="432" spans="13:13">
      <c r="M432" s="24"/>
    </row>
    <row r="433" spans="13:13">
      <c r="M433" s="24"/>
    </row>
    <row r="434" spans="13:13">
      <c r="M434" s="24"/>
    </row>
    <row r="435" spans="13:13">
      <c r="M435" s="24"/>
    </row>
    <row r="436" spans="13:13">
      <c r="M436" s="24"/>
    </row>
    <row r="437" spans="13:13">
      <c r="M437" s="24"/>
    </row>
    <row r="438" spans="13:13">
      <c r="M438" s="24"/>
    </row>
    <row r="439" spans="13:13">
      <c r="M439" s="24"/>
    </row>
    <row r="440" spans="13:13">
      <c r="M440" s="24"/>
    </row>
    <row r="441" spans="13:13">
      <c r="M441" s="24"/>
    </row>
    <row r="442" spans="13:13">
      <c r="M442" s="24"/>
    </row>
    <row r="443" spans="13:13">
      <c r="M443" s="24"/>
    </row>
    <row r="444" spans="13:13">
      <c r="M444" s="24"/>
    </row>
    <row r="445" spans="13:13">
      <c r="M445" s="24"/>
    </row>
    <row r="446" spans="13:13">
      <c r="M446" s="24"/>
    </row>
    <row r="447" spans="13:13">
      <c r="M447" s="24"/>
    </row>
    <row r="448" spans="13:13">
      <c r="M448" s="24"/>
    </row>
    <row r="449" spans="13:13">
      <c r="M449" s="24"/>
    </row>
    <row r="450" spans="13:13">
      <c r="M450" s="24"/>
    </row>
    <row r="451" spans="13:13">
      <c r="M451" s="24"/>
    </row>
    <row r="452" spans="13:13">
      <c r="M452" s="24"/>
    </row>
    <row r="453" spans="13:13">
      <c r="M453" s="24"/>
    </row>
    <row r="454" spans="13:13">
      <c r="M454" s="24"/>
    </row>
    <row r="455" spans="13:13">
      <c r="M455" s="24"/>
    </row>
    <row r="456" spans="13:13">
      <c r="M456" s="24"/>
    </row>
    <row r="457" spans="13:13">
      <c r="M457" s="24"/>
    </row>
    <row r="458" spans="13:13">
      <c r="M458" s="24"/>
    </row>
    <row r="459" spans="13:13">
      <c r="M459" s="24"/>
    </row>
    <row r="460" spans="13:13">
      <c r="M460" s="24"/>
    </row>
    <row r="461" spans="13:13">
      <c r="M461" s="24"/>
    </row>
    <row r="462" spans="13:13">
      <c r="M462" s="24"/>
    </row>
    <row r="463" spans="13:13">
      <c r="M463" s="24"/>
    </row>
    <row r="464" spans="13:13">
      <c r="M464" s="24"/>
    </row>
    <row r="465" spans="6:13">
      <c r="M465" s="24"/>
    </row>
    <row r="466" spans="6:13">
      <c r="M466" s="24"/>
    </row>
    <row r="467" spans="6:13">
      <c r="M467" s="24"/>
    </row>
    <row r="468" spans="6:13">
      <c r="M468" s="24"/>
    </row>
    <row r="469" spans="6:13">
      <c r="M469" s="24"/>
    </row>
    <row r="470" spans="6:13">
      <c r="M470" s="24"/>
    </row>
    <row r="471" spans="6:13">
      <c r="M471" s="24"/>
    </row>
    <row r="472" spans="6:13">
      <c r="M472" s="24"/>
    </row>
    <row r="473" spans="6:13">
      <c r="M473" s="24"/>
    </row>
    <row r="474" spans="6:13">
      <c r="M474" s="24"/>
    </row>
    <row r="475" spans="6:13">
      <c r="M475" s="24"/>
    </row>
    <row r="476" spans="6:13">
      <c r="M476" s="24"/>
    </row>
    <row r="477" spans="6:13">
      <c r="F477" s="6"/>
      <c r="M477" s="24"/>
    </row>
  </sheetData>
  <sortState xmlns:xlrd2="http://schemas.microsoft.com/office/spreadsheetml/2017/richdata2" ref="A2:M477">
    <sortCondition descending="1" ref="M2:M477"/>
    <sortCondition descending="1" ref="L2:L477"/>
  </sortState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</sheetPr>
  <dimension ref="A1:M488"/>
  <sheetViews>
    <sheetView workbookViewId="0">
      <pane ySplit="1" topLeftCell="A2" activePane="bottomLeft" state="frozen"/>
      <selection pane="bottomLeft"/>
    </sheetView>
  </sheetViews>
  <sheetFormatPr defaultColWidth="12.53515625" defaultRowHeight="12.45" outlineLevelCol="1"/>
  <cols>
    <col min="1" max="1" width="7.921875" style="3" bestFit="1" customWidth="1"/>
    <col min="2" max="2" width="14.4609375" style="3" bestFit="1" customWidth="1"/>
    <col min="3" max="3" width="7.15234375" style="3" bestFit="1" customWidth="1"/>
    <col min="4" max="4" width="4.23046875" style="3" bestFit="1" customWidth="1"/>
    <col min="5" max="5" width="28.3046875" style="3" bestFit="1" customWidth="1" collapsed="1"/>
    <col min="6" max="6" width="50.4609375" style="3" hidden="1" customWidth="1" outlineLevel="1"/>
    <col min="7" max="7" width="12.15234375" style="3" bestFit="1" customWidth="1"/>
    <col min="8" max="8" width="11.23046875" style="3" bestFit="1" customWidth="1"/>
    <col min="9" max="9" width="8.3046875" style="3" bestFit="1" customWidth="1"/>
    <col min="10" max="10" width="18.07421875" style="3" bestFit="1" customWidth="1"/>
    <col min="11" max="11" width="23.23046875" style="3" bestFit="1" customWidth="1"/>
    <col min="12" max="12" width="16.23046875" style="3" bestFit="1" customWidth="1"/>
    <col min="13" max="13" width="6.3046875" style="3" bestFit="1" customWidth="1"/>
    <col min="14" max="16384" width="12.53515625" style="3"/>
  </cols>
  <sheetData>
    <row r="1" spans="1:13" s="10" customFormat="1">
      <c r="A1" s="4" t="s">
        <v>1</v>
      </c>
      <c r="B1" s="4" t="s">
        <v>2</v>
      </c>
      <c r="C1" s="4" t="s">
        <v>3</v>
      </c>
      <c r="D1" s="4" t="s">
        <v>4</v>
      </c>
      <c r="E1" s="4" t="s">
        <v>5</v>
      </c>
      <c r="F1" s="4" t="s">
        <v>6</v>
      </c>
      <c r="G1" s="4" t="s">
        <v>29</v>
      </c>
      <c r="H1" s="4" t="s">
        <v>15</v>
      </c>
      <c r="I1" s="4" t="s">
        <v>31</v>
      </c>
      <c r="J1" s="4" t="s">
        <v>30</v>
      </c>
      <c r="K1" s="4" t="s">
        <v>32</v>
      </c>
      <c r="L1" s="4" t="s">
        <v>16</v>
      </c>
      <c r="M1" s="23" t="s">
        <v>0</v>
      </c>
    </row>
    <row r="2" spans="1:13">
      <c r="A2" s="3" t="s">
        <v>36</v>
      </c>
      <c r="B2" s="3" t="s">
        <v>37</v>
      </c>
      <c r="C2" s="3" t="s">
        <v>38</v>
      </c>
      <c r="D2" s="3">
        <v>41</v>
      </c>
      <c r="E2" s="3" t="s">
        <v>17</v>
      </c>
      <c r="F2" s="19" t="str">
        <f t="shared" ref="F2:F33" si="0">A2&amp;B2&amp;C2&amp;E2</f>
        <v>ChristyKervinFGATE CITY STRIDERS</v>
      </c>
      <c r="G2" s="22">
        <f>SUMIF('Shamrock 5K'!$F$2:$F$300,$F2,'Shamrock 5K'!$J$2:$J$300)</f>
        <v>37</v>
      </c>
      <c r="H2" s="22">
        <f>SUMIF('Nashua 10K'!$F$2:$F$300,$F2,'Nashua 10K'!$J$2:$J$300)</f>
        <v>21</v>
      </c>
      <c r="I2" s="22">
        <f>SUMIF('Shaker 7'!$F$2:$F$300,$F2,'Shaker 7'!$J$2:$J$300)</f>
        <v>0</v>
      </c>
      <c r="J2" s="22">
        <f>SUMIF('Run for Freedom 5K'!$F$2:$F$300,$F2,'Run for Freedom 5K'!$J$2:$J$300)</f>
        <v>28</v>
      </c>
      <c r="K2" s="22">
        <f>SUMIF('Footrace for the Fallen 5K'!$F$2:$F$366,$F2,'Footrace for the Fallen 5K'!$J$2:$J$366)</f>
        <v>13.5</v>
      </c>
      <c r="L2" s="22">
        <f>SUMIF('New England Half'!$F$2:$F$355,$F2,'New England Half'!$J$2:$J$355)</f>
        <v>11</v>
      </c>
      <c r="M2" s="24">
        <f t="shared" ref="M2:M33" si="1">SUM(G2:L2)</f>
        <v>110.5</v>
      </c>
    </row>
    <row r="3" spans="1:13">
      <c r="A3" t="s">
        <v>293</v>
      </c>
      <c r="B3" t="s">
        <v>712</v>
      </c>
      <c r="C3" t="s">
        <v>38</v>
      </c>
      <c r="D3" s="3">
        <v>40</v>
      </c>
      <c r="E3" s="3" t="s">
        <v>19</v>
      </c>
      <c r="F3" s="19" t="str">
        <f t="shared" si="0"/>
        <v>MarieDunlapFMILLENNIUM RUNNING</v>
      </c>
      <c r="G3" s="22">
        <f>SUMIF('Shamrock 5K'!$F$2:$F$300,$F3,'Shamrock 5K'!$J$2:$J$300)</f>
        <v>0</v>
      </c>
      <c r="H3" s="22">
        <f>SUMIF('Nashua 10K'!$F$2:$F$300,$F3,'Nashua 10K'!$J$2:$J$300)</f>
        <v>0</v>
      </c>
      <c r="I3" s="22">
        <f>SUMIF('Shaker 7'!$F$2:$F$300,$F3,'Shaker 7'!$J$2:$J$300)</f>
        <v>0</v>
      </c>
      <c r="J3" s="22">
        <f>SUMIF('Run for Freedom 5K'!$F$2:$F$300,$F3,'Run for Freedom 5K'!$J$2:$J$300)</f>
        <v>0</v>
      </c>
      <c r="K3" s="22">
        <f>SUMIF('Footrace for the Fallen 5K'!$F$2:$F$366,$F3,'Footrace for the Fallen 5K'!$J$2:$J$366)</f>
        <v>46</v>
      </c>
      <c r="L3" s="22">
        <f>SUMIF('New England Half'!$F$2:$F$355,$F3,'New England Half'!$J$2:$J$355)</f>
        <v>64</v>
      </c>
      <c r="M3" s="24">
        <f t="shared" si="1"/>
        <v>110</v>
      </c>
    </row>
    <row r="4" spans="1:13">
      <c r="A4" s="3" t="s">
        <v>431</v>
      </c>
      <c r="B4" s="3" t="s">
        <v>432</v>
      </c>
      <c r="C4" s="3" t="s">
        <v>38</v>
      </c>
      <c r="D4" s="3">
        <v>48</v>
      </c>
      <c r="E4" s="3" t="s">
        <v>19</v>
      </c>
      <c r="F4" s="19" t="str">
        <f t="shared" si="0"/>
        <v>KateOmalleyFMILLENNIUM RUNNING</v>
      </c>
      <c r="G4" s="22">
        <f>SUMIF('Shamrock 5K'!$F$2:$F$300,$F4,'Shamrock 5K'!$J$2:$J$300)</f>
        <v>0</v>
      </c>
      <c r="H4" s="22">
        <f>SUMIF('Nashua 10K'!$F$2:$F$300,$F4,'Nashua 10K'!$J$2:$J$300)</f>
        <v>55</v>
      </c>
      <c r="I4" s="22">
        <f>SUMIF('Shaker 7'!$F$2:$F$300,$F4,'Shaker 7'!$J$2:$J$300)</f>
        <v>0</v>
      </c>
      <c r="J4" s="22">
        <f>SUMIF('Run for Freedom 5K'!$F$2:$F$300,$F4,'Run for Freedom 5K'!$J$2:$J$300)</f>
        <v>0</v>
      </c>
      <c r="K4" s="22">
        <f>SUMIF('Footrace for the Fallen 5K'!$F$2:$F$366,$F4,'Footrace for the Fallen 5K'!$J$2:$J$366)</f>
        <v>0</v>
      </c>
      <c r="L4" s="22">
        <f>SUMIF('New England Half'!$F$2:$F$355,$F4,'New England Half'!$J$2:$J$355)</f>
        <v>49</v>
      </c>
      <c r="M4" s="24">
        <f t="shared" si="1"/>
        <v>104</v>
      </c>
    </row>
    <row r="5" spans="1:13">
      <c r="A5" s="2" t="s">
        <v>701</v>
      </c>
      <c r="B5" t="s">
        <v>702</v>
      </c>
      <c r="C5" t="s">
        <v>38</v>
      </c>
      <c r="D5" s="3">
        <v>41</v>
      </c>
      <c r="E5" s="3" t="s">
        <v>19</v>
      </c>
      <c r="F5" s="19" t="str">
        <f t="shared" si="0"/>
        <v>MaryKleneFMILLENNIUM RUNNING</v>
      </c>
      <c r="G5" s="22">
        <f>SUMIF('Shamrock 5K'!$F$2:$F$300,$F5,'Shamrock 5K'!$J$2:$J$300)</f>
        <v>0</v>
      </c>
      <c r="H5" s="22">
        <f>SUMIF('Nashua 10K'!$F$2:$F$300,$F5,'Nashua 10K'!$J$2:$J$300)</f>
        <v>0</v>
      </c>
      <c r="I5" s="22">
        <f>SUMIF('Shaker 7'!$F$2:$F$300,$F5,'Shaker 7'!$J$2:$J$300)</f>
        <v>0</v>
      </c>
      <c r="J5" s="22">
        <f>SUMIF('Run for Freedom 5K'!$F$2:$F$300,$F5,'Run for Freedom 5K'!$J$2:$J$300)</f>
        <v>0</v>
      </c>
      <c r="K5" s="22">
        <f>SUMIF('Footrace for the Fallen 5K'!$F$2:$F$366,$F5,'Footrace for the Fallen 5K'!$J$2:$J$366)</f>
        <v>96</v>
      </c>
      <c r="L5" s="22">
        <f>SUMIF('New England Half'!$F$2:$F$355,$F5,'New England Half'!$J$2:$J$355)</f>
        <v>0</v>
      </c>
      <c r="M5" s="24">
        <f t="shared" si="1"/>
        <v>96</v>
      </c>
    </row>
    <row r="6" spans="1:13">
      <c r="A6" s="3" t="s">
        <v>111</v>
      </c>
      <c r="B6" s="3" t="s">
        <v>112</v>
      </c>
      <c r="C6" s="3" t="s">
        <v>38</v>
      </c>
      <c r="D6" s="3">
        <v>46</v>
      </c>
      <c r="E6" s="3" t="s">
        <v>18</v>
      </c>
      <c r="F6" s="19" t="str">
        <f t="shared" si="0"/>
        <v>KirstenKortzFGREATER DERRY TRACK CLUB</v>
      </c>
      <c r="G6" s="22">
        <f>SUMIF('Shamrock 5K'!$F$2:$F$300,$F6,'Shamrock 5K'!$J$2:$J$300)</f>
        <v>24</v>
      </c>
      <c r="H6" s="22">
        <f>SUMIF('Nashua 10K'!$F$2:$F$300,$F6,'Nashua 10K'!$J$2:$J$300)</f>
        <v>0</v>
      </c>
      <c r="I6" s="22">
        <f>SUMIF('Shaker 7'!$F$2:$F$300,$F6,'Shaker 7'!$J$2:$J$300)</f>
        <v>43</v>
      </c>
      <c r="J6" s="22">
        <f>SUMIF('Run for Freedom 5K'!$F$2:$F$300,$F6,'Run for Freedom 5K'!$J$2:$J$300)</f>
        <v>26</v>
      </c>
      <c r="K6" s="22">
        <f>SUMIF('Footrace for the Fallen 5K'!$F$2:$F$366,$F6,'Footrace for the Fallen 5K'!$J$2:$J$366)</f>
        <v>0</v>
      </c>
      <c r="L6" s="22">
        <f>SUMIF('New England Half'!$F$2:$F$355,$F6,'New England Half'!$J$2:$J$355)</f>
        <v>0</v>
      </c>
      <c r="M6" s="24">
        <f t="shared" si="1"/>
        <v>93</v>
      </c>
    </row>
    <row r="7" spans="1:13">
      <c r="A7" s="3" t="s">
        <v>186</v>
      </c>
      <c r="B7" s="3" t="s">
        <v>259</v>
      </c>
      <c r="C7" s="3" t="s">
        <v>38</v>
      </c>
      <c r="D7" s="3">
        <v>49</v>
      </c>
      <c r="E7" s="3" t="s">
        <v>20</v>
      </c>
      <c r="F7" s="19" t="str">
        <f t="shared" si="0"/>
        <v>LisaColganFUPPER VALLEY RUNNING CLUB</v>
      </c>
      <c r="G7" s="22">
        <f>SUMIF('Shamrock 5K'!$F$2:$F$300,$F7,'Shamrock 5K'!$J$2:$J$300)</f>
        <v>34</v>
      </c>
      <c r="H7" s="22">
        <f>SUMIF('Nashua 10K'!$F$2:$F$300,$F7,'Nashua 10K'!$J$2:$J$300)</f>
        <v>0</v>
      </c>
      <c r="I7" s="22">
        <f>SUMIF('Shaker 7'!$F$2:$F$300,$F7,'Shaker 7'!$J$2:$J$300)</f>
        <v>46</v>
      </c>
      <c r="J7" s="22">
        <f>SUMIF('Run for Freedom 5K'!$F$2:$F$300,$F7,'Run for Freedom 5K'!$J$2:$J$300)</f>
        <v>0</v>
      </c>
      <c r="K7" s="22">
        <f>SUMIF('Footrace for the Fallen 5K'!$F$2:$F$366,$F7,'Footrace for the Fallen 5K'!$J$2:$J$366)</f>
        <v>0</v>
      </c>
      <c r="L7" s="22">
        <f>SUMIF('New England Half'!$F$2:$F$355,$F7,'New England Half'!$J$2:$J$355)</f>
        <v>0</v>
      </c>
      <c r="M7" s="24">
        <f t="shared" si="1"/>
        <v>80</v>
      </c>
    </row>
    <row r="8" spans="1:13">
      <c r="A8" s="3" t="s">
        <v>44</v>
      </c>
      <c r="B8" s="3" t="s">
        <v>159</v>
      </c>
      <c r="C8" s="3" t="s">
        <v>38</v>
      </c>
      <c r="D8" s="3">
        <v>47</v>
      </c>
      <c r="E8" s="3" t="s">
        <v>19</v>
      </c>
      <c r="F8" s="19" t="str">
        <f t="shared" si="0"/>
        <v>LauraHeathFMILLENNIUM RUNNING</v>
      </c>
      <c r="G8" s="22">
        <f>SUMIF('Shamrock 5K'!$F$2:$F$300,$F8,'Shamrock 5K'!$J$2:$J$300)</f>
        <v>13.5</v>
      </c>
      <c r="H8" s="22">
        <f>SUMIF('Nashua 10K'!$F$2:$F$300,$F8,'Nashua 10K'!$J$2:$J$300)</f>
        <v>19.5</v>
      </c>
      <c r="I8" s="22">
        <f>SUMIF('Shaker 7'!$F$2:$F$300,$F8,'Shaker 7'!$J$2:$J$300)</f>
        <v>0</v>
      </c>
      <c r="J8" s="22">
        <f>SUMIF('Run for Freedom 5K'!$F$2:$F$300,$F8,'Run for Freedom 5K'!$J$2:$J$300)</f>
        <v>14.5</v>
      </c>
      <c r="K8" s="22">
        <f>SUMIF('Footrace for the Fallen 5K'!$F$2:$F$366,$F8,'Footrace for the Fallen 5K'!$J$2:$J$366)</f>
        <v>19.5</v>
      </c>
      <c r="L8" s="22">
        <f>SUMIF('New England Half'!$F$2:$F$355,$F8,'New England Half'!$J$2:$J$355)</f>
        <v>9.5</v>
      </c>
      <c r="M8" s="24">
        <f t="shared" si="1"/>
        <v>76.5</v>
      </c>
    </row>
    <row r="9" spans="1:13">
      <c r="A9" s="3" t="s">
        <v>44</v>
      </c>
      <c r="B9" s="3" t="s">
        <v>45</v>
      </c>
      <c r="C9" s="3" t="s">
        <v>38</v>
      </c>
      <c r="D9" s="3">
        <v>45</v>
      </c>
      <c r="E9" s="3" t="s">
        <v>17</v>
      </c>
      <c r="F9" s="19" t="str">
        <f t="shared" si="0"/>
        <v>LauraSouleFGATE CITY STRIDERS</v>
      </c>
      <c r="G9" s="22">
        <f>SUMIF('Shamrock 5K'!$F$2:$F$300,$F9,'Shamrock 5K'!$J$2:$J$300)</f>
        <v>32</v>
      </c>
      <c r="H9" s="22">
        <f>SUMIF('Nashua 10K'!$F$2:$F$300,$F9,'Nashua 10K'!$J$2:$J$300)</f>
        <v>26</v>
      </c>
      <c r="I9" s="22">
        <f>SUMIF('Shaker 7'!$F$2:$F$300,$F9,'Shaker 7'!$J$2:$J$300)</f>
        <v>0</v>
      </c>
      <c r="J9" s="22">
        <f>SUMIF('Run for Freedom 5K'!$F$2:$F$300,$F9,'Run for Freedom 5K'!$J$2:$J$300)</f>
        <v>0</v>
      </c>
      <c r="K9" s="22">
        <f>SUMIF('Footrace for the Fallen 5K'!$F$2:$F$366,$F9,'Footrace for the Fallen 5K'!$J$2:$J$366)</f>
        <v>0</v>
      </c>
      <c r="L9" s="22">
        <f>SUMIF('New England Half'!$F$2:$F$355,$F9,'New England Half'!$J$2:$J$355)</f>
        <v>0</v>
      </c>
      <c r="M9" s="24">
        <f t="shared" si="1"/>
        <v>58</v>
      </c>
    </row>
    <row r="10" spans="1:13">
      <c r="A10" t="s">
        <v>713</v>
      </c>
      <c r="B10" t="s">
        <v>351</v>
      </c>
      <c r="C10" t="s">
        <v>38</v>
      </c>
      <c r="D10" s="3">
        <v>48</v>
      </c>
      <c r="E10" t="s">
        <v>18</v>
      </c>
      <c r="F10" s="19" t="str">
        <f t="shared" si="0"/>
        <v>ErikaCohenFGREATER DERRY TRACK CLUB</v>
      </c>
      <c r="G10" s="22">
        <f>SUMIF('Shamrock 5K'!$F$2:$F$300,$F10,'Shamrock 5K'!$J$2:$J$300)</f>
        <v>0</v>
      </c>
      <c r="H10" s="22">
        <f>SUMIF('Nashua 10K'!$F$2:$F$300,$F10,'Nashua 10K'!$J$2:$J$300)</f>
        <v>0</v>
      </c>
      <c r="I10" s="22">
        <f>SUMIF('Shaker 7'!$F$2:$F$300,$F10,'Shaker 7'!$J$2:$J$300)</f>
        <v>0</v>
      </c>
      <c r="J10" s="22">
        <f>SUMIF('Run for Freedom 5K'!$F$2:$F$300,$F10,'Run for Freedom 5K'!$J$2:$J$300)</f>
        <v>0</v>
      </c>
      <c r="K10" s="22">
        <f>SUMIF('Footrace for the Fallen 5K'!$F$2:$F$366,$F10,'Footrace for the Fallen 5K'!$J$2:$J$366)</f>
        <v>43</v>
      </c>
      <c r="L10" s="22">
        <f>SUMIF('New England Half'!$F$2:$F$355,$F10,'New England Half'!$J$2:$J$355)</f>
        <v>0</v>
      </c>
      <c r="M10" s="24">
        <f t="shared" si="1"/>
        <v>43</v>
      </c>
    </row>
    <row r="11" spans="1:13">
      <c r="A11" s="3" t="s">
        <v>268</v>
      </c>
      <c r="B11" s="3" t="s">
        <v>213</v>
      </c>
      <c r="C11" s="3" t="s">
        <v>38</v>
      </c>
      <c r="D11" s="3">
        <v>41</v>
      </c>
      <c r="E11" s="3" t="s">
        <v>20</v>
      </c>
      <c r="F11" s="19" t="str">
        <f t="shared" si="0"/>
        <v>ShaniBardachFUPPER VALLEY RUNNING CLUB</v>
      </c>
      <c r="G11" s="22">
        <f>SUMIF('Shamrock 5K'!$F$2:$F$300,$F11,'Shamrock 5K'!$J$2:$J$300)</f>
        <v>8.6999999999999993</v>
      </c>
      <c r="H11" s="22">
        <f>SUMIF('Nashua 10K'!$F$2:$F$300,$F11,'Nashua 10K'!$J$2:$J$300)</f>
        <v>0</v>
      </c>
      <c r="I11" s="22">
        <f>SUMIF('Shaker 7'!$F$2:$F$300,$F11,'Shaker 7'!$J$2:$J$300)</f>
        <v>22.5</v>
      </c>
      <c r="J11" s="22">
        <f>SUMIF('Run for Freedom 5K'!$F$2:$F$300,$F11,'Run for Freedom 5K'!$J$2:$J$300)</f>
        <v>0</v>
      </c>
      <c r="K11" s="22">
        <f>SUMIF('Footrace for the Fallen 5K'!$F$2:$F$366,$F11,'Footrace for the Fallen 5K'!$J$2:$J$366)</f>
        <v>0</v>
      </c>
      <c r="L11" s="22">
        <f>SUMIF('New England Half'!$F$2:$F$355,$F11,'New England Half'!$J$2:$J$355)</f>
        <v>0</v>
      </c>
      <c r="M11" s="24">
        <f t="shared" si="1"/>
        <v>31.2</v>
      </c>
    </row>
    <row r="12" spans="1:13">
      <c r="A12" t="s">
        <v>450</v>
      </c>
      <c r="B12" t="s">
        <v>588</v>
      </c>
      <c r="C12" t="s">
        <v>38</v>
      </c>
      <c r="D12" s="3">
        <v>47</v>
      </c>
      <c r="E12" s="3" t="s">
        <v>19</v>
      </c>
      <c r="F12" s="19" t="str">
        <f t="shared" si="0"/>
        <v>CathleenThompsonFMILLENNIUM RUNNING</v>
      </c>
      <c r="G12" s="22">
        <f>SUMIF('Shamrock 5K'!$F$2:$F$300,$F12,'Shamrock 5K'!$J$2:$J$300)</f>
        <v>0</v>
      </c>
      <c r="H12" s="22">
        <f>SUMIF('Nashua 10K'!$F$2:$F$300,$F12,'Nashua 10K'!$J$2:$J$300)</f>
        <v>6</v>
      </c>
      <c r="I12" s="22">
        <f>SUMIF('Shaker 7'!$F$2:$F$300,$F12,'Shaker 7'!$J$2:$J$300)</f>
        <v>0</v>
      </c>
      <c r="J12" s="22">
        <f>SUMIF('Run for Freedom 5K'!$F$2:$F$300,$F12,'Run for Freedom 5K'!$J$2:$J$300)</f>
        <v>9.5</v>
      </c>
      <c r="K12" s="22">
        <f>SUMIF('Footrace for the Fallen 5K'!$F$2:$F$366,$F12,'Footrace for the Fallen 5K'!$J$2:$J$366)</f>
        <v>14.5</v>
      </c>
      <c r="L12" s="22">
        <f>SUMIF('New England Half'!$F$2:$F$355,$F12,'New England Half'!$J$2:$J$355)</f>
        <v>0</v>
      </c>
      <c r="M12" s="24">
        <f t="shared" si="1"/>
        <v>30</v>
      </c>
    </row>
    <row r="13" spans="1:13">
      <c r="A13" t="s">
        <v>567</v>
      </c>
      <c r="B13" t="s">
        <v>563</v>
      </c>
      <c r="C13" t="s">
        <v>38</v>
      </c>
      <c r="D13">
        <v>49</v>
      </c>
      <c r="E13" s="3" t="s">
        <v>19</v>
      </c>
      <c r="F13" s="19" t="str">
        <f t="shared" si="0"/>
        <v>LaraKondorFMILLENNIUM RUNNING</v>
      </c>
      <c r="G13" s="22">
        <f>SUMIF('Shamrock 5K'!$F$2:$F$300,$F13,'Shamrock 5K'!$J$2:$J$300)</f>
        <v>0</v>
      </c>
      <c r="H13" s="22">
        <f>SUMIF('Nashua 10K'!$F$2:$F$300,$F13,'Nashua 10K'!$J$2:$J$300)</f>
        <v>0</v>
      </c>
      <c r="I13" s="22">
        <f>SUMIF('Shaker 7'!$F$2:$F$300,$F13,'Shaker 7'!$J$2:$J$300)</f>
        <v>0</v>
      </c>
      <c r="J13" s="22">
        <f>SUMIF('Run for Freedom 5K'!$F$2:$F$300,$F13,'Run for Freedom 5K'!$J$2:$J$300)</f>
        <v>30</v>
      </c>
      <c r="K13" s="22">
        <f>SUMIF('Footrace for the Fallen 5K'!$F$2:$F$366,$F13,'Footrace for the Fallen 5K'!$J$2:$J$366)</f>
        <v>0</v>
      </c>
      <c r="L13" s="22">
        <f>SUMIF('New England Half'!$F$2:$F$355,$F13,'New England Half'!$J$2:$J$355)</f>
        <v>0</v>
      </c>
      <c r="M13" s="24">
        <f t="shared" si="1"/>
        <v>30</v>
      </c>
    </row>
    <row r="14" spans="1:13">
      <c r="A14" t="s">
        <v>506</v>
      </c>
      <c r="B14" t="s">
        <v>507</v>
      </c>
      <c r="C14" t="s">
        <v>38</v>
      </c>
      <c r="D14">
        <v>49</v>
      </c>
      <c r="E14" t="s">
        <v>20</v>
      </c>
      <c r="F14" s="19" t="str">
        <f t="shared" si="0"/>
        <v>HeleneSistiFUPPER VALLEY RUNNING CLUB</v>
      </c>
      <c r="G14" s="22">
        <f>SUMIF('Shamrock 5K'!$F$2:$F$300,$F14,'Shamrock 5K'!$J$2:$J$300)</f>
        <v>0</v>
      </c>
      <c r="H14" s="22">
        <f>SUMIF('Nashua 10K'!$F$2:$F$300,$F14,'Nashua 10K'!$J$2:$J$300)</f>
        <v>0</v>
      </c>
      <c r="I14" s="22">
        <f>SUMIF('Shaker 7'!$F$2:$F$300,$F14,'Shaker 7'!$J$2:$J$300)</f>
        <v>30</v>
      </c>
      <c r="J14" s="22">
        <f>SUMIF('Run for Freedom 5K'!$F$2:$F$300,$F14,'Run for Freedom 5K'!$J$2:$J$300)</f>
        <v>0</v>
      </c>
      <c r="K14" s="22">
        <f>SUMIF('Footrace for the Fallen 5K'!$F$2:$F$366,$F14,'Footrace for the Fallen 5K'!$J$2:$J$366)</f>
        <v>0</v>
      </c>
      <c r="L14" s="22">
        <f>SUMIF('New England Half'!$F$2:$F$355,$F14,'New England Half'!$J$2:$J$355)</f>
        <v>0</v>
      </c>
      <c r="M14" s="24">
        <f t="shared" si="1"/>
        <v>30</v>
      </c>
    </row>
    <row r="15" spans="1:13">
      <c r="A15" s="3" t="s">
        <v>388</v>
      </c>
      <c r="B15" s="3" t="s">
        <v>376</v>
      </c>
      <c r="C15" s="3" t="s">
        <v>38</v>
      </c>
      <c r="D15" s="3">
        <v>49</v>
      </c>
      <c r="E15" s="3" t="s">
        <v>17</v>
      </c>
      <c r="F15" s="19" t="str">
        <f t="shared" si="0"/>
        <v>KellyAschbrennerFGATE CITY STRIDERS</v>
      </c>
      <c r="G15" s="22">
        <f>SUMIF('Shamrock 5K'!$F$2:$F$300,$F15,'Shamrock 5K'!$J$2:$J$300)</f>
        <v>0</v>
      </c>
      <c r="H15" s="22">
        <f>SUMIF('Nashua 10K'!$F$2:$F$300,$F15,'Nashua 10K'!$J$2:$J$300)</f>
        <v>14.5</v>
      </c>
      <c r="I15" s="22">
        <f>SUMIF('Shaker 7'!$F$2:$F$300,$F15,'Shaker 7'!$J$2:$J$300)</f>
        <v>15.5</v>
      </c>
      <c r="J15" s="22">
        <f>SUMIF('Run for Freedom 5K'!$F$2:$F$300,$F15,'Run for Freedom 5K'!$J$2:$J$300)</f>
        <v>0</v>
      </c>
      <c r="K15" s="22">
        <f>SUMIF('Footrace for the Fallen 5K'!$F$2:$F$366,$F15,'Footrace for the Fallen 5K'!$J$2:$J$366)</f>
        <v>0</v>
      </c>
      <c r="L15" s="22">
        <f>SUMIF('New England Half'!$F$2:$F$355,$F15,'New England Half'!$J$2:$J$355)</f>
        <v>0</v>
      </c>
      <c r="M15" s="24">
        <f t="shared" si="1"/>
        <v>30</v>
      </c>
    </row>
    <row r="16" spans="1:13">
      <c r="A16" s="3" t="s">
        <v>442</v>
      </c>
      <c r="B16" s="3" t="s">
        <v>443</v>
      </c>
      <c r="C16" s="3" t="s">
        <v>38</v>
      </c>
      <c r="D16" s="3">
        <v>40</v>
      </c>
      <c r="E16" s="3" t="s">
        <v>19</v>
      </c>
      <c r="F16" s="19" t="str">
        <f t="shared" si="0"/>
        <v>AnnEdwardsFMILLENNIUM RUNNING</v>
      </c>
      <c r="G16" s="22">
        <f>SUMIF('Shamrock 5K'!$F$2:$F$300,$F16,'Shamrock 5K'!$J$2:$J$300)</f>
        <v>0</v>
      </c>
      <c r="H16" s="22">
        <f>SUMIF('Nashua 10K'!$F$2:$F$300,$F16,'Nashua 10K'!$J$2:$J$300)</f>
        <v>8.1</v>
      </c>
      <c r="I16" s="22">
        <f>SUMIF('Shaker 7'!$F$2:$F$300,$F16,'Shaker 7'!$J$2:$J$300)</f>
        <v>0</v>
      </c>
      <c r="J16" s="22">
        <f>SUMIF('Run for Freedom 5K'!$F$2:$F$300,$F16,'Run for Freedom 5K'!$J$2:$J$300)</f>
        <v>11</v>
      </c>
      <c r="K16" s="22">
        <f>SUMIF('Footrace for the Fallen 5K'!$F$2:$F$366,$F16,'Footrace for the Fallen 5K'!$J$2:$J$366)</f>
        <v>0</v>
      </c>
      <c r="L16" s="22">
        <f>SUMIF('New England Half'!$F$2:$F$355,$F16,'New England Half'!$J$2:$J$355)</f>
        <v>10</v>
      </c>
      <c r="M16" s="24">
        <f t="shared" si="1"/>
        <v>29.1</v>
      </c>
    </row>
    <row r="17" spans="1:13">
      <c r="A17" s="3" t="s">
        <v>247</v>
      </c>
      <c r="B17" s="3" t="s">
        <v>248</v>
      </c>
      <c r="C17" s="3" t="s">
        <v>38</v>
      </c>
      <c r="D17" s="3">
        <v>44</v>
      </c>
      <c r="E17" s="3" t="s">
        <v>20</v>
      </c>
      <c r="F17" s="19" t="str">
        <f t="shared" si="0"/>
        <v>SarahMcBrideFUPPER VALLEY RUNNING CLUB</v>
      </c>
      <c r="G17" s="22">
        <f>SUMIF('Shamrock 5K'!$F$2:$F$300,$F17,'Shamrock 5K'!$J$2:$J$300)</f>
        <v>28</v>
      </c>
      <c r="H17" s="22">
        <f>SUMIF('Nashua 10K'!$F$2:$F$300,$F17,'Nashua 10K'!$J$2:$J$300)</f>
        <v>0</v>
      </c>
      <c r="I17" s="22">
        <f>SUMIF('Shaker 7'!$F$2:$F$300,$F17,'Shaker 7'!$J$2:$J$300)</f>
        <v>0</v>
      </c>
      <c r="J17" s="22">
        <f>SUMIF('Run for Freedom 5K'!$F$2:$F$300,$F17,'Run for Freedom 5K'!$J$2:$J$300)</f>
        <v>0</v>
      </c>
      <c r="K17" s="22">
        <f>SUMIF('Footrace for the Fallen 5K'!$F$2:$F$366,$F17,'Footrace for the Fallen 5K'!$J$2:$J$366)</f>
        <v>0</v>
      </c>
      <c r="L17" s="22">
        <f>SUMIF('New England Half'!$F$2:$F$355,$F17,'New England Half'!$J$2:$J$355)</f>
        <v>0</v>
      </c>
      <c r="M17" s="24">
        <f t="shared" si="1"/>
        <v>28</v>
      </c>
    </row>
    <row r="18" spans="1:13">
      <c r="A18" t="s">
        <v>283</v>
      </c>
      <c r="B18" t="s">
        <v>855</v>
      </c>
      <c r="C18" t="s">
        <v>38</v>
      </c>
      <c r="D18">
        <v>49</v>
      </c>
      <c r="E18" t="s">
        <v>18</v>
      </c>
      <c r="F18" s="19" t="str">
        <f t="shared" si="0"/>
        <v>RebeccaNoeFGREATER DERRY TRACK CLUB</v>
      </c>
      <c r="G18" s="22">
        <f>SUMIF('Shamrock 5K'!$F$2:$F$300,$F18,'Shamrock 5K'!$J$2:$J$300)</f>
        <v>0</v>
      </c>
      <c r="H18" s="22">
        <f>SUMIF('Nashua 10K'!$F$2:$F$300,$F18,'Nashua 10K'!$J$2:$J$300)</f>
        <v>0</v>
      </c>
      <c r="I18" s="22">
        <f>SUMIF('Shaker 7'!$F$2:$F$300,$F18,'Shaker 7'!$J$2:$J$300)</f>
        <v>0</v>
      </c>
      <c r="J18" s="22">
        <f>SUMIF('Run for Freedom 5K'!$F$2:$F$300,$F18,'Run for Freedom 5K'!$J$2:$J$300)</f>
        <v>0</v>
      </c>
      <c r="K18" s="22">
        <f>SUMIF('Footrace for the Fallen 5K'!$F$2:$F$366,$F18,'Footrace for the Fallen 5K'!$J$2:$J$366)</f>
        <v>0</v>
      </c>
      <c r="L18" s="22">
        <f>SUMIF('New England Half'!$F$2:$F$355,$F18,'New England Half'!$J$2:$J$355)</f>
        <v>26</v>
      </c>
      <c r="M18" s="24">
        <f t="shared" si="1"/>
        <v>26</v>
      </c>
    </row>
    <row r="19" spans="1:13">
      <c r="A19" s="3" t="s">
        <v>363</v>
      </c>
      <c r="B19" s="3" t="s">
        <v>364</v>
      </c>
      <c r="C19" s="3" t="s">
        <v>38</v>
      </c>
      <c r="D19" s="3">
        <v>42</v>
      </c>
      <c r="E19" s="3" t="s">
        <v>18</v>
      </c>
      <c r="F19" s="19" t="str">
        <f t="shared" si="0"/>
        <v>SharonPetersonFGREATER DERRY TRACK CLUB</v>
      </c>
      <c r="G19" s="22">
        <f>SUMIF('Shamrock 5K'!$F$2:$F$300,$F19,'Shamrock 5K'!$J$2:$J$300)</f>
        <v>0</v>
      </c>
      <c r="H19" s="22">
        <f>SUMIF('Nashua 10K'!$F$2:$F$300,$F19,'Nashua 10K'!$J$2:$J$300)</f>
        <v>5</v>
      </c>
      <c r="I19" s="22">
        <f>SUMIF('Shaker 7'!$F$2:$F$300,$F19,'Shaker 7'!$J$2:$J$300)</f>
        <v>8.1</v>
      </c>
      <c r="J19" s="22">
        <f>SUMIF('Run for Freedom 5K'!$F$2:$F$300,$F19,'Run for Freedom 5K'!$J$2:$J$300)</f>
        <v>3.75</v>
      </c>
      <c r="K19" s="22">
        <f>SUMIF('Footrace for the Fallen 5K'!$F$2:$F$366,$F19,'Footrace for the Fallen 5K'!$J$2:$J$366)</f>
        <v>2.8</v>
      </c>
      <c r="L19" s="22">
        <f>SUMIF('New England Half'!$F$2:$F$355,$F19,'New England Half'!$J$2:$J$355)</f>
        <v>4.75</v>
      </c>
      <c r="M19" s="24">
        <f t="shared" si="1"/>
        <v>24.400000000000002</v>
      </c>
    </row>
    <row r="20" spans="1:13">
      <c r="A20" t="s">
        <v>43</v>
      </c>
      <c r="B20" t="s">
        <v>572</v>
      </c>
      <c r="C20" t="s">
        <v>38</v>
      </c>
      <c r="D20" s="3">
        <v>45</v>
      </c>
      <c r="E20" s="3" t="s">
        <v>19</v>
      </c>
      <c r="F20" s="19" t="str">
        <f t="shared" si="0"/>
        <v>KarenBergquistFMILLENNIUM RUNNING</v>
      </c>
      <c r="G20" s="22">
        <f>SUMIF('Shamrock 5K'!$F$2:$F$300,$F20,'Shamrock 5K'!$J$2:$J$300)</f>
        <v>0</v>
      </c>
      <c r="H20" s="22">
        <f>SUMIF('Nashua 10K'!$F$2:$F$300,$F20,'Nashua 10K'!$J$2:$J$300)</f>
        <v>0</v>
      </c>
      <c r="I20" s="22">
        <f>SUMIF('Shaker 7'!$F$2:$F$300,$F20,'Shaker 7'!$J$2:$J$300)</f>
        <v>0</v>
      </c>
      <c r="J20" s="22">
        <f>SUMIF('Run for Freedom 5K'!$F$2:$F$300,$F20,'Run for Freedom 5K'!$J$2:$J$300)</f>
        <v>10</v>
      </c>
      <c r="K20" s="22">
        <f>SUMIF('Footrace for the Fallen 5K'!$F$2:$F$366,$F20,'Footrace for the Fallen 5K'!$J$2:$J$366)</f>
        <v>5.5</v>
      </c>
      <c r="L20" s="22">
        <f>SUMIF('New England Half'!$F$2:$F$355,$F20,'New England Half'!$J$2:$J$355)</f>
        <v>7.8</v>
      </c>
      <c r="M20" s="24">
        <f t="shared" si="1"/>
        <v>23.3</v>
      </c>
    </row>
    <row r="21" spans="1:13">
      <c r="A21" t="s">
        <v>186</v>
      </c>
      <c r="B21" t="s">
        <v>511</v>
      </c>
      <c r="C21" t="s">
        <v>38</v>
      </c>
      <c r="D21">
        <v>45</v>
      </c>
      <c r="E21" t="s">
        <v>18</v>
      </c>
      <c r="F21" s="19" t="str">
        <f t="shared" si="0"/>
        <v>LisaFerrisiFGREATER DERRY TRACK CLUB</v>
      </c>
      <c r="G21" s="22">
        <f>SUMIF('Shamrock 5K'!$F$2:$F$300,$F21,'Shamrock 5K'!$J$2:$J$300)</f>
        <v>0</v>
      </c>
      <c r="H21" s="22">
        <f>SUMIF('Nashua 10K'!$F$2:$F$300,$F21,'Nashua 10K'!$J$2:$J$300)</f>
        <v>0</v>
      </c>
      <c r="I21" s="22">
        <f>SUMIF('Shaker 7'!$F$2:$F$300,$F21,'Shaker 7'!$J$2:$J$300)</f>
        <v>16.5</v>
      </c>
      <c r="J21" s="22">
        <f>SUMIF('Run for Freedom 5K'!$F$2:$F$300,$F21,'Run for Freedom 5K'!$J$2:$J$300)</f>
        <v>6</v>
      </c>
      <c r="K21" s="22">
        <f>SUMIF('Footrace for the Fallen 5K'!$F$2:$F$366,$F21,'Footrace for the Fallen 5K'!$J$2:$J$366)</f>
        <v>0</v>
      </c>
      <c r="L21" s="22">
        <f>SUMIF('New England Half'!$F$2:$F$355,$F21,'New England Half'!$J$2:$J$355)</f>
        <v>0</v>
      </c>
      <c r="M21" s="24">
        <f t="shared" si="1"/>
        <v>22.5</v>
      </c>
    </row>
    <row r="22" spans="1:13">
      <c r="A22" s="3" t="s">
        <v>445</v>
      </c>
      <c r="B22" s="3" t="s">
        <v>446</v>
      </c>
      <c r="C22" s="3" t="s">
        <v>38</v>
      </c>
      <c r="D22" s="3">
        <v>44</v>
      </c>
      <c r="E22" s="3" t="s">
        <v>19</v>
      </c>
      <c r="F22" s="19" t="str">
        <f t="shared" si="0"/>
        <v>SheilaWilsonFMILLENNIUM RUNNING</v>
      </c>
      <c r="G22" s="22">
        <f>SUMIF('Shamrock 5K'!$F$2:$F$300,$F22,'Shamrock 5K'!$J$2:$J$300)</f>
        <v>0</v>
      </c>
      <c r="H22" s="22">
        <f>SUMIF('Nashua 10K'!$F$2:$F$300,$F22,'Nashua 10K'!$J$2:$J$300)</f>
        <v>9.5</v>
      </c>
      <c r="I22" s="22">
        <f>SUMIF('Shaker 7'!$F$2:$F$300,$F22,'Shaker 7'!$J$2:$J$300)</f>
        <v>0</v>
      </c>
      <c r="J22" s="22">
        <f>SUMIF('Run for Freedom 5K'!$F$2:$F$300,$F22,'Run for Freedom 5K'!$J$2:$J$300)</f>
        <v>11.5</v>
      </c>
      <c r="K22" s="22">
        <f>SUMIF('Footrace for the Fallen 5K'!$F$2:$F$366,$F22,'Footrace for the Fallen 5K'!$J$2:$J$366)</f>
        <v>0</v>
      </c>
      <c r="L22" s="22">
        <f>SUMIF('New England Half'!$F$2:$F$355,$F22,'New England Half'!$J$2:$J$355)</f>
        <v>0</v>
      </c>
      <c r="M22" s="24">
        <f t="shared" si="1"/>
        <v>21</v>
      </c>
    </row>
    <row r="23" spans="1:13">
      <c r="A23" t="s">
        <v>604</v>
      </c>
      <c r="B23" t="s">
        <v>730</v>
      </c>
      <c r="C23" t="s">
        <v>38</v>
      </c>
      <c r="D23" s="3">
        <v>46</v>
      </c>
      <c r="E23" t="s">
        <v>18</v>
      </c>
      <c r="F23" s="19" t="str">
        <f t="shared" si="0"/>
        <v>BarbaraHolmesFGREATER DERRY TRACK CLUB</v>
      </c>
      <c r="G23" s="22">
        <f>SUMIF('Shamrock 5K'!$F$2:$F$300,$F23,'Shamrock 5K'!$J$2:$J$300)</f>
        <v>0</v>
      </c>
      <c r="H23" s="22">
        <f>SUMIF('Nashua 10K'!$F$2:$F$300,$F23,'Nashua 10K'!$J$2:$J$300)</f>
        <v>0</v>
      </c>
      <c r="I23" s="22">
        <f>SUMIF('Shaker 7'!$F$2:$F$300,$F23,'Shaker 7'!$J$2:$J$300)</f>
        <v>0</v>
      </c>
      <c r="J23" s="22">
        <f>SUMIF('Run for Freedom 5K'!$F$2:$F$300,$F23,'Run for Freedom 5K'!$J$2:$J$300)</f>
        <v>0</v>
      </c>
      <c r="K23" s="22">
        <f>SUMIF('Footrace for the Fallen 5K'!$F$2:$F$366,$F23,'Footrace for the Fallen 5K'!$J$2:$J$366)</f>
        <v>6.75</v>
      </c>
      <c r="L23" s="22">
        <f>SUMIF('New England Half'!$F$2:$F$355,$F23,'New England Half'!$J$2:$J$355)</f>
        <v>11.5</v>
      </c>
      <c r="M23" s="24">
        <f t="shared" si="1"/>
        <v>18.25</v>
      </c>
    </row>
    <row r="24" spans="1:13">
      <c r="A24" s="3" t="s">
        <v>198</v>
      </c>
      <c r="B24" s="3" t="s">
        <v>203</v>
      </c>
      <c r="C24" s="3" t="s">
        <v>38</v>
      </c>
      <c r="D24" s="3">
        <v>49</v>
      </c>
      <c r="E24" s="3" t="s">
        <v>20</v>
      </c>
      <c r="F24" s="19" t="str">
        <f t="shared" si="0"/>
        <v>KatieFarisFUPPER VALLEY RUNNING CLUB</v>
      </c>
      <c r="G24" s="22">
        <f>SUMIF('Shamrock 5K'!$F$2:$F$300,$F24,'Shamrock 5K'!$J$2:$J$300)</f>
        <v>7.25</v>
      </c>
      <c r="H24" s="22">
        <f>SUMIF('Nashua 10K'!$F$2:$F$300,$F24,'Nashua 10K'!$J$2:$J$300)</f>
        <v>0</v>
      </c>
      <c r="I24" s="22">
        <f>SUMIF('Shaker 7'!$F$2:$F$300,$F24,'Shaker 7'!$J$2:$J$300)</f>
        <v>10.5</v>
      </c>
      <c r="J24" s="22">
        <f>SUMIF('Run for Freedom 5K'!$F$2:$F$300,$F24,'Run for Freedom 5K'!$J$2:$J$300)</f>
        <v>0</v>
      </c>
      <c r="K24" s="22">
        <f>SUMIF('Footrace for the Fallen 5K'!$F$2:$F$366,$F24,'Footrace for the Fallen 5K'!$J$2:$J$366)</f>
        <v>0</v>
      </c>
      <c r="L24" s="22">
        <f>SUMIF('New England Half'!$F$2:$F$355,$F24,'New England Half'!$J$2:$J$355)</f>
        <v>0</v>
      </c>
      <c r="M24" s="24">
        <f t="shared" si="1"/>
        <v>17.75</v>
      </c>
    </row>
    <row r="25" spans="1:13">
      <c r="A25" s="3" t="s">
        <v>44</v>
      </c>
      <c r="B25" s="3" t="s">
        <v>279</v>
      </c>
      <c r="C25" s="3" t="s">
        <v>38</v>
      </c>
      <c r="D25" s="3">
        <v>40</v>
      </c>
      <c r="E25" s="3" t="s">
        <v>20</v>
      </c>
      <c r="F25" s="19" t="str">
        <f t="shared" si="0"/>
        <v>LauraJohnsonFUPPER VALLEY RUNNING CLUB</v>
      </c>
      <c r="G25" s="22">
        <f>SUMIF('Shamrock 5K'!$F$2:$F$300,$F25,'Shamrock 5K'!$J$2:$J$300)</f>
        <v>5</v>
      </c>
      <c r="H25" s="22">
        <f>SUMIF('Nashua 10K'!$F$2:$F$300,$F25,'Nashua 10K'!$J$2:$J$300)</f>
        <v>0</v>
      </c>
      <c r="I25" s="22">
        <f>SUMIF('Shaker 7'!$F$2:$F$300,$F25,'Shaker 7'!$J$2:$J$300)</f>
        <v>12.5</v>
      </c>
      <c r="J25" s="22">
        <f>SUMIF('Run for Freedom 5K'!$F$2:$F$300,$F25,'Run for Freedom 5K'!$J$2:$J$300)</f>
        <v>0</v>
      </c>
      <c r="K25" s="22">
        <f>SUMIF('Footrace for the Fallen 5K'!$F$2:$F$366,$F25,'Footrace for the Fallen 5K'!$J$2:$J$366)</f>
        <v>0</v>
      </c>
      <c r="L25" s="22">
        <f>SUMIF('New England Half'!$F$2:$F$355,$F25,'New England Half'!$J$2:$J$355)</f>
        <v>0</v>
      </c>
      <c r="M25" s="24">
        <f t="shared" si="1"/>
        <v>17.5</v>
      </c>
    </row>
    <row r="26" spans="1:13">
      <c r="A26" t="s">
        <v>277</v>
      </c>
      <c r="B26" t="s">
        <v>722</v>
      </c>
      <c r="C26" t="s">
        <v>38</v>
      </c>
      <c r="D26" s="3">
        <v>47</v>
      </c>
      <c r="E26" s="3" t="s">
        <v>19</v>
      </c>
      <c r="F26" s="19" t="str">
        <f t="shared" si="0"/>
        <v>NicoleDowningFMILLENNIUM RUNNING</v>
      </c>
      <c r="G26" s="22">
        <f>SUMIF('Shamrock 5K'!$F$2:$F$300,$F26,'Shamrock 5K'!$J$2:$J$300)</f>
        <v>0</v>
      </c>
      <c r="H26" s="22">
        <f>SUMIF('Nashua 10K'!$F$2:$F$300,$F26,'Nashua 10K'!$J$2:$J$300)</f>
        <v>0</v>
      </c>
      <c r="I26" s="22">
        <f>SUMIF('Shaker 7'!$F$2:$F$300,$F26,'Shaker 7'!$J$2:$J$300)</f>
        <v>0</v>
      </c>
      <c r="J26" s="22">
        <f>SUMIF('Run for Freedom 5K'!$F$2:$F$300,$F26,'Run for Freedom 5K'!$J$2:$J$300)</f>
        <v>0</v>
      </c>
      <c r="K26" s="22">
        <f>SUMIF('Footrace for the Fallen 5K'!$F$2:$F$366,$F26,'Footrace for the Fallen 5K'!$J$2:$J$366)</f>
        <v>10</v>
      </c>
      <c r="L26" s="22">
        <f>SUMIF('New England Half'!$F$2:$F$355,$F26,'New England Half'!$J$2:$J$355)</f>
        <v>6.75</v>
      </c>
      <c r="M26" s="24">
        <f t="shared" si="1"/>
        <v>16.75</v>
      </c>
    </row>
    <row r="27" spans="1:13">
      <c r="A27" t="s">
        <v>871</v>
      </c>
      <c r="B27" t="s">
        <v>872</v>
      </c>
      <c r="C27" t="s">
        <v>38</v>
      </c>
      <c r="D27">
        <v>48</v>
      </c>
      <c r="E27" t="s">
        <v>19</v>
      </c>
      <c r="F27" s="19" t="str">
        <f t="shared" si="0"/>
        <v>ToryWightFMILLENNIUM RUNNING</v>
      </c>
      <c r="G27" s="22">
        <f>SUMIF('Shamrock 5K'!$F$2:$F$300,$F27,'Shamrock 5K'!$J$2:$J$300)</f>
        <v>0</v>
      </c>
      <c r="H27" s="22">
        <f>SUMIF('Nashua 10K'!$F$2:$F$300,$F27,'Nashua 10K'!$J$2:$J$300)</f>
        <v>0</v>
      </c>
      <c r="I27" s="22">
        <f>SUMIF('Shaker 7'!$F$2:$F$300,$F27,'Shaker 7'!$J$2:$J$300)</f>
        <v>0</v>
      </c>
      <c r="J27" s="22">
        <f>SUMIF('Run for Freedom 5K'!$F$2:$F$300,$F27,'Run for Freedom 5K'!$J$2:$J$300)</f>
        <v>0</v>
      </c>
      <c r="K27" s="22">
        <f>SUMIF('Footrace for the Fallen 5K'!$F$2:$F$366,$F27,'Footrace for the Fallen 5K'!$J$2:$J$366)</f>
        <v>0</v>
      </c>
      <c r="L27" s="22">
        <f>SUMIF('New England Half'!$F$2:$F$355,$F27,'New England Half'!$J$2:$J$355)</f>
        <v>16.5</v>
      </c>
      <c r="M27" s="24">
        <f t="shared" si="1"/>
        <v>16.5</v>
      </c>
    </row>
    <row r="28" spans="1:13">
      <c r="A28" s="3" t="s">
        <v>454</v>
      </c>
      <c r="B28" s="3" t="s">
        <v>455</v>
      </c>
      <c r="C28" s="3" t="s">
        <v>38</v>
      </c>
      <c r="D28" s="3">
        <v>44</v>
      </c>
      <c r="E28" s="3" t="s">
        <v>19</v>
      </c>
      <c r="F28" s="19" t="str">
        <f t="shared" si="0"/>
        <v>MalissaKnightFMILLENNIUM RUNNING</v>
      </c>
      <c r="G28" s="22">
        <f>SUMIF('Shamrock 5K'!$F$2:$F$300,$F28,'Shamrock 5K'!$J$2:$J$300)</f>
        <v>0</v>
      </c>
      <c r="H28" s="22">
        <f>SUMIF('Nashua 10K'!$F$2:$F$300,$F28,'Nashua 10K'!$J$2:$J$300)</f>
        <v>4</v>
      </c>
      <c r="I28" s="22">
        <f>SUMIF('Shaker 7'!$F$2:$F$300,$F28,'Shaker 7'!$J$2:$J$300)</f>
        <v>5.75</v>
      </c>
      <c r="J28" s="22">
        <f>SUMIF('Run for Freedom 5K'!$F$2:$F$300,$F28,'Run for Freedom 5K'!$J$2:$J$300)</f>
        <v>1</v>
      </c>
      <c r="K28" s="22">
        <f>SUMIF('Footrace for the Fallen 5K'!$F$2:$F$366,$F28,'Footrace for the Fallen 5K'!$J$2:$J$366)</f>
        <v>1.5</v>
      </c>
      <c r="L28" s="22">
        <f>SUMIF('New England Half'!$F$2:$F$355,$F28,'New England Half'!$J$2:$J$355)</f>
        <v>1.3</v>
      </c>
      <c r="M28" s="24">
        <f t="shared" si="1"/>
        <v>13.55</v>
      </c>
    </row>
    <row r="29" spans="1:13">
      <c r="A29" s="3" t="s">
        <v>290</v>
      </c>
      <c r="B29" s="3" t="s">
        <v>274</v>
      </c>
      <c r="C29" s="3" t="s">
        <v>38</v>
      </c>
      <c r="D29" s="3">
        <v>48</v>
      </c>
      <c r="E29" s="3" t="s">
        <v>20</v>
      </c>
      <c r="F29" s="19" t="str">
        <f t="shared" si="0"/>
        <v>ChrisWolfeFUPPER VALLEY RUNNING CLUB</v>
      </c>
      <c r="G29" s="22">
        <f>SUMIF('Shamrock 5K'!$F$2:$F$300,$F29,'Shamrock 5K'!$J$2:$J$300)</f>
        <v>5.25</v>
      </c>
      <c r="H29" s="22">
        <f>SUMIF('Nashua 10K'!$F$2:$F$300,$F29,'Nashua 10K'!$J$2:$J$300)</f>
        <v>0</v>
      </c>
      <c r="I29" s="22">
        <f>SUMIF('Shaker 7'!$F$2:$F$300,$F29,'Shaker 7'!$J$2:$J$300)</f>
        <v>7</v>
      </c>
      <c r="J29" s="22">
        <f>SUMIF('Run for Freedom 5K'!$F$2:$F$300,$F29,'Run for Freedom 5K'!$J$2:$J$300)</f>
        <v>0</v>
      </c>
      <c r="K29" s="22">
        <f>SUMIF('Footrace for the Fallen 5K'!$F$2:$F$366,$F29,'Footrace for the Fallen 5K'!$J$2:$J$366)</f>
        <v>0</v>
      </c>
      <c r="L29" s="22">
        <f>SUMIF('New England Half'!$F$2:$F$355,$F29,'New England Half'!$J$2:$J$355)</f>
        <v>0</v>
      </c>
      <c r="M29" s="24">
        <f t="shared" si="1"/>
        <v>12.25</v>
      </c>
    </row>
    <row r="30" spans="1:13">
      <c r="A30" s="3" t="s">
        <v>247</v>
      </c>
      <c r="B30" s="3" t="s">
        <v>288</v>
      </c>
      <c r="C30" s="3" t="s">
        <v>38</v>
      </c>
      <c r="D30" s="3">
        <v>40</v>
      </c>
      <c r="E30" s="3" t="s">
        <v>20</v>
      </c>
      <c r="F30" s="19" t="str">
        <f t="shared" si="0"/>
        <v>SarahSwansonFUPPER VALLEY RUNNING CLUB</v>
      </c>
      <c r="G30" s="22">
        <f>SUMIF('Shamrock 5K'!$F$2:$F$300,$F30,'Shamrock 5K'!$J$2:$J$300)</f>
        <v>7</v>
      </c>
      <c r="H30" s="22">
        <f>SUMIF('Nashua 10K'!$F$2:$F$300,$F30,'Nashua 10K'!$J$2:$J$300)</f>
        <v>0</v>
      </c>
      <c r="I30" s="22">
        <f>SUMIF('Shaker 7'!$F$2:$F$300,$F30,'Shaker 7'!$J$2:$J$300)</f>
        <v>5</v>
      </c>
      <c r="J30" s="22">
        <f>SUMIF('Run for Freedom 5K'!$F$2:$F$300,$F30,'Run for Freedom 5K'!$J$2:$J$300)</f>
        <v>0</v>
      </c>
      <c r="K30" s="22">
        <f>SUMIF('Footrace for the Fallen 5K'!$F$2:$F$366,$F30,'Footrace for the Fallen 5K'!$J$2:$J$366)</f>
        <v>0</v>
      </c>
      <c r="L30" s="22">
        <f>SUMIF('New England Half'!$F$2:$F$355,$F30,'New England Half'!$J$2:$J$355)</f>
        <v>0</v>
      </c>
      <c r="M30" s="24">
        <f t="shared" si="1"/>
        <v>12</v>
      </c>
    </row>
    <row r="31" spans="1:13">
      <c r="A31" t="s">
        <v>867</v>
      </c>
      <c r="B31" t="s">
        <v>868</v>
      </c>
      <c r="C31" t="s">
        <v>38</v>
      </c>
      <c r="D31">
        <v>43</v>
      </c>
      <c r="E31" t="s">
        <v>19</v>
      </c>
      <c r="F31" s="19" t="str">
        <f t="shared" si="0"/>
        <v>LindsayMitchellFMILLENNIUM RUNNING</v>
      </c>
      <c r="G31" s="22">
        <f>SUMIF('Shamrock 5K'!$F$2:$F$300,$F31,'Shamrock 5K'!$J$2:$J$300)</f>
        <v>0</v>
      </c>
      <c r="H31" s="22">
        <f>SUMIF('Nashua 10K'!$F$2:$F$300,$F31,'Nashua 10K'!$J$2:$J$300)</f>
        <v>0</v>
      </c>
      <c r="I31" s="22">
        <f>SUMIF('Shaker 7'!$F$2:$F$300,$F31,'Shaker 7'!$J$2:$J$300)</f>
        <v>0</v>
      </c>
      <c r="J31" s="22">
        <f>SUMIF('Run for Freedom 5K'!$F$2:$F$300,$F31,'Run for Freedom 5K'!$J$2:$J$300)</f>
        <v>0</v>
      </c>
      <c r="K31" s="22">
        <f>SUMIF('Footrace for the Fallen 5K'!$F$2:$F$366,$F31,'Footrace for the Fallen 5K'!$J$2:$J$366)</f>
        <v>0</v>
      </c>
      <c r="L31" s="22">
        <f>SUMIF('New England Half'!$F$2:$F$355,$F31,'New England Half'!$J$2:$J$355)</f>
        <v>10.5</v>
      </c>
      <c r="M31" s="24">
        <f t="shared" si="1"/>
        <v>10.5</v>
      </c>
    </row>
    <row r="32" spans="1:13">
      <c r="A32" s="3" t="s">
        <v>389</v>
      </c>
      <c r="B32" s="3" t="s">
        <v>390</v>
      </c>
      <c r="C32" s="3" t="s">
        <v>38</v>
      </c>
      <c r="D32" s="3">
        <v>45</v>
      </c>
      <c r="E32" s="3" t="s">
        <v>17</v>
      </c>
      <c r="F32" s="19" t="str">
        <f t="shared" si="0"/>
        <v>AngelaPoulinFGATE CITY STRIDERS</v>
      </c>
      <c r="G32" s="22">
        <f>SUMIF('Shamrock 5K'!$F$2:$F$300,$F32,'Shamrock 5K'!$J$2:$J$300)</f>
        <v>0</v>
      </c>
      <c r="H32" s="22">
        <f>SUMIF('Nashua 10K'!$F$2:$F$300,$F32,'Nashua 10K'!$J$2:$J$300)</f>
        <v>10</v>
      </c>
      <c r="I32" s="22">
        <f>SUMIF('Shaker 7'!$F$2:$F$300,$F32,'Shaker 7'!$J$2:$J$300)</f>
        <v>0</v>
      </c>
      <c r="J32" s="22">
        <f>SUMIF('Run for Freedom 5K'!$F$2:$F$300,$F32,'Run for Freedom 5K'!$J$2:$J$300)</f>
        <v>0</v>
      </c>
      <c r="K32" s="22">
        <f>SUMIF('Footrace for the Fallen 5K'!$F$2:$F$366,$F32,'Footrace for the Fallen 5K'!$J$2:$J$366)</f>
        <v>0</v>
      </c>
      <c r="L32" s="22">
        <f>SUMIF('New England Half'!$F$2:$F$355,$F32,'New England Half'!$J$2:$J$355)</f>
        <v>0</v>
      </c>
      <c r="M32" s="24">
        <f t="shared" si="1"/>
        <v>10</v>
      </c>
    </row>
    <row r="33" spans="1:13">
      <c r="A33" t="s">
        <v>393</v>
      </c>
      <c r="B33" t="s">
        <v>603</v>
      </c>
      <c r="C33" t="s">
        <v>38</v>
      </c>
      <c r="D33" s="3">
        <v>47</v>
      </c>
      <c r="E33" s="3" t="s">
        <v>19</v>
      </c>
      <c r="F33" s="19" t="str">
        <f t="shared" si="0"/>
        <v>JillOberFMILLENNIUM RUNNING</v>
      </c>
      <c r="G33" s="22">
        <f>SUMIF('Shamrock 5K'!$F$2:$F$300,$F33,'Shamrock 5K'!$J$2:$J$300)</f>
        <v>0</v>
      </c>
      <c r="H33" s="22">
        <f>SUMIF('Nashua 10K'!$F$2:$F$300,$F33,'Nashua 10K'!$J$2:$J$300)</f>
        <v>0</v>
      </c>
      <c r="I33" s="22">
        <f>SUMIF('Shaker 7'!$F$2:$F$300,$F33,'Shaker 7'!$J$2:$J$300)</f>
        <v>0</v>
      </c>
      <c r="J33" s="22">
        <f>SUMIF('Run for Freedom 5K'!$F$2:$F$300,$F33,'Run for Freedom 5K'!$J$2:$J$300)</f>
        <v>5</v>
      </c>
      <c r="K33" s="22">
        <f>SUMIF('Footrace for the Fallen 5K'!$F$2:$F$366,$F33,'Footrace for the Fallen 5K'!$J$2:$J$366)</f>
        <v>1.3</v>
      </c>
      <c r="L33" s="22">
        <f>SUMIF('New England Half'!$F$2:$F$355,$F33,'New England Half'!$J$2:$J$355)</f>
        <v>3</v>
      </c>
      <c r="M33" s="24">
        <f t="shared" si="1"/>
        <v>9.3000000000000007</v>
      </c>
    </row>
    <row r="34" spans="1:13">
      <c r="A34" t="s">
        <v>617</v>
      </c>
      <c r="B34" t="s">
        <v>574</v>
      </c>
      <c r="C34" t="s">
        <v>38</v>
      </c>
      <c r="D34" s="3">
        <v>48</v>
      </c>
      <c r="E34" s="3" t="s">
        <v>19</v>
      </c>
      <c r="F34" s="19" t="str">
        <f t="shared" ref="F34:F65" si="2">A34&amp;B34&amp;C34&amp;E34</f>
        <v>ErickaSwettFMILLENNIUM RUNNING</v>
      </c>
      <c r="G34" s="22">
        <f>SUMIF('Shamrock 5K'!$F$2:$F$300,$F34,'Shamrock 5K'!$J$2:$J$300)</f>
        <v>0</v>
      </c>
      <c r="H34" s="22">
        <f>SUMIF('Nashua 10K'!$F$2:$F$300,$F34,'Nashua 10K'!$J$2:$J$300)</f>
        <v>0</v>
      </c>
      <c r="I34" s="22">
        <f>SUMIF('Shaker 7'!$F$2:$F$300,$F34,'Shaker 7'!$J$2:$J$300)</f>
        <v>0</v>
      </c>
      <c r="J34" s="22">
        <f>SUMIF('Run for Freedom 5K'!$F$2:$F$300,$F34,'Run for Freedom 5K'!$J$2:$J$300)</f>
        <v>1.8</v>
      </c>
      <c r="K34" s="22">
        <f>SUMIF('Footrace for the Fallen 5K'!$F$2:$F$366,$F34,'Footrace for the Fallen 5K'!$J$2:$J$366)</f>
        <v>2.6</v>
      </c>
      <c r="L34" s="22">
        <f>SUMIF('New England Half'!$F$2:$F$355,$F34,'New England Half'!$J$2:$J$355)</f>
        <v>4.25</v>
      </c>
      <c r="M34" s="24">
        <f t="shared" ref="M34:M65" si="3">SUM(G34:L34)</f>
        <v>8.65</v>
      </c>
    </row>
    <row r="35" spans="1:13">
      <c r="A35" t="s">
        <v>728</v>
      </c>
      <c r="B35" t="s">
        <v>729</v>
      </c>
      <c r="C35" t="s">
        <v>38</v>
      </c>
      <c r="D35" s="3">
        <v>42</v>
      </c>
      <c r="E35" s="3" t="s">
        <v>17</v>
      </c>
      <c r="F35" s="19" t="str">
        <f t="shared" si="2"/>
        <v>ColleenBerubeFGATE CITY STRIDERS</v>
      </c>
      <c r="G35" s="22">
        <f>SUMIF('Shamrock 5K'!$F$2:$F$300,$F35,'Shamrock 5K'!$J$2:$J$300)</f>
        <v>0</v>
      </c>
      <c r="H35" s="22">
        <f>SUMIF('Nashua 10K'!$F$2:$F$300,$F35,'Nashua 10K'!$J$2:$J$300)</f>
        <v>0</v>
      </c>
      <c r="I35" s="22">
        <f>SUMIF('Shaker 7'!$F$2:$F$300,$F35,'Shaker 7'!$J$2:$J$300)</f>
        <v>0</v>
      </c>
      <c r="J35" s="22">
        <f>SUMIF('Run for Freedom 5K'!$F$2:$F$300,$F35,'Run for Freedom 5K'!$J$2:$J$300)</f>
        <v>0</v>
      </c>
      <c r="K35" s="22">
        <f>SUMIF('Footrace for the Fallen 5K'!$F$2:$F$366,$F35,'Footrace for the Fallen 5K'!$J$2:$J$366)</f>
        <v>8.4</v>
      </c>
      <c r="L35" s="22">
        <f>SUMIF('New England Half'!$F$2:$F$355,$F35,'New England Half'!$J$2:$J$355)</f>
        <v>0</v>
      </c>
      <c r="M35" s="24">
        <f t="shared" si="3"/>
        <v>8.4</v>
      </c>
    </row>
    <row r="36" spans="1:13">
      <c r="A36" t="s">
        <v>589</v>
      </c>
      <c r="B36" t="s">
        <v>540</v>
      </c>
      <c r="C36" t="s">
        <v>38</v>
      </c>
      <c r="D36">
        <v>45</v>
      </c>
      <c r="E36" s="3" t="s">
        <v>19</v>
      </c>
      <c r="F36" s="19" t="str">
        <f t="shared" si="2"/>
        <v>AchsaKlugFMILLENNIUM RUNNING</v>
      </c>
      <c r="G36" s="22">
        <f>SUMIF('Shamrock 5K'!$F$2:$F$300,$F36,'Shamrock 5K'!$J$2:$J$300)</f>
        <v>0</v>
      </c>
      <c r="H36" s="22">
        <f>SUMIF('Nashua 10K'!$F$2:$F$300,$F36,'Nashua 10K'!$J$2:$J$300)</f>
        <v>0</v>
      </c>
      <c r="I36" s="22">
        <f>SUMIF('Shaker 7'!$F$2:$F$300,$F36,'Shaker 7'!$J$2:$J$300)</f>
        <v>0</v>
      </c>
      <c r="J36" s="22">
        <f>SUMIF('Run for Freedom 5K'!$F$2:$F$300,$F36,'Run for Freedom 5K'!$J$2:$J$300)</f>
        <v>7</v>
      </c>
      <c r="K36" s="22">
        <f>SUMIF('Footrace for the Fallen 5K'!$F$2:$F$366,$F36,'Footrace for the Fallen 5K'!$J$2:$J$366)</f>
        <v>0</v>
      </c>
      <c r="L36" s="22">
        <f>SUMIF('New England Half'!$F$2:$F$355,$F36,'New England Half'!$J$2:$J$355)</f>
        <v>0</v>
      </c>
      <c r="M36" s="24">
        <f t="shared" si="3"/>
        <v>7</v>
      </c>
    </row>
    <row r="37" spans="1:13">
      <c r="A37" s="3" t="s">
        <v>170</v>
      </c>
      <c r="B37" s="3" t="s">
        <v>171</v>
      </c>
      <c r="C37" s="3" t="s">
        <v>38</v>
      </c>
      <c r="D37" s="3">
        <v>49</v>
      </c>
      <c r="E37" s="3" t="s">
        <v>19</v>
      </c>
      <c r="F37" s="19" t="str">
        <f t="shared" si="2"/>
        <v>JessicaCaseyFMILLENNIUM RUNNING</v>
      </c>
      <c r="G37" s="22">
        <f>SUMIF('Shamrock 5K'!$F$2:$F$300,$F37,'Shamrock 5K'!$J$2:$J$300)</f>
        <v>3.75</v>
      </c>
      <c r="H37" s="22">
        <f>SUMIF('Nashua 10K'!$F$2:$F$300,$F37,'Nashua 10K'!$J$2:$J$300)</f>
        <v>0</v>
      </c>
      <c r="I37" s="22">
        <f>SUMIF('Shaker 7'!$F$2:$F$300,$F37,'Shaker 7'!$J$2:$J$300)</f>
        <v>0</v>
      </c>
      <c r="J37" s="22">
        <f>SUMIF('Run for Freedom 5K'!$F$2:$F$300,$F37,'Run for Freedom 5K'!$J$2:$J$300)</f>
        <v>0</v>
      </c>
      <c r="K37" s="22">
        <f>SUMIF('Footrace for the Fallen 5K'!$F$2:$F$366,$F37,'Footrace for the Fallen 5K'!$J$2:$J$366)</f>
        <v>1</v>
      </c>
      <c r="L37" s="22">
        <f>SUMIF('New England Half'!$F$2:$F$355,$F37,'New England Half'!$J$2:$J$355)</f>
        <v>2</v>
      </c>
      <c r="M37" s="24">
        <f t="shared" si="3"/>
        <v>6.75</v>
      </c>
    </row>
    <row r="38" spans="1:13">
      <c r="A38" s="3" t="s">
        <v>277</v>
      </c>
      <c r="B38" s="3" t="s">
        <v>449</v>
      </c>
      <c r="C38" s="3" t="s">
        <v>38</v>
      </c>
      <c r="D38" s="3">
        <v>43</v>
      </c>
      <c r="E38" s="3" t="s">
        <v>19</v>
      </c>
      <c r="F38" s="19" t="str">
        <f t="shared" si="2"/>
        <v>NicoleFanteFMILLENNIUM RUNNING</v>
      </c>
      <c r="G38" s="22">
        <f>SUMIF('Shamrock 5K'!$F$2:$F$300,$F38,'Shamrock 5K'!$J$2:$J$300)</f>
        <v>0</v>
      </c>
      <c r="H38" s="22">
        <f>SUMIF('Nashua 10K'!$F$2:$F$300,$F38,'Nashua 10K'!$J$2:$J$300)</f>
        <v>6.75</v>
      </c>
      <c r="I38" s="22">
        <f>SUMIF('Shaker 7'!$F$2:$F$300,$F38,'Shaker 7'!$J$2:$J$300)</f>
        <v>0</v>
      </c>
      <c r="J38" s="22">
        <f>SUMIF('Run for Freedom 5K'!$F$2:$F$300,$F38,'Run for Freedom 5K'!$J$2:$J$300)</f>
        <v>0</v>
      </c>
      <c r="K38" s="22">
        <f>SUMIF('Footrace for the Fallen 5K'!$F$2:$F$366,$F38,'Footrace for the Fallen 5K'!$J$2:$J$366)</f>
        <v>0</v>
      </c>
      <c r="L38" s="22">
        <f>SUMIF('New England Half'!$F$2:$F$355,$F38,'New England Half'!$J$2:$J$355)</f>
        <v>0</v>
      </c>
      <c r="M38" s="24">
        <f t="shared" si="3"/>
        <v>6.75</v>
      </c>
    </row>
    <row r="39" spans="1:13">
      <c r="A39" s="3" t="s">
        <v>817</v>
      </c>
      <c r="B39" s="3" t="s">
        <v>818</v>
      </c>
      <c r="C39" s="3" t="s">
        <v>38</v>
      </c>
      <c r="D39" s="3">
        <v>46</v>
      </c>
      <c r="E39" s="3" t="s">
        <v>19</v>
      </c>
      <c r="F39" s="19" t="str">
        <f t="shared" si="2"/>
        <v>CarleyDell'ovaFMILLENNIUM RUNNING</v>
      </c>
      <c r="G39" s="22">
        <f>SUMIF('Shamrock 5K'!$F$2:$F$300,$F39,'Shamrock 5K'!$J$2:$J$300)</f>
        <v>0</v>
      </c>
      <c r="H39" s="22">
        <f>SUMIF('Nashua 10K'!$F$2:$F$300,$F39,'Nashua 10K'!$J$2:$J$300)</f>
        <v>0</v>
      </c>
      <c r="I39" s="22">
        <f>SUMIF('Shaker 7'!$F$2:$F$300,$F39,'Shaker 7'!$J$2:$J$300)</f>
        <v>0</v>
      </c>
      <c r="J39" s="22">
        <f>SUMIF('Run for Freedom 5K'!$F$2:$F$300,$F39,'Run for Freedom 5K'!$J$2:$J$300)</f>
        <v>0</v>
      </c>
      <c r="K39" s="22">
        <f>SUMIF('Footrace for the Fallen 5K'!$F$2:$F$366,$F39,'Footrace for the Fallen 5K'!$J$2:$J$366)</f>
        <v>6.5</v>
      </c>
      <c r="L39" s="22">
        <f>SUMIF('New England Half'!$F$2:$F$355,$F39,'New England Half'!$J$2:$J$355)</f>
        <v>0</v>
      </c>
      <c r="M39" s="24">
        <f t="shared" si="3"/>
        <v>6.5</v>
      </c>
    </row>
    <row r="40" spans="1:13">
      <c r="A40" s="3" t="s">
        <v>277</v>
      </c>
      <c r="B40" s="3" t="s">
        <v>278</v>
      </c>
      <c r="C40" s="3" t="s">
        <v>38</v>
      </c>
      <c r="D40" s="3">
        <v>41</v>
      </c>
      <c r="E40" s="3" t="s">
        <v>20</v>
      </c>
      <c r="F40" s="19" t="str">
        <f t="shared" si="2"/>
        <v>NicoleLosavioFUPPER VALLEY RUNNING CLUB</v>
      </c>
      <c r="G40" s="22">
        <f>SUMIF('Shamrock 5K'!$F$2:$F$300,$F40,'Shamrock 5K'!$J$2:$J$300)</f>
        <v>6.25</v>
      </c>
      <c r="H40" s="22">
        <f>SUMIF('Nashua 10K'!$F$2:$F$300,$F40,'Nashua 10K'!$J$2:$J$300)</f>
        <v>0</v>
      </c>
      <c r="I40" s="22">
        <f>SUMIF('Shaker 7'!$F$2:$F$300,$F40,'Shaker 7'!$J$2:$J$300)</f>
        <v>0</v>
      </c>
      <c r="J40" s="22">
        <f>SUMIF('Run for Freedom 5K'!$F$2:$F$300,$F40,'Run for Freedom 5K'!$J$2:$J$300)</f>
        <v>0</v>
      </c>
      <c r="K40" s="22">
        <f>SUMIF('Footrace for the Fallen 5K'!$F$2:$F$366,$F40,'Footrace for the Fallen 5K'!$J$2:$J$366)</f>
        <v>0</v>
      </c>
      <c r="L40" s="22">
        <f>SUMIF('New England Half'!$F$2:$F$355,$F40,'New England Half'!$J$2:$J$355)</f>
        <v>0</v>
      </c>
      <c r="M40" s="24">
        <f t="shared" si="3"/>
        <v>6.25</v>
      </c>
    </row>
    <row r="41" spans="1:13">
      <c r="A41" t="s">
        <v>170</v>
      </c>
      <c r="B41" t="s">
        <v>897</v>
      </c>
      <c r="C41" t="s">
        <v>38</v>
      </c>
      <c r="D41">
        <v>46</v>
      </c>
      <c r="E41" t="s">
        <v>24</v>
      </c>
      <c r="F41" s="19" t="str">
        <f t="shared" si="2"/>
        <v>JessicaMichaudFRUNNERS ALLEY</v>
      </c>
      <c r="G41" s="22">
        <f>SUMIF('Shamrock 5K'!$F$2:$F$300,$F41,'Shamrock 5K'!$J$2:$J$300)</f>
        <v>0</v>
      </c>
      <c r="H41" s="22">
        <f>SUMIF('Nashua 10K'!$F$2:$F$300,$F41,'Nashua 10K'!$J$2:$J$300)</f>
        <v>0</v>
      </c>
      <c r="I41" s="22">
        <f>SUMIF('Shaker 7'!$F$2:$F$300,$F41,'Shaker 7'!$J$2:$J$300)</f>
        <v>0</v>
      </c>
      <c r="J41" s="22">
        <f>SUMIF('Run for Freedom 5K'!$F$2:$F$300,$F41,'Run for Freedom 5K'!$J$2:$J$300)</f>
        <v>0</v>
      </c>
      <c r="K41" s="22">
        <f>SUMIF('Footrace for the Fallen 5K'!$F$2:$F$366,$F41,'Footrace for the Fallen 5K'!$J$2:$J$366)</f>
        <v>0</v>
      </c>
      <c r="L41" s="22">
        <f>SUMIF('New England Half'!$F$2:$F$355,$F41,'New England Half'!$J$2:$J$355)</f>
        <v>6</v>
      </c>
      <c r="M41" s="24">
        <f t="shared" si="3"/>
        <v>6</v>
      </c>
    </row>
    <row r="42" spans="1:13">
      <c r="A42" t="s">
        <v>837</v>
      </c>
      <c r="B42" t="s">
        <v>838</v>
      </c>
      <c r="C42" t="s">
        <v>38</v>
      </c>
      <c r="D42">
        <v>41</v>
      </c>
      <c r="E42" t="s">
        <v>17</v>
      </c>
      <c r="F42" s="19" t="str">
        <f t="shared" si="2"/>
        <v>EricaMannettaFGATE CITY STRIDERS</v>
      </c>
      <c r="G42" s="22">
        <f>SUMIF('Shamrock 5K'!$F$2:$F$300,$F42,'Shamrock 5K'!$J$2:$J$300)</f>
        <v>0</v>
      </c>
      <c r="H42" s="22">
        <f>SUMIF('Nashua 10K'!$F$2:$F$300,$F42,'Nashua 10K'!$J$2:$J$300)</f>
        <v>0</v>
      </c>
      <c r="I42" s="22">
        <f>SUMIF('Shaker 7'!$F$2:$F$300,$F42,'Shaker 7'!$J$2:$J$300)</f>
        <v>0</v>
      </c>
      <c r="J42" s="22">
        <f>SUMIF('Run for Freedom 5K'!$F$2:$F$300,$F42,'Run for Freedom 5K'!$J$2:$J$300)</f>
        <v>0</v>
      </c>
      <c r="K42" s="22">
        <f>SUMIF('Footrace for the Fallen 5K'!$F$2:$F$366,$F42,'Footrace for the Fallen 5K'!$J$2:$J$366)</f>
        <v>0</v>
      </c>
      <c r="L42" s="22">
        <f>SUMIF('New England Half'!$F$2:$F$355,$F42,'New England Half'!$J$2:$J$355)</f>
        <v>5.75</v>
      </c>
      <c r="M42" s="24">
        <f t="shared" si="3"/>
        <v>5.75</v>
      </c>
    </row>
    <row r="43" spans="1:13">
      <c r="A43" s="3" t="s">
        <v>403</v>
      </c>
      <c r="B43" s="3" t="s">
        <v>404</v>
      </c>
      <c r="C43" s="3" t="s">
        <v>38</v>
      </c>
      <c r="D43" s="3">
        <v>47</v>
      </c>
      <c r="E43" s="3" t="s">
        <v>17</v>
      </c>
      <c r="F43" s="19" t="str">
        <f t="shared" si="2"/>
        <v>ShelbyWalker-AdamsFGATE CITY STRIDERS</v>
      </c>
      <c r="G43" s="22">
        <f>SUMIF('Shamrock 5K'!$F$2:$F$300,$F43,'Shamrock 5K'!$J$2:$J$300)</f>
        <v>0</v>
      </c>
      <c r="H43" s="22">
        <f>SUMIF('Nashua 10K'!$F$2:$F$300,$F43,'Nashua 10K'!$J$2:$J$300)</f>
        <v>5.75</v>
      </c>
      <c r="I43" s="22">
        <f>SUMIF('Shaker 7'!$F$2:$F$300,$F43,'Shaker 7'!$J$2:$J$300)</f>
        <v>0</v>
      </c>
      <c r="J43" s="22">
        <f>SUMIF('Run for Freedom 5K'!$F$2:$F$300,$F43,'Run for Freedom 5K'!$J$2:$J$300)</f>
        <v>0</v>
      </c>
      <c r="K43" s="22">
        <f>SUMIF('Footrace for the Fallen 5K'!$F$2:$F$366,$F43,'Footrace for the Fallen 5K'!$J$2:$J$366)</f>
        <v>0</v>
      </c>
      <c r="L43" s="22">
        <f>SUMIF('New England Half'!$F$2:$F$355,$F43,'New England Half'!$J$2:$J$355)</f>
        <v>0</v>
      </c>
      <c r="M43" s="24">
        <f t="shared" si="3"/>
        <v>5.75</v>
      </c>
    </row>
    <row r="44" spans="1:13">
      <c r="A44" t="s">
        <v>590</v>
      </c>
      <c r="B44" t="s">
        <v>176</v>
      </c>
      <c r="C44" t="s">
        <v>38</v>
      </c>
      <c r="D44">
        <v>42</v>
      </c>
      <c r="E44" t="s">
        <v>18</v>
      </c>
      <c r="F44" s="19" t="str">
        <f t="shared" si="2"/>
        <v>AllysonScottFGREATER DERRY TRACK CLUB</v>
      </c>
      <c r="G44" s="22">
        <f>SUMIF('Shamrock 5K'!$F$2:$F$300,$F44,'Shamrock 5K'!$J$2:$J$300)</f>
        <v>0</v>
      </c>
      <c r="H44" s="22">
        <f>SUMIF('Nashua 10K'!$F$2:$F$300,$F44,'Nashua 10K'!$J$2:$J$300)</f>
        <v>0</v>
      </c>
      <c r="I44" s="22">
        <f>SUMIF('Shaker 7'!$F$2:$F$300,$F44,'Shaker 7'!$J$2:$J$300)</f>
        <v>0</v>
      </c>
      <c r="J44" s="22">
        <f>SUMIF('Run for Freedom 5K'!$F$2:$F$300,$F44,'Run for Freedom 5K'!$J$2:$J$300)</f>
        <v>5.5</v>
      </c>
      <c r="K44" s="22">
        <f>SUMIF('Footrace for the Fallen 5K'!$F$2:$F$366,$F44,'Footrace for the Fallen 5K'!$J$2:$J$366)</f>
        <v>0</v>
      </c>
      <c r="L44" s="22">
        <f>SUMIF('New England Half'!$F$2:$F$355,$F44,'New England Half'!$J$2:$J$355)</f>
        <v>0</v>
      </c>
      <c r="M44" s="24">
        <f t="shared" si="3"/>
        <v>5.5</v>
      </c>
    </row>
    <row r="45" spans="1:13">
      <c r="A45" s="3" t="s">
        <v>456</v>
      </c>
      <c r="B45" s="3" t="s">
        <v>457</v>
      </c>
      <c r="C45" s="3" t="s">
        <v>38</v>
      </c>
      <c r="D45" s="3">
        <v>43</v>
      </c>
      <c r="E45" s="3" t="s">
        <v>19</v>
      </c>
      <c r="F45" s="19" t="str">
        <f t="shared" si="2"/>
        <v>MelanieHardingFMILLENNIUM RUNNING</v>
      </c>
      <c r="G45" s="22">
        <f>SUMIF('Shamrock 5K'!$F$2:$F$300,$F45,'Shamrock 5K'!$J$2:$J$300)</f>
        <v>0</v>
      </c>
      <c r="H45" s="22">
        <f>SUMIF('Nashua 10K'!$F$2:$F$300,$F45,'Nashua 10K'!$J$2:$J$300)</f>
        <v>3.25</v>
      </c>
      <c r="I45" s="22">
        <f>SUMIF('Shaker 7'!$F$2:$F$300,$F45,'Shaker 7'!$J$2:$J$300)</f>
        <v>0</v>
      </c>
      <c r="J45" s="22">
        <f>SUMIF('Run for Freedom 5K'!$F$2:$F$300,$F45,'Run for Freedom 5K'!$J$2:$J$300)</f>
        <v>0</v>
      </c>
      <c r="K45" s="22">
        <f>SUMIF('Footrace for the Fallen 5K'!$F$2:$F$366,$F45,'Footrace for the Fallen 5K'!$J$2:$J$366)</f>
        <v>1</v>
      </c>
      <c r="L45" s="22">
        <f>SUMIF('New England Half'!$F$2:$F$355,$F45,'New England Half'!$J$2:$J$355)</f>
        <v>0</v>
      </c>
      <c r="M45" s="24">
        <f t="shared" si="3"/>
        <v>4.25</v>
      </c>
    </row>
    <row r="46" spans="1:13">
      <c r="A46" t="s">
        <v>119</v>
      </c>
      <c r="B46" t="s">
        <v>598</v>
      </c>
      <c r="C46" t="s">
        <v>38</v>
      </c>
      <c r="D46">
        <v>42</v>
      </c>
      <c r="E46" s="3" t="s">
        <v>19</v>
      </c>
      <c r="F46" s="19" t="str">
        <f t="shared" si="2"/>
        <v>PattyStellaFMILLENNIUM RUNNING</v>
      </c>
      <c r="G46" s="22">
        <f>SUMIF('Shamrock 5K'!$F$2:$F$300,$F46,'Shamrock 5K'!$J$2:$J$300)</f>
        <v>0</v>
      </c>
      <c r="H46" s="22">
        <f>SUMIF('Nashua 10K'!$F$2:$F$300,$F46,'Nashua 10K'!$J$2:$J$300)</f>
        <v>0</v>
      </c>
      <c r="I46" s="22">
        <f>SUMIF('Shaker 7'!$F$2:$F$300,$F46,'Shaker 7'!$J$2:$J$300)</f>
        <v>0</v>
      </c>
      <c r="J46" s="22">
        <f>SUMIF('Run for Freedom 5K'!$F$2:$F$300,$F46,'Run for Freedom 5K'!$J$2:$J$300)</f>
        <v>4</v>
      </c>
      <c r="K46" s="22">
        <f>SUMIF('Footrace for the Fallen 5K'!$F$2:$F$366,$F46,'Footrace for the Fallen 5K'!$J$2:$J$366)</f>
        <v>0</v>
      </c>
      <c r="L46" s="22">
        <f>SUMIF('New England Half'!$F$2:$F$355,$F46,'New England Half'!$J$2:$J$355)</f>
        <v>0</v>
      </c>
      <c r="M46" s="24">
        <f t="shared" si="3"/>
        <v>4</v>
      </c>
    </row>
    <row r="47" spans="1:13">
      <c r="A47" t="s">
        <v>185</v>
      </c>
      <c r="B47" t="s">
        <v>165</v>
      </c>
      <c r="C47" t="s">
        <v>38</v>
      </c>
      <c r="D47">
        <v>44</v>
      </c>
      <c r="E47" t="s">
        <v>19</v>
      </c>
      <c r="F47" s="19" t="str">
        <f t="shared" si="2"/>
        <v>KerriBoucherFMILLENNIUM RUNNING</v>
      </c>
      <c r="G47" s="22">
        <f>SUMIF('Shamrock 5K'!$F$2:$F$300,$F47,'Shamrock 5K'!$J$2:$J$300)</f>
        <v>1</v>
      </c>
      <c r="H47" s="22">
        <f>SUMIF('Nashua 10K'!$F$2:$F$300,$F47,'Nashua 10K'!$J$2:$J$300)</f>
        <v>1</v>
      </c>
      <c r="I47" s="22">
        <f>SUMIF('Shaker 7'!$F$2:$F$300,$F47,'Shaker 7'!$J$2:$J$300)</f>
        <v>0</v>
      </c>
      <c r="J47" s="22">
        <f>SUMIF('Run for Freedom 5K'!$F$2:$F$300,$F47,'Run for Freedom 5K'!$J$2:$J$300)</f>
        <v>0</v>
      </c>
      <c r="K47" s="22">
        <f>SUMIF('Footrace for the Fallen 5K'!$F$2:$F$366,$F47,'Footrace for the Fallen 5K'!$J$2:$J$366)</f>
        <v>1</v>
      </c>
      <c r="L47" s="22">
        <f>SUMIF('New England Half'!$F$2:$F$355,$F47,'New England Half'!$J$2:$J$355)</f>
        <v>1</v>
      </c>
      <c r="M47" s="24">
        <f t="shared" si="3"/>
        <v>4</v>
      </c>
    </row>
    <row r="48" spans="1:13">
      <c r="A48" s="3" t="s">
        <v>283</v>
      </c>
      <c r="B48" s="3" t="s">
        <v>284</v>
      </c>
      <c r="C48" s="3" t="s">
        <v>38</v>
      </c>
      <c r="D48" s="3">
        <v>42</v>
      </c>
      <c r="E48" s="3" t="s">
        <v>20</v>
      </c>
      <c r="F48" s="19" t="str">
        <f t="shared" si="2"/>
        <v>RebeccaStanfield MccownFUPPER VALLEY RUNNING CLUB</v>
      </c>
      <c r="G48" s="22">
        <f>SUMIF('Shamrock 5K'!$F$2:$F$300,$F48,'Shamrock 5K'!$J$2:$J$300)</f>
        <v>3.5</v>
      </c>
      <c r="H48" s="22">
        <f>SUMIF('Nashua 10K'!$F$2:$F$300,$F48,'Nashua 10K'!$J$2:$J$300)</f>
        <v>0</v>
      </c>
      <c r="I48" s="22">
        <f>SUMIF('Shaker 7'!$F$2:$F$300,$F48,'Shaker 7'!$J$2:$J$300)</f>
        <v>0</v>
      </c>
      <c r="J48" s="22">
        <f>SUMIF('Run for Freedom 5K'!$F$2:$F$300,$F48,'Run for Freedom 5K'!$J$2:$J$300)</f>
        <v>0</v>
      </c>
      <c r="K48" s="22">
        <f>SUMIF('Footrace for the Fallen 5K'!$F$2:$F$366,$F48,'Footrace for the Fallen 5K'!$J$2:$J$366)</f>
        <v>0</v>
      </c>
      <c r="L48" s="22">
        <f>SUMIF('New England Half'!$F$2:$F$355,$F48,'New England Half'!$J$2:$J$355)</f>
        <v>0</v>
      </c>
      <c r="M48" s="24">
        <f t="shared" si="3"/>
        <v>3.5</v>
      </c>
    </row>
    <row r="49" spans="1:13">
      <c r="A49" t="s">
        <v>898</v>
      </c>
      <c r="B49" t="s">
        <v>848</v>
      </c>
      <c r="C49" t="s">
        <v>38</v>
      </c>
      <c r="D49">
        <v>43</v>
      </c>
      <c r="E49" t="s">
        <v>24</v>
      </c>
      <c r="F49" s="19" t="str">
        <f t="shared" si="2"/>
        <v>AliciaGibsonFRUNNERS ALLEY</v>
      </c>
      <c r="G49" s="22">
        <f>SUMIF('Shamrock 5K'!$F$2:$F$300,$F49,'Shamrock 5K'!$J$2:$J$300)</f>
        <v>0</v>
      </c>
      <c r="H49" s="22">
        <f>SUMIF('Nashua 10K'!$F$2:$F$300,$F49,'Nashua 10K'!$J$2:$J$300)</f>
        <v>0</v>
      </c>
      <c r="I49" s="22">
        <f>SUMIF('Shaker 7'!$F$2:$F$300,$F49,'Shaker 7'!$J$2:$J$300)</f>
        <v>0</v>
      </c>
      <c r="J49" s="22">
        <f>SUMIF('Run for Freedom 5K'!$F$2:$F$300,$F49,'Run for Freedom 5K'!$J$2:$J$300)</f>
        <v>0</v>
      </c>
      <c r="K49" s="22">
        <f>SUMIF('Footrace for the Fallen 5K'!$F$2:$F$366,$F49,'Footrace for the Fallen 5K'!$J$2:$J$366)</f>
        <v>0</v>
      </c>
      <c r="L49" s="22">
        <f>SUMIF('New England Half'!$F$2:$F$355,$F49,'New England Half'!$J$2:$J$355)</f>
        <v>3.25</v>
      </c>
      <c r="M49" s="24">
        <f t="shared" si="3"/>
        <v>3.25</v>
      </c>
    </row>
    <row r="50" spans="1:13">
      <c r="A50" s="3" t="s">
        <v>198</v>
      </c>
      <c r="B50" s="3" t="s">
        <v>199</v>
      </c>
      <c r="C50" s="3" t="s">
        <v>38</v>
      </c>
      <c r="D50" s="3">
        <v>48</v>
      </c>
      <c r="E50" s="3" t="s">
        <v>19</v>
      </c>
      <c r="F50" s="19" t="str">
        <f t="shared" si="2"/>
        <v>KatieMillsFMILLENNIUM RUNNING</v>
      </c>
      <c r="G50" s="22">
        <f>SUMIF('Shamrock 5K'!$F$2:$F$300,$F50,'Shamrock 5K'!$J$2:$J$300)</f>
        <v>1</v>
      </c>
      <c r="H50" s="22">
        <f>SUMIF('Nashua 10K'!$F$2:$F$300,$F50,'Nashua 10K'!$J$2:$J$300)</f>
        <v>0</v>
      </c>
      <c r="I50" s="22">
        <f>SUMIF('Shaker 7'!$F$2:$F$300,$F50,'Shaker 7'!$J$2:$J$300)</f>
        <v>0</v>
      </c>
      <c r="J50" s="22">
        <f>SUMIF('Run for Freedom 5K'!$F$2:$F$300,$F50,'Run for Freedom 5K'!$J$2:$J$300)</f>
        <v>1</v>
      </c>
      <c r="K50" s="22">
        <f>SUMIF('Footrace for the Fallen 5K'!$F$2:$F$366,$F50,'Footrace for the Fallen 5K'!$J$2:$J$366)</f>
        <v>1</v>
      </c>
      <c r="L50" s="22">
        <f>SUMIF('New England Half'!$F$2:$F$355,$F50,'New England Half'!$J$2:$J$355)</f>
        <v>0</v>
      </c>
      <c r="M50" s="24">
        <f t="shared" si="3"/>
        <v>3</v>
      </c>
    </row>
    <row r="51" spans="1:13">
      <c r="A51" s="3" t="s">
        <v>64</v>
      </c>
      <c r="B51" s="3" t="s">
        <v>65</v>
      </c>
      <c r="C51" s="3" t="s">
        <v>38</v>
      </c>
      <c r="D51" s="3">
        <v>46</v>
      </c>
      <c r="E51" s="3" t="s">
        <v>17</v>
      </c>
      <c r="F51" s="19" t="str">
        <f t="shared" si="2"/>
        <v>JohannaLisle NewboldFGATE CITY STRIDERS</v>
      </c>
      <c r="G51" s="22">
        <f>SUMIF('Shamrock 5K'!$F$2:$F$300,$F51,'Shamrock 5K'!$J$2:$J$300)</f>
        <v>1</v>
      </c>
      <c r="H51" s="22">
        <f>SUMIF('Nashua 10K'!$F$2:$F$300,$F51,'Nashua 10K'!$J$2:$J$300)</f>
        <v>1.6</v>
      </c>
      <c r="I51" s="22">
        <f>SUMIF('Shaker 7'!$F$2:$F$300,$F51,'Shaker 7'!$J$2:$J$300)</f>
        <v>0</v>
      </c>
      <c r="J51" s="22">
        <f>SUMIF('Run for Freedom 5K'!$F$2:$F$300,$F51,'Run for Freedom 5K'!$J$2:$J$300)</f>
        <v>0</v>
      </c>
      <c r="K51" s="22">
        <f>SUMIF('Footrace for the Fallen 5K'!$F$2:$F$366,$F51,'Footrace for the Fallen 5K'!$J$2:$J$366)</f>
        <v>0</v>
      </c>
      <c r="L51" s="22">
        <f>SUMIF('New England Half'!$F$2:$F$355,$F51,'New England Half'!$J$2:$J$355)</f>
        <v>0</v>
      </c>
      <c r="M51" s="24">
        <f t="shared" si="3"/>
        <v>2.6</v>
      </c>
    </row>
    <row r="52" spans="1:13">
      <c r="A52" s="3" t="s">
        <v>458</v>
      </c>
      <c r="B52" s="3" t="s">
        <v>452</v>
      </c>
      <c r="C52" s="3" t="s">
        <v>38</v>
      </c>
      <c r="D52" s="3">
        <v>49</v>
      </c>
      <c r="E52" s="3" t="s">
        <v>19</v>
      </c>
      <c r="F52" s="19" t="str">
        <f t="shared" si="2"/>
        <v>TracyEastmanFMILLENNIUM RUNNING</v>
      </c>
      <c r="G52" s="22">
        <f>SUMIF('Shamrock 5K'!$F$2:$F$300,$F52,'Shamrock 5K'!$J$2:$J$300)</f>
        <v>0</v>
      </c>
      <c r="H52" s="22">
        <f>SUMIF('Nashua 10K'!$F$2:$F$300,$F52,'Nashua 10K'!$J$2:$J$300)</f>
        <v>1.3</v>
      </c>
      <c r="I52" s="22">
        <f>SUMIF('Shaker 7'!$F$2:$F$300,$F52,'Shaker 7'!$J$2:$J$300)</f>
        <v>0</v>
      </c>
      <c r="J52" s="22">
        <f>SUMIF('Run for Freedom 5K'!$F$2:$F$300,$F52,'Run for Freedom 5K'!$J$2:$J$300)</f>
        <v>1</v>
      </c>
      <c r="K52" s="22">
        <f>SUMIF('Footrace for the Fallen 5K'!$F$2:$F$366,$F52,'Footrace for the Fallen 5K'!$J$2:$J$366)</f>
        <v>0</v>
      </c>
      <c r="L52" s="22">
        <f>SUMIF('New England Half'!$F$2:$F$355,$F52,'New England Half'!$J$2:$J$355)</f>
        <v>0</v>
      </c>
      <c r="M52" s="24">
        <f t="shared" si="3"/>
        <v>2.2999999999999998</v>
      </c>
    </row>
    <row r="53" spans="1:13">
      <c r="A53" t="s">
        <v>766</v>
      </c>
      <c r="B53" t="s">
        <v>767</v>
      </c>
      <c r="C53" t="s">
        <v>38</v>
      </c>
      <c r="D53">
        <v>40</v>
      </c>
      <c r="E53" t="s">
        <v>19</v>
      </c>
      <c r="F53" s="19" t="str">
        <f t="shared" si="2"/>
        <v>Megan EliseWestbrookFMILLENNIUM RUNNING</v>
      </c>
      <c r="G53" s="22">
        <f>SUMIF('Shamrock 5K'!$F$2:$F$300,$F53,'Shamrock 5K'!$J$2:$J$300)</f>
        <v>0</v>
      </c>
      <c r="H53" s="22">
        <f>SUMIF('Nashua 10K'!$F$2:$F$300,$F53,'Nashua 10K'!$J$2:$J$300)</f>
        <v>0</v>
      </c>
      <c r="I53" s="22">
        <f>SUMIF('Shaker 7'!$F$2:$F$300,$F53,'Shaker 7'!$J$2:$J$300)</f>
        <v>0</v>
      </c>
      <c r="J53" s="22">
        <f>SUMIF('Run for Freedom 5K'!$F$2:$F$300,$F53,'Run for Freedom 5K'!$J$2:$J$300)</f>
        <v>0</v>
      </c>
      <c r="K53" s="22">
        <f>SUMIF('Footrace for the Fallen 5K'!$F$2:$F$366,$F53,'Footrace for the Fallen 5K'!$J$2:$J$366)</f>
        <v>1</v>
      </c>
      <c r="L53" s="22">
        <f>SUMIF('New England Half'!$F$2:$F$355,$F53,'New England Half'!$J$2:$J$355)</f>
        <v>1</v>
      </c>
      <c r="M53" s="24">
        <f t="shared" si="3"/>
        <v>2</v>
      </c>
    </row>
    <row r="54" spans="1:13">
      <c r="A54" s="3" t="s">
        <v>72</v>
      </c>
      <c r="B54" s="3" t="s">
        <v>73</v>
      </c>
      <c r="C54" s="3" t="s">
        <v>38</v>
      </c>
      <c r="D54" s="3">
        <v>45</v>
      </c>
      <c r="E54" s="3" t="s">
        <v>17</v>
      </c>
      <c r="F54" s="19" t="str">
        <f t="shared" si="2"/>
        <v>EmilyCunhaFGATE CITY STRIDERS</v>
      </c>
      <c r="G54" s="22">
        <f>SUMIF('Shamrock 5K'!$F$2:$F$300,$F54,'Shamrock 5K'!$J$2:$J$300)</f>
        <v>1</v>
      </c>
      <c r="H54" s="22">
        <f>SUMIF('Nashua 10K'!$F$2:$F$300,$F54,'Nashua 10K'!$J$2:$J$300)</f>
        <v>0</v>
      </c>
      <c r="I54" s="22">
        <f>SUMIF('Shaker 7'!$F$2:$F$300,$F54,'Shaker 7'!$J$2:$J$300)</f>
        <v>0</v>
      </c>
      <c r="J54" s="22">
        <f>SUMIF('Run for Freedom 5K'!$F$2:$F$300,$F54,'Run for Freedom 5K'!$J$2:$J$300)</f>
        <v>1</v>
      </c>
      <c r="K54" s="22">
        <f>SUMIF('Footrace for the Fallen 5K'!$F$2:$F$366,$F54,'Footrace for the Fallen 5K'!$J$2:$J$366)</f>
        <v>0</v>
      </c>
      <c r="L54" s="22">
        <f>SUMIF('New England Half'!$F$2:$F$355,$F54,'New England Half'!$J$2:$J$355)</f>
        <v>0</v>
      </c>
      <c r="M54" s="24">
        <f t="shared" si="3"/>
        <v>2</v>
      </c>
    </row>
    <row r="55" spans="1:13">
      <c r="A55" t="s">
        <v>681</v>
      </c>
      <c r="B55" t="s">
        <v>882</v>
      </c>
      <c r="C55" t="s">
        <v>38</v>
      </c>
      <c r="D55">
        <v>47</v>
      </c>
      <c r="E55" t="s">
        <v>19</v>
      </c>
      <c r="F55" s="19" t="str">
        <f t="shared" si="2"/>
        <v>HeatherGeisserFMILLENNIUM RUNNING</v>
      </c>
      <c r="G55" s="22">
        <f>SUMIF('Shamrock 5K'!$F$2:$F$300,$F55,'Shamrock 5K'!$J$2:$J$300)</f>
        <v>0</v>
      </c>
      <c r="H55" s="22">
        <f>SUMIF('Nashua 10K'!$F$2:$F$300,$F55,'Nashua 10K'!$J$2:$J$300)</f>
        <v>0</v>
      </c>
      <c r="I55" s="22">
        <f>SUMIF('Shaker 7'!$F$2:$F$300,$F55,'Shaker 7'!$J$2:$J$300)</f>
        <v>0</v>
      </c>
      <c r="J55" s="22">
        <f>SUMIF('Run for Freedom 5K'!$F$2:$F$300,$F55,'Run for Freedom 5K'!$J$2:$J$300)</f>
        <v>0</v>
      </c>
      <c r="K55" s="22">
        <f>SUMIF('Footrace for the Fallen 5K'!$F$2:$F$366,$F55,'Footrace for the Fallen 5K'!$J$2:$J$366)</f>
        <v>0</v>
      </c>
      <c r="L55" s="22">
        <f>SUMIF('New England Half'!$F$2:$F$355,$F55,'New England Half'!$J$2:$J$355)</f>
        <v>1.8</v>
      </c>
      <c r="M55" s="24">
        <f t="shared" si="3"/>
        <v>1.8</v>
      </c>
    </row>
    <row r="56" spans="1:13">
      <c r="A56" t="s">
        <v>681</v>
      </c>
      <c r="B56" t="s">
        <v>410</v>
      </c>
      <c r="C56" t="s">
        <v>38</v>
      </c>
      <c r="D56">
        <v>47</v>
      </c>
      <c r="E56" t="s">
        <v>19</v>
      </c>
      <c r="F56" s="19" t="str">
        <f t="shared" si="2"/>
        <v>HeatherTaylorFMILLENNIUM RUNNING</v>
      </c>
      <c r="G56" s="22">
        <f>SUMIF('Shamrock 5K'!$F$2:$F$300,$F56,'Shamrock 5K'!$J$2:$J$300)</f>
        <v>0</v>
      </c>
      <c r="H56" s="22">
        <f>SUMIF('Nashua 10K'!$F$2:$F$300,$F56,'Nashua 10K'!$J$2:$J$300)</f>
        <v>0</v>
      </c>
      <c r="I56" s="22">
        <f>SUMIF('Shaker 7'!$F$2:$F$300,$F56,'Shaker 7'!$J$2:$J$300)</f>
        <v>0</v>
      </c>
      <c r="J56" s="22">
        <f>SUMIF('Run for Freedom 5K'!$F$2:$F$300,$F56,'Run for Freedom 5K'!$J$2:$J$300)</f>
        <v>1</v>
      </c>
      <c r="K56" s="22">
        <f>SUMIF('Footrace for the Fallen 5K'!$F$2:$F$366,$F56,'Footrace for the Fallen 5K'!$J$2:$J$366)</f>
        <v>0</v>
      </c>
      <c r="L56" s="22">
        <f>SUMIF('New England Half'!$F$2:$F$355,$F56,'New England Half'!$J$2:$J$355)</f>
        <v>1</v>
      </c>
      <c r="M56" s="24">
        <f t="shared" si="3"/>
        <v>2</v>
      </c>
    </row>
    <row r="57" spans="1:13">
      <c r="A57" t="s">
        <v>681</v>
      </c>
      <c r="B57" t="s">
        <v>858</v>
      </c>
      <c r="C57" t="s">
        <v>38</v>
      </c>
      <c r="D57">
        <v>47</v>
      </c>
      <c r="E57" t="s">
        <v>18</v>
      </c>
      <c r="F57" s="19" t="str">
        <f t="shared" si="2"/>
        <v>HeatherGrayFGREATER DERRY TRACK CLUB</v>
      </c>
      <c r="G57" s="22">
        <f>SUMIF('Shamrock 5K'!$F$2:$F$300,$F57,'Shamrock 5K'!$J$2:$J$300)</f>
        <v>0</v>
      </c>
      <c r="H57" s="22">
        <f>SUMIF('Nashua 10K'!$F$2:$F$300,$F57,'Nashua 10K'!$J$2:$J$300)</f>
        <v>0</v>
      </c>
      <c r="I57" s="22">
        <f>SUMIF('Shaker 7'!$F$2:$F$300,$F57,'Shaker 7'!$J$2:$J$300)</f>
        <v>0</v>
      </c>
      <c r="J57" s="22">
        <f>SUMIF('Run for Freedom 5K'!$F$2:$F$300,$F57,'Run for Freedom 5K'!$J$2:$J$300)</f>
        <v>0</v>
      </c>
      <c r="K57" s="22">
        <f>SUMIF('Footrace for the Fallen 5K'!$F$2:$F$366,$F57,'Footrace for the Fallen 5K'!$J$2:$J$366)</f>
        <v>0</v>
      </c>
      <c r="L57" s="22">
        <f>SUMIF('New England Half'!$F$2:$F$355,$F57,'New England Half'!$J$2:$J$355)</f>
        <v>1.2</v>
      </c>
      <c r="M57" s="24">
        <f t="shared" si="3"/>
        <v>1.2</v>
      </c>
    </row>
    <row r="58" spans="1:13">
      <c r="A58" s="3" t="s">
        <v>48</v>
      </c>
      <c r="B58" s="3" t="s">
        <v>459</v>
      </c>
      <c r="C58" s="3" t="s">
        <v>38</v>
      </c>
      <c r="D58" s="3">
        <v>49</v>
      </c>
      <c r="E58" s="3" t="s">
        <v>19</v>
      </c>
      <c r="F58" s="19" t="str">
        <f t="shared" si="2"/>
        <v>DianeDussaultFMILLENNIUM RUNNING</v>
      </c>
      <c r="G58" s="22">
        <f>SUMIF('Shamrock 5K'!$F$2:$F$300,$F58,'Shamrock 5K'!$J$2:$J$300)</f>
        <v>0</v>
      </c>
      <c r="H58" s="22">
        <f>SUMIF('Nashua 10K'!$F$2:$F$300,$F58,'Nashua 10K'!$J$2:$J$300)</f>
        <v>1.2</v>
      </c>
      <c r="I58" s="22">
        <f>SUMIF('Shaker 7'!$F$2:$F$300,$F58,'Shaker 7'!$J$2:$J$300)</f>
        <v>0</v>
      </c>
      <c r="J58" s="22">
        <f>SUMIF('Run for Freedom 5K'!$F$2:$F$300,$F58,'Run for Freedom 5K'!$J$2:$J$300)</f>
        <v>0</v>
      </c>
      <c r="K58" s="22">
        <f>SUMIF('Footrace for the Fallen 5K'!$F$2:$F$366,$F58,'Footrace for the Fallen 5K'!$J$2:$J$366)</f>
        <v>0</v>
      </c>
      <c r="L58" s="22">
        <f>SUMIF('New England Half'!$F$2:$F$355,$F58,'New England Half'!$J$2:$J$355)</f>
        <v>0</v>
      </c>
      <c r="M58" s="24">
        <f t="shared" si="3"/>
        <v>1.2</v>
      </c>
    </row>
    <row r="59" spans="1:13">
      <c r="A59" t="s">
        <v>61</v>
      </c>
      <c r="B59" t="s">
        <v>885</v>
      </c>
      <c r="C59" t="s">
        <v>38</v>
      </c>
      <c r="D59">
        <v>44</v>
      </c>
      <c r="E59" t="s">
        <v>19</v>
      </c>
      <c r="F59" s="19" t="str">
        <f t="shared" si="2"/>
        <v>ShannonBeaumontFMILLENNIUM RUNNING</v>
      </c>
      <c r="G59" s="22">
        <f>SUMIF('Shamrock 5K'!$F$2:$F$300,$F59,'Shamrock 5K'!$J$2:$J$300)</f>
        <v>0</v>
      </c>
      <c r="H59" s="22">
        <f>SUMIF('Nashua 10K'!$F$2:$F$300,$F59,'Nashua 10K'!$J$2:$J$300)</f>
        <v>0</v>
      </c>
      <c r="I59" s="22">
        <f>SUMIF('Shaker 7'!$F$2:$F$300,$F59,'Shaker 7'!$J$2:$J$300)</f>
        <v>0</v>
      </c>
      <c r="J59" s="22">
        <f>SUMIF('Run for Freedom 5K'!$F$2:$F$300,$F59,'Run for Freedom 5K'!$J$2:$J$300)</f>
        <v>0</v>
      </c>
      <c r="K59" s="22">
        <f>SUMIF('Footrace for the Fallen 5K'!$F$2:$F$366,$F59,'Footrace for the Fallen 5K'!$J$2:$J$366)</f>
        <v>0</v>
      </c>
      <c r="L59" s="22">
        <f>SUMIF('New England Half'!$F$2:$F$355,$F59,'New England Half'!$J$2:$J$355)</f>
        <v>1</v>
      </c>
      <c r="M59" s="24">
        <f t="shared" si="3"/>
        <v>1</v>
      </c>
    </row>
    <row r="60" spans="1:13">
      <c r="A60" s="3" t="s">
        <v>611</v>
      </c>
      <c r="B60" s="3" t="s">
        <v>684</v>
      </c>
      <c r="C60" s="3" t="s">
        <v>38</v>
      </c>
      <c r="D60" s="3">
        <v>40</v>
      </c>
      <c r="E60" s="3" t="s">
        <v>18</v>
      </c>
      <c r="F60" s="19" t="str">
        <f t="shared" si="2"/>
        <v>KimberlySearlesFGREATER DERRY TRACK CLUB</v>
      </c>
      <c r="G60" s="22">
        <f>SUMIF('Shamrock 5K'!$F$2:$F$300,$F60,'Shamrock 5K'!$J$2:$J$300)</f>
        <v>0</v>
      </c>
      <c r="H60" s="22">
        <f>SUMIF('Nashua 10K'!$F$2:$F$300,$F60,'Nashua 10K'!$J$2:$J$300)</f>
        <v>0</v>
      </c>
      <c r="I60" s="22">
        <f>SUMIF('Shaker 7'!$F$2:$F$300,$F60,'Shaker 7'!$J$2:$J$300)</f>
        <v>0</v>
      </c>
      <c r="J60" s="22">
        <f>SUMIF('Run for Freedom 5K'!$F$2:$F$300,$F60,'Run for Freedom 5K'!$J$2:$J$300)</f>
        <v>1</v>
      </c>
      <c r="K60" s="22">
        <f>SUMIF('Footrace for the Fallen 5K'!$F$2:$F$366,$F60,'Footrace for the Fallen 5K'!$J$2:$J$366)</f>
        <v>0</v>
      </c>
      <c r="L60" s="22">
        <f>SUMIF('New England Half'!$F$2:$F$355,$F60,'New England Half'!$J$2:$J$355)</f>
        <v>0</v>
      </c>
      <c r="M60" s="24">
        <f t="shared" si="3"/>
        <v>1</v>
      </c>
    </row>
    <row r="61" spans="1:13">
      <c r="A61" s="3" t="s">
        <v>340</v>
      </c>
      <c r="B61" s="3" t="s">
        <v>341</v>
      </c>
      <c r="C61" s="3" t="s">
        <v>38</v>
      </c>
      <c r="D61" s="3">
        <v>40</v>
      </c>
      <c r="E61" s="3" t="s">
        <v>20</v>
      </c>
      <c r="F61" s="19" t="str">
        <f t="shared" si="2"/>
        <v>AmberHewstonFUPPER VALLEY RUNNING CLUB</v>
      </c>
      <c r="G61" s="22">
        <f>SUMIF('Shamrock 5K'!$F$2:$F$300,$F61,'Shamrock 5K'!$J$2:$J$300)</f>
        <v>1</v>
      </c>
      <c r="H61" s="22">
        <f>SUMIF('Nashua 10K'!$F$2:$F$300,$F61,'Nashua 10K'!$J$2:$J$300)</f>
        <v>0</v>
      </c>
      <c r="I61" s="22">
        <f>SUMIF('Shaker 7'!$F$2:$F$300,$F61,'Shaker 7'!$J$2:$J$300)</f>
        <v>0</v>
      </c>
      <c r="J61" s="22">
        <f>SUMIF('Run for Freedom 5K'!$F$2:$F$300,$F61,'Run for Freedom 5K'!$J$2:$J$300)</f>
        <v>0</v>
      </c>
      <c r="K61" s="22">
        <f>SUMIF('Footrace for the Fallen 5K'!$F$2:$F$366,$F61,'Footrace for the Fallen 5K'!$J$2:$J$366)</f>
        <v>0</v>
      </c>
      <c r="L61" s="22">
        <f>SUMIF('New England Half'!$F$2:$F$355,$F61,'New England Half'!$J$2:$J$355)</f>
        <v>0</v>
      </c>
      <c r="M61" s="24">
        <f t="shared" si="3"/>
        <v>1</v>
      </c>
    </row>
    <row r="62" spans="1:13">
      <c r="A62" t="s">
        <v>894</v>
      </c>
      <c r="B62" t="s">
        <v>804</v>
      </c>
      <c r="C62" t="s">
        <v>38</v>
      </c>
      <c r="D62">
        <v>41</v>
      </c>
      <c r="E62" t="s">
        <v>19</v>
      </c>
      <c r="F62" s="19" t="str">
        <f t="shared" si="2"/>
        <v>BriRysFMILLENNIUM RUNNING</v>
      </c>
      <c r="G62" s="22">
        <f>SUMIF('Shamrock 5K'!$F$2:$F$300,$F62,'Shamrock 5K'!$J$2:$J$300)</f>
        <v>0</v>
      </c>
      <c r="H62" s="22">
        <f>SUMIF('Nashua 10K'!$F$2:$F$300,$F62,'Nashua 10K'!$J$2:$J$300)</f>
        <v>0</v>
      </c>
      <c r="I62" s="22">
        <f>SUMIF('Shaker 7'!$F$2:$F$300,$F62,'Shaker 7'!$J$2:$J$300)</f>
        <v>0</v>
      </c>
      <c r="J62" s="22">
        <f>SUMIF('Run for Freedom 5K'!$F$2:$F$300,$F62,'Run for Freedom 5K'!$J$2:$J$300)</f>
        <v>0</v>
      </c>
      <c r="K62" s="22">
        <f>SUMIF('Footrace for the Fallen 5K'!$F$2:$F$366,$F62,'Footrace for the Fallen 5K'!$J$2:$J$366)</f>
        <v>0</v>
      </c>
      <c r="L62" s="22">
        <f>SUMIF('New England Half'!$F$2:$F$355,$F62,'New England Half'!$J$2:$J$355)</f>
        <v>1</v>
      </c>
      <c r="M62" s="24">
        <f t="shared" si="3"/>
        <v>1</v>
      </c>
    </row>
    <row r="63" spans="1:13">
      <c r="A63" t="s">
        <v>681</v>
      </c>
      <c r="B63" t="s">
        <v>757</v>
      </c>
      <c r="C63" t="s">
        <v>38</v>
      </c>
      <c r="D63" s="3">
        <v>42</v>
      </c>
      <c r="E63" s="3" t="s">
        <v>17</v>
      </c>
      <c r="F63" s="19" t="str">
        <f t="shared" si="2"/>
        <v>HeatherHochuliFGATE CITY STRIDERS</v>
      </c>
      <c r="G63" s="22">
        <f>SUMIF('Shamrock 5K'!$F$2:$F$300,$F63,'Shamrock 5K'!$J$2:$J$300)</f>
        <v>0</v>
      </c>
      <c r="H63" s="22">
        <f>SUMIF('Nashua 10K'!$F$2:$F$300,$F63,'Nashua 10K'!$J$2:$J$300)</f>
        <v>0</v>
      </c>
      <c r="I63" s="22">
        <f>SUMIF('Shaker 7'!$F$2:$F$300,$F63,'Shaker 7'!$J$2:$J$300)</f>
        <v>0</v>
      </c>
      <c r="J63" s="22">
        <f>SUMIF('Run for Freedom 5K'!$F$2:$F$300,$F63,'Run for Freedom 5K'!$J$2:$J$300)</f>
        <v>0</v>
      </c>
      <c r="K63" s="22">
        <f>SUMIF('Footrace for the Fallen 5K'!$F$2:$F$366,$F63,'Footrace for the Fallen 5K'!$J$2:$J$366)</f>
        <v>1</v>
      </c>
      <c r="L63" s="22">
        <f>SUMIF('New England Half'!$F$2:$F$355,$F63,'New England Half'!$J$2:$J$355)</f>
        <v>0</v>
      </c>
      <c r="M63" s="24">
        <f t="shared" si="3"/>
        <v>1</v>
      </c>
    </row>
    <row r="64" spans="1:13">
      <c r="A64" t="s">
        <v>80</v>
      </c>
      <c r="B64" t="s">
        <v>648</v>
      </c>
      <c r="C64" t="s">
        <v>38</v>
      </c>
      <c r="D64">
        <v>42</v>
      </c>
      <c r="E64" t="s">
        <v>18</v>
      </c>
      <c r="F64" s="19" t="str">
        <f t="shared" si="2"/>
        <v>JenniferCollettiFGREATER DERRY TRACK CLUB</v>
      </c>
      <c r="G64" s="22">
        <f>SUMIF('Shamrock 5K'!$F$2:$F$300,$F64,'Shamrock 5K'!$J$2:$J$300)</f>
        <v>0</v>
      </c>
      <c r="H64" s="22">
        <f>SUMIF('Nashua 10K'!$F$2:$F$300,$F64,'Nashua 10K'!$J$2:$J$300)</f>
        <v>0</v>
      </c>
      <c r="I64" s="22">
        <f>SUMIF('Shaker 7'!$F$2:$F$300,$F64,'Shaker 7'!$J$2:$J$300)</f>
        <v>0</v>
      </c>
      <c r="J64" s="22">
        <f>SUMIF('Run for Freedom 5K'!$F$2:$F$300,$F64,'Run for Freedom 5K'!$J$2:$J$300)</f>
        <v>1</v>
      </c>
      <c r="K64" s="22">
        <f>SUMIF('Footrace for the Fallen 5K'!$F$2:$F$366,$F64,'Footrace for the Fallen 5K'!$J$2:$J$366)</f>
        <v>0</v>
      </c>
      <c r="L64" s="22">
        <f>SUMIF('New England Half'!$F$2:$F$355,$F64,'New England Half'!$J$2:$J$355)</f>
        <v>0</v>
      </c>
      <c r="M64" s="24">
        <f t="shared" si="3"/>
        <v>1</v>
      </c>
    </row>
    <row r="65" spans="1:13">
      <c r="A65" t="s">
        <v>664</v>
      </c>
      <c r="B65" t="s">
        <v>624</v>
      </c>
      <c r="C65" t="s">
        <v>38</v>
      </c>
      <c r="D65">
        <v>42</v>
      </c>
      <c r="E65" t="s">
        <v>18</v>
      </c>
      <c r="F65" s="19" t="str">
        <f t="shared" si="2"/>
        <v>TeresiaKamauFGREATER DERRY TRACK CLUB</v>
      </c>
      <c r="G65" s="22">
        <f>SUMIF('Shamrock 5K'!$F$2:$F$300,$F65,'Shamrock 5K'!$J$2:$J$300)</f>
        <v>0</v>
      </c>
      <c r="H65" s="22">
        <f>SUMIF('Nashua 10K'!$F$2:$F$300,$F65,'Nashua 10K'!$J$2:$J$300)</f>
        <v>0</v>
      </c>
      <c r="I65" s="22">
        <f>SUMIF('Shaker 7'!$F$2:$F$300,$F65,'Shaker 7'!$J$2:$J$300)</f>
        <v>0</v>
      </c>
      <c r="J65" s="22">
        <f>SUMIF('Run for Freedom 5K'!$F$2:$F$300,$F65,'Run for Freedom 5K'!$J$2:$J$300)</f>
        <v>1</v>
      </c>
      <c r="K65" s="22">
        <f>SUMIF('Footrace for the Fallen 5K'!$F$2:$F$366,$F65,'Footrace for the Fallen 5K'!$J$2:$J$366)</f>
        <v>0</v>
      </c>
      <c r="L65" s="22">
        <f>SUMIF('New England Half'!$F$2:$F$355,$F65,'New England Half'!$J$2:$J$355)</f>
        <v>0</v>
      </c>
      <c r="M65" s="24">
        <f t="shared" si="3"/>
        <v>1</v>
      </c>
    </row>
    <row r="66" spans="1:13">
      <c r="A66" t="s">
        <v>615</v>
      </c>
      <c r="B66" t="s">
        <v>616</v>
      </c>
      <c r="C66" t="s">
        <v>38</v>
      </c>
      <c r="D66">
        <v>42</v>
      </c>
      <c r="E66" t="s">
        <v>17</v>
      </c>
      <c r="F66" s="19" t="str">
        <f t="shared" ref="F66:F80" si="4">A66&amp;B66&amp;C66&amp;E66</f>
        <v>DahyamMatizFGATE CITY STRIDERS</v>
      </c>
      <c r="G66" s="22">
        <f>SUMIF('Shamrock 5K'!$F$2:$F$300,$F66,'Shamrock 5K'!$J$2:$J$300)</f>
        <v>0</v>
      </c>
      <c r="H66" s="22">
        <f>SUMIF('Nashua 10K'!$F$2:$F$300,$F66,'Nashua 10K'!$J$2:$J$300)</f>
        <v>0</v>
      </c>
      <c r="I66" s="22">
        <f>SUMIF('Shaker 7'!$F$2:$F$300,$F66,'Shaker 7'!$J$2:$J$300)</f>
        <v>0</v>
      </c>
      <c r="J66" s="22">
        <f>SUMIF('Run for Freedom 5K'!$F$2:$F$300,$F66,'Run for Freedom 5K'!$J$2:$J$300)</f>
        <v>1</v>
      </c>
      <c r="K66" s="22">
        <f>SUMIF('Footrace for the Fallen 5K'!$F$2:$F$366,$F66,'Footrace for the Fallen 5K'!$J$2:$J$366)</f>
        <v>0</v>
      </c>
      <c r="L66" s="22">
        <f>SUMIF('New England Half'!$F$2:$F$355,$F66,'New England Half'!$J$2:$J$355)</f>
        <v>0</v>
      </c>
      <c r="M66" s="24">
        <f t="shared" ref="M66:M80" si="5">SUM(G66:L66)</f>
        <v>1</v>
      </c>
    </row>
    <row r="67" spans="1:13">
      <c r="A67" s="3" t="s">
        <v>119</v>
      </c>
      <c r="B67" s="3" t="s">
        <v>463</v>
      </c>
      <c r="C67" s="3" t="s">
        <v>38</v>
      </c>
      <c r="D67" s="3">
        <v>43</v>
      </c>
      <c r="E67" s="3" t="s">
        <v>19</v>
      </c>
      <c r="F67" s="19" t="str">
        <f t="shared" si="4"/>
        <v>PattyOneilFMILLENNIUM RUNNING</v>
      </c>
      <c r="G67" s="22">
        <f>SUMIF('Shamrock 5K'!$F$2:$F$300,$F67,'Shamrock 5K'!$J$2:$J$300)</f>
        <v>0</v>
      </c>
      <c r="H67" s="22">
        <f>SUMIF('Nashua 10K'!$F$2:$F$300,$F67,'Nashua 10K'!$J$2:$J$300)</f>
        <v>1</v>
      </c>
      <c r="I67" s="22">
        <f>SUMIF('Shaker 7'!$F$2:$F$300,$F67,'Shaker 7'!$J$2:$J$300)</f>
        <v>0</v>
      </c>
      <c r="J67" s="22">
        <f>SUMIF('Run for Freedom 5K'!$F$2:$F$300,$F67,'Run for Freedom 5K'!$J$2:$J$300)</f>
        <v>0</v>
      </c>
      <c r="K67" s="22">
        <f>SUMIF('Footrace for the Fallen 5K'!$F$2:$F$366,$F67,'Footrace for the Fallen 5K'!$J$2:$J$366)</f>
        <v>0</v>
      </c>
      <c r="L67" s="22">
        <f>SUMIF('New England Half'!$F$2:$F$355,$F67,'New England Half'!$J$2:$J$355)</f>
        <v>0</v>
      </c>
      <c r="M67" s="24">
        <f t="shared" si="5"/>
        <v>1</v>
      </c>
    </row>
    <row r="68" spans="1:13">
      <c r="A68" s="3" t="s">
        <v>460</v>
      </c>
      <c r="B68" s="3" t="s">
        <v>461</v>
      </c>
      <c r="C68" s="3" t="s">
        <v>38</v>
      </c>
      <c r="D68" s="3">
        <v>43</v>
      </c>
      <c r="E68" s="3" t="s">
        <v>19</v>
      </c>
      <c r="F68" s="19" t="str">
        <f t="shared" si="4"/>
        <v>CarolinaTumminelliFMILLENNIUM RUNNING</v>
      </c>
      <c r="G68" s="22">
        <f>SUMIF('Shamrock 5K'!$F$2:$F$300,$F68,'Shamrock 5K'!$J$2:$J$300)</f>
        <v>0</v>
      </c>
      <c r="H68" s="22">
        <f>SUMIF('Nashua 10K'!$F$2:$F$300,$F68,'Nashua 10K'!$J$2:$J$300)</f>
        <v>1</v>
      </c>
      <c r="I68" s="22">
        <f>SUMIF('Shaker 7'!$F$2:$F$300,$F68,'Shaker 7'!$J$2:$J$300)</f>
        <v>0</v>
      </c>
      <c r="J68" s="22">
        <f>SUMIF('Run for Freedom 5K'!$F$2:$F$300,$F68,'Run for Freedom 5K'!$J$2:$J$300)</f>
        <v>0</v>
      </c>
      <c r="K68" s="22">
        <f>SUMIF('Footrace for the Fallen 5K'!$F$2:$F$366,$F68,'Footrace for the Fallen 5K'!$J$2:$J$366)</f>
        <v>0</v>
      </c>
      <c r="L68" s="22">
        <f>SUMIF('New England Half'!$F$2:$F$355,$F68,'New England Half'!$J$2:$J$355)</f>
        <v>0</v>
      </c>
      <c r="M68" s="24">
        <f t="shared" si="5"/>
        <v>1</v>
      </c>
    </row>
    <row r="69" spans="1:13">
      <c r="A69" s="3" t="s">
        <v>676</v>
      </c>
      <c r="B69" s="3" t="s">
        <v>502</v>
      </c>
      <c r="C69" s="3" t="s">
        <v>38</v>
      </c>
      <c r="D69" s="3">
        <v>44</v>
      </c>
      <c r="E69" s="3" t="s">
        <v>18</v>
      </c>
      <c r="F69" s="19" t="str">
        <f t="shared" si="4"/>
        <v>CandiceAlizioFGREATER DERRY TRACK CLUB</v>
      </c>
      <c r="G69" s="22">
        <f>SUMIF('Shamrock 5K'!$F$2:$F$300,$F69,'Shamrock 5K'!$J$2:$J$300)</f>
        <v>0</v>
      </c>
      <c r="H69" s="22">
        <f>SUMIF('Nashua 10K'!$F$2:$F$300,$F69,'Nashua 10K'!$J$2:$J$300)</f>
        <v>0</v>
      </c>
      <c r="I69" s="22">
        <f>SUMIF('Shaker 7'!$F$2:$F$300,$F69,'Shaker 7'!$J$2:$J$300)</f>
        <v>0</v>
      </c>
      <c r="J69" s="22">
        <f>SUMIF('Run for Freedom 5K'!$F$2:$F$300,$F69,'Run for Freedom 5K'!$J$2:$J$300)</f>
        <v>1</v>
      </c>
      <c r="K69" s="22">
        <f>SUMIF('Footrace for the Fallen 5K'!$F$2:$F$366,$F69,'Footrace for the Fallen 5K'!$J$2:$J$366)</f>
        <v>0</v>
      </c>
      <c r="L69" s="22">
        <f>SUMIF('New England Half'!$F$2:$F$355,$F69,'New England Half'!$J$2:$J$355)</f>
        <v>0</v>
      </c>
      <c r="M69" s="24">
        <f t="shared" si="5"/>
        <v>1</v>
      </c>
    </row>
    <row r="70" spans="1:13">
      <c r="A70" s="3" t="s">
        <v>80</v>
      </c>
      <c r="B70" s="3" t="s">
        <v>686</v>
      </c>
      <c r="C70" s="3" t="s">
        <v>38</v>
      </c>
      <c r="D70" s="3">
        <v>44</v>
      </c>
      <c r="E70" t="s">
        <v>18</v>
      </c>
      <c r="F70" s="19" t="str">
        <f t="shared" si="4"/>
        <v>JenniferLopezFGREATER DERRY TRACK CLUB</v>
      </c>
      <c r="G70" s="22">
        <f>SUMIF('Shamrock 5K'!$F$2:$F$300,$F70,'Shamrock 5K'!$J$2:$J$300)</f>
        <v>0</v>
      </c>
      <c r="H70" s="22">
        <f>SUMIF('Nashua 10K'!$F$2:$F$300,$F70,'Nashua 10K'!$J$2:$J$300)</f>
        <v>0</v>
      </c>
      <c r="I70" s="22">
        <f>SUMIF('Shaker 7'!$F$2:$F$300,$F70,'Shaker 7'!$J$2:$J$300)</f>
        <v>0</v>
      </c>
      <c r="J70" s="22">
        <f>SUMIF('Run for Freedom 5K'!$F$2:$F$300,$F70,'Run for Freedom 5K'!$J$2:$J$300)</f>
        <v>1</v>
      </c>
      <c r="K70" s="22">
        <f>SUMIF('Footrace for the Fallen 5K'!$F$2:$F$366,$F70,'Footrace for the Fallen 5K'!$J$2:$J$366)</f>
        <v>0</v>
      </c>
      <c r="L70" s="22">
        <f>SUMIF('New England Half'!$F$2:$F$355,$F70,'New England Half'!$J$2:$J$355)</f>
        <v>0</v>
      </c>
      <c r="M70" s="24">
        <f t="shared" si="5"/>
        <v>1</v>
      </c>
    </row>
    <row r="71" spans="1:13">
      <c r="A71" s="3" t="s">
        <v>175</v>
      </c>
      <c r="B71" s="3" t="s">
        <v>176</v>
      </c>
      <c r="C71" s="3" t="s">
        <v>38</v>
      </c>
      <c r="D71" s="3">
        <v>44</v>
      </c>
      <c r="E71" s="3" t="s">
        <v>19</v>
      </c>
      <c r="F71" s="19" t="str">
        <f t="shared" si="4"/>
        <v>ChristinaScottFMILLENNIUM RUNNING</v>
      </c>
      <c r="G71" s="22">
        <f>SUMIF('Shamrock 5K'!$F$2:$F$300,$F71,'Shamrock 5K'!$J$2:$J$300)</f>
        <v>1</v>
      </c>
      <c r="H71" s="22">
        <f>SUMIF('Nashua 10K'!$F$2:$F$300,$F71,'Nashua 10K'!$J$2:$J$300)</f>
        <v>0</v>
      </c>
      <c r="I71" s="22">
        <f>SUMIF('Shaker 7'!$F$2:$F$300,$F71,'Shaker 7'!$J$2:$J$300)</f>
        <v>0</v>
      </c>
      <c r="J71" s="22">
        <f>SUMIF('Run for Freedom 5K'!$F$2:$F$300,$F71,'Run for Freedom 5K'!$J$2:$J$300)</f>
        <v>0</v>
      </c>
      <c r="K71" s="22">
        <f>SUMIF('Footrace for the Fallen 5K'!$F$2:$F$366,$F71,'Footrace for the Fallen 5K'!$J$2:$J$366)</f>
        <v>0</v>
      </c>
      <c r="L71" s="22">
        <f>SUMIF('New England Half'!$F$2:$F$355,$F71,'New England Half'!$J$2:$J$355)</f>
        <v>0</v>
      </c>
      <c r="M71" s="24">
        <f t="shared" si="5"/>
        <v>1</v>
      </c>
    </row>
    <row r="72" spans="1:13">
      <c r="A72" t="s">
        <v>761</v>
      </c>
      <c r="B72" t="s">
        <v>762</v>
      </c>
      <c r="C72" t="s">
        <v>38</v>
      </c>
      <c r="D72" s="3">
        <v>45</v>
      </c>
      <c r="E72" s="3" t="s">
        <v>19</v>
      </c>
      <c r="F72" s="19" t="str">
        <f t="shared" si="4"/>
        <v>JunChenFMILLENNIUM RUNNING</v>
      </c>
      <c r="G72" s="22">
        <f>SUMIF('Shamrock 5K'!$F$2:$F$300,$F72,'Shamrock 5K'!$J$2:$J$300)</f>
        <v>0</v>
      </c>
      <c r="H72" s="22">
        <f>SUMIF('Nashua 10K'!$F$2:$F$300,$F72,'Nashua 10K'!$J$2:$J$300)</f>
        <v>0</v>
      </c>
      <c r="I72" s="22">
        <f>SUMIF('Shaker 7'!$F$2:$F$300,$F72,'Shaker 7'!$J$2:$J$300)</f>
        <v>0</v>
      </c>
      <c r="J72" s="22">
        <f>SUMIF('Run for Freedom 5K'!$F$2:$F$300,$F72,'Run for Freedom 5K'!$J$2:$J$300)</f>
        <v>0</v>
      </c>
      <c r="K72" s="22">
        <f>SUMIF('Footrace for the Fallen 5K'!$F$2:$F$366,$F72,'Footrace for the Fallen 5K'!$J$2:$J$366)</f>
        <v>1</v>
      </c>
      <c r="L72" s="22">
        <f>SUMIF('New England Half'!$F$2:$F$355,$F72,'New England Half'!$J$2:$J$355)</f>
        <v>0</v>
      </c>
      <c r="M72" s="24">
        <f t="shared" si="5"/>
        <v>1</v>
      </c>
    </row>
    <row r="73" spans="1:13">
      <c r="A73" t="s">
        <v>772</v>
      </c>
      <c r="B73" t="s">
        <v>217</v>
      </c>
      <c r="C73" t="s">
        <v>38</v>
      </c>
      <c r="D73" s="3">
        <v>45</v>
      </c>
      <c r="E73" s="3" t="s">
        <v>17</v>
      </c>
      <c r="F73" s="19" t="str">
        <f t="shared" si="4"/>
        <v>LeslieDunbarFGATE CITY STRIDERS</v>
      </c>
      <c r="G73" s="22">
        <f>SUMIF('Shamrock 5K'!$F$2:$F$300,$F73,'Shamrock 5K'!$J$2:$J$300)</f>
        <v>0</v>
      </c>
      <c r="H73" s="22">
        <f>SUMIF('Nashua 10K'!$F$2:$F$300,$F73,'Nashua 10K'!$J$2:$J$300)</f>
        <v>0</v>
      </c>
      <c r="I73" s="22">
        <f>SUMIF('Shaker 7'!$F$2:$F$300,$F73,'Shaker 7'!$J$2:$J$300)</f>
        <v>0</v>
      </c>
      <c r="J73" s="22">
        <f>SUMIF('Run for Freedom 5K'!$F$2:$F$300,$F73,'Run for Freedom 5K'!$J$2:$J$300)</f>
        <v>0</v>
      </c>
      <c r="K73" s="22">
        <f>SUMIF('Footrace for the Fallen 5K'!$F$2:$F$366,$F73,'Footrace for the Fallen 5K'!$J$2:$J$366)</f>
        <v>1</v>
      </c>
      <c r="L73" s="22">
        <f>SUMIF('New England Half'!$F$2:$F$355,$F73,'New England Half'!$J$2:$J$355)</f>
        <v>0</v>
      </c>
      <c r="M73" s="24">
        <f t="shared" si="5"/>
        <v>1</v>
      </c>
    </row>
    <row r="74" spans="1:13">
      <c r="A74" s="3" t="s">
        <v>300</v>
      </c>
      <c r="B74" s="3" t="s">
        <v>211</v>
      </c>
      <c r="C74" s="3" t="s">
        <v>38</v>
      </c>
      <c r="D74" s="3">
        <v>45</v>
      </c>
      <c r="E74" s="3" t="s">
        <v>20</v>
      </c>
      <c r="F74" s="19" t="str">
        <f t="shared" si="4"/>
        <v>SusanMikeczFUPPER VALLEY RUNNING CLUB</v>
      </c>
      <c r="G74" s="22">
        <f>SUMIF('Shamrock 5K'!$F$2:$F$300,$F74,'Shamrock 5K'!$J$2:$J$300)</f>
        <v>1</v>
      </c>
      <c r="H74" s="22">
        <f>SUMIF('Nashua 10K'!$F$2:$F$300,$F74,'Nashua 10K'!$J$2:$J$300)</f>
        <v>0</v>
      </c>
      <c r="I74" s="22">
        <f>SUMIF('Shaker 7'!$F$2:$F$300,$F74,'Shaker 7'!$J$2:$J$300)</f>
        <v>0</v>
      </c>
      <c r="J74" s="22">
        <f>SUMIF('Run for Freedom 5K'!$F$2:$F$300,$F74,'Run for Freedom 5K'!$J$2:$J$300)</f>
        <v>0</v>
      </c>
      <c r="K74" s="22">
        <f>SUMIF('Footrace for the Fallen 5K'!$F$2:$F$366,$F74,'Footrace for the Fallen 5K'!$J$2:$J$366)</f>
        <v>0</v>
      </c>
      <c r="L74" s="22">
        <f>SUMIF('New England Half'!$F$2:$F$355,$F74,'New England Half'!$J$2:$J$355)</f>
        <v>0</v>
      </c>
      <c r="M74" s="24">
        <f t="shared" si="5"/>
        <v>1</v>
      </c>
    </row>
    <row r="75" spans="1:13">
      <c r="A75" s="3" t="s">
        <v>723</v>
      </c>
      <c r="B75" s="3" t="s">
        <v>763</v>
      </c>
      <c r="C75" s="3" t="s">
        <v>38</v>
      </c>
      <c r="D75" s="3">
        <v>47</v>
      </c>
      <c r="E75" s="3" t="s">
        <v>19</v>
      </c>
      <c r="F75" s="19" t="str">
        <f t="shared" si="4"/>
        <v>AmyFurlongFMILLENNIUM RUNNING</v>
      </c>
      <c r="G75" s="22">
        <f>SUMIF('Shamrock 5K'!$F$2:$F$300,$F75,'Shamrock 5K'!$J$2:$J$300)</f>
        <v>0</v>
      </c>
      <c r="H75" s="22">
        <f>SUMIF('Nashua 10K'!$F$2:$F$300,$F75,'Nashua 10K'!$J$2:$J$300)</f>
        <v>0</v>
      </c>
      <c r="I75" s="22">
        <f>SUMIF('Shaker 7'!$F$2:$F$300,$F75,'Shaker 7'!$J$2:$J$300)</f>
        <v>0</v>
      </c>
      <c r="J75" s="22">
        <f>SUMIF('Run for Freedom 5K'!$F$2:$F$300,$F75,'Run for Freedom 5K'!$J$2:$J$300)</f>
        <v>0</v>
      </c>
      <c r="K75" s="22">
        <f>SUMIF('Footrace for the Fallen 5K'!$F$2:$F$366,$F75,'Footrace for the Fallen 5K'!$J$2:$J$366)</f>
        <v>1</v>
      </c>
      <c r="L75" s="22">
        <f>SUMIF('New England Half'!$F$2:$F$355,$F75,'New England Half'!$J$2:$J$355)</f>
        <v>0</v>
      </c>
      <c r="M75" s="24">
        <f t="shared" si="5"/>
        <v>1</v>
      </c>
    </row>
    <row r="76" spans="1:13">
      <c r="A76" s="3" t="s">
        <v>816</v>
      </c>
      <c r="B76" s="3" t="s">
        <v>812</v>
      </c>
      <c r="C76" s="3" t="s">
        <v>38</v>
      </c>
      <c r="D76" s="3">
        <v>47</v>
      </c>
      <c r="E76" s="3" t="s">
        <v>19</v>
      </c>
      <c r="F76" s="19" t="str">
        <f t="shared" si="4"/>
        <v>PatriciaBurkeFMILLENNIUM RUNNING</v>
      </c>
      <c r="G76" s="22">
        <f>SUMIF('Shamrock 5K'!$F$2:$F$300,$F76,'Shamrock 5K'!$J$2:$J$300)</f>
        <v>0</v>
      </c>
      <c r="H76" s="22">
        <f>SUMIF('Nashua 10K'!$F$2:$F$300,$F76,'Nashua 10K'!$J$2:$J$300)</f>
        <v>0</v>
      </c>
      <c r="I76" s="22">
        <f>SUMIF('Shaker 7'!$F$2:$F$300,$F76,'Shaker 7'!$J$2:$J$300)</f>
        <v>0</v>
      </c>
      <c r="J76" s="22">
        <f>SUMIF('Run for Freedom 5K'!$F$2:$F$300,$F76,'Run for Freedom 5K'!$J$2:$J$300)</f>
        <v>0</v>
      </c>
      <c r="K76" s="22">
        <f>SUMIF('Footrace for the Fallen 5K'!$F$2:$F$366,$F76,'Footrace for the Fallen 5K'!$J$2:$J$366)</f>
        <v>1</v>
      </c>
      <c r="L76" s="22">
        <f>SUMIF('New England Half'!$F$2:$F$355,$F76,'New England Half'!$J$2:$J$355)</f>
        <v>0</v>
      </c>
      <c r="M76" s="24">
        <f t="shared" si="5"/>
        <v>1</v>
      </c>
    </row>
    <row r="77" spans="1:13">
      <c r="A77" t="s">
        <v>665</v>
      </c>
      <c r="B77" t="s">
        <v>666</v>
      </c>
      <c r="C77" t="s">
        <v>38</v>
      </c>
      <c r="D77">
        <v>47</v>
      </c>
      <c r="E77" t="s">
        <v>18</v>
      </c>
      <c r="F77" s="19" t="str">
        <f t="shared" si="4"/>
        <v>MonicahKagungoFGREATER DERRY TRACK CLUB</v>
      </c>
      <c r="G77" s="22">
        <f>SUMIF('Shamrock 5K'!$F$2:$F$300,$F77,'Shamrock 5K'!$J$2:$J$300)</f>
        <v>0</v>
      </c>
      <c r="H77" s="22">
        <f>SUMIF('Nashua 10K'!$F$2:$F$300,$F77,'Nashua 10K'!$J$2:$J$300)</f>
        <v>0</v>
      </c>
      <c r="I77" s="22">
        <f>SUMIF('Shaker 7'!$F$2:$F$300,$F77,'Shaker 7'!$J$2:$J$300)</f>
        <v>0</v>
      </c>
      <c r="J77" s="22">
        <f>SUMIF('Run for Freedom 5K'!$F$2:$F$300,$F77,'Run for Freedom 5K'!$J$2:$J$300)</f>
        <v>1</v>
      </c>
      <c r="K77" s="22">
        <f>SUMIF('Footrace for the Fallen 5K'!$F$2:$F$366,$F77,'Footrace for the Fallen 5K'!$J$2:$J$366)</f>
        <v>0</v>
      </c>
      <c r="L77" s="22">
        <f>SUMIF('New England Half'!$F$2:$F$355,$F77,'New England Half'!$J$2:$J$355)</f>
        <v>0</v>
      </c>
      <c r="M77" s="24">
        <f t="shared" si="5"/>
        <v>1</v>
      </c>
    </row>
    <row r="78" spans="1:13">
      <c r="A78" s="3" t="s">
        <v>689</v>
      </c>
      <c r="B78" s="3" t="s">
        <v>690</v>
      </c>
      <c r="C78" s="3" t="s">
        <v>38</v>
      </c>
      <c r="D78" s="3">
        <v>48</v>
      </c>
      <c r="E78" s="3" t="s">
        <v>18</v>
      </c>
      <c r="F78" s="19" t="str">
        <f t="shared" si="4"/>
        <v>CarolineDodgeFGREATER DERRY TRACK CLUB</v>
      </c>
      <c r="G78" s="22">
        <f>SUMIF('Shamrock 5K'!$F$2:$F$300,$F78,'Shamrock 5K'!$J$2:$J$300)</f>
        <v>0</v>
      </c>
      <c r="H78" s="22">
        <f>SUMIF('Nashua 10K'!$F$2:$F$300,$F78,'Nashua 10K'!$J$2:$J$300)</f>
        <v>0</v>
      </c>
      <c r="I78" s="22">
        <f>SUMIF('Shaker 7'!$F$2:$F$300,$F78,'Shaker 7'!$J$2:$J$300)</f>
        <v>0</v>
      </c>
      <c r="J78" s="22">
        <f>SUMIF('Run for Freedom 5K'!$F$2:$F$300,$F78,'Run for Freedom 5K'!$J$2:$J$300)</f>
        <v>1</v>
      </c>
      <c r="K78" s="22">
        <f>SUMIF('Footrace for the Fallen 5K'!$F$2:$F$366,$F78,'Footrace for the Fallen 5K'!$J$2:$J$366)</f>
        <v>0</v>
      </c>
      <c r="L78" s="22">
        <f>SUMIF('New England Half'!$F$2:$F$355,$F78,'New England Half'!$J$2:$J$355)</f>
        <v>0</v>
      </c>
      <c r="M78" s="24">
        <f t="shared" si="5"/>
        <v>1</v>
      </c>
    </row>
    <row r="79" spans="1:13">
      <c r="A79" t="s">
        <v>141</v>
      </c>
      <c r="B79" t="s">
        <v>756</v>
      </c>
      <c r="C79" t="s">
        <v>38</v>
      </c>
      <c r="D79" s="3">
        <v>49</v>
      </c>
      <c r="E79" s="3" t="s">
        <v>19</v>
      </c>
      <c r="F79" s="19" t="str">
        <f t="shared" si="4"/>
        <v>ChristineManchesterFMILLENNIUM RUNNING</v>
      </c>
      <c r="G79" s="22">
        <f>SUMIF('Shamrock 5K'!$F$2:$F$300,$F79,'Shamrock 5K'!$J$2:$J$300)</f>
        <v>0</v>
      </c>
      <c r="H79" s="22">
        <f>SUMIF('Nashua 10K'!$F$2:$F$300,$F79,'Nashua 10K'!$J$2:$J$300)</f>
        <v>0</v>
      </c>
      <c r="I79" s="22">
        <f>SUMIF('Shaker 7'!$F$2:$F$300,$F79,'Shaker 7'!$J$2:$J$300)</f>
        <v>0</v>
      </c>
      <c r="J79" s="22">
        <f>SUMIF('Run for Freedom 5K'!$F$2:$F$300,$F79,'Run for Freedom 5K'!$J$2:$J$300)</f>
        <v>0</v>
      </c>
      <c r="K79" s="22">
        <f>SUMIF('Footrace for the Fallen 5K'!$F$2:$F$366,$F79,'Footrace for the Fallen 5K'!$J$2:$J$366)</f>
        <v>1</v>
      </c>
      <c r="L79" s="22">
        <f>SUMIF('New England Half'!$F$2:$F$355,$F79,'New England Half'!$J$2:$J$355)</f>
        <v>0</v>
      </c>
      <c r="M79" s="24">
        <f t="shared" si="5"/>
        <v>1</v>
      </c>
    </row>
    <row r="80" spans="1:13">
      <c r="A80" s="3" t="s">
        <v>186</v>
      </c>
      <c r="B80" s="3" t="s">
        <v>187</v>
      </c>
      <c r="C80" s="3" t="s">
        <v>38</v>
      </c>
      <c r="D80" s="3">
        <v>49</v>
      </c>
      <c r="E80" s="3" t="s">
        <v>19</v>
      </c>
      <c r="F80" s="19" t="str">
        <f t="shared" si="4"/>
        <v>LisaDarlingFMILLENNIUM RUNNING</v>
      </c>
      <c r="G80" s="22">
        <f>SUMIF('Shamrock 5K'!$F$2:$F$300,$F80,'Shamrock 5K'!$J$2:$J$300)</f>
        <v>1</v>
      </c>
      <c r="H80" s="22">
        <f>SUMIF('Nashua 10K'!$F$2:$F$300,$F80,'Nashua 10K'!$J$2:$J$300)</f>
        <v>0</v>
      </c>
      <c r="I80" s="22">
        <f>SUMIF('Shaker 7'!$F$2:$F$300,$F80,'Shaker 7'!$J$2:$J$300)</f>
        <v>0</v>
      </c>
      <c r="J80" s="22">
        <f>SUMIF('Run for Freedom 5K'!$F$2:$F$300,$F80,'Run for Freedom 5K'!$J$2:$J$300)</f>
        <v>0</v>
      </c>
      <c r="K80" s="22">
        <f>SUMIF('Footrace for the Fallen 5K'!$F$2:$F$366,$F80,'Footrace for the Fallen 5K'!$J$2:$J$366)</f>
        <v>0</v>
      </c>
      <c r="L80" s="22">
        <f>SUMIF('New England Half'!$F$2:$F$355,$F80,'New England Half'!$J$2:$J$355)</f>
        <v>0</v>
      </c>
      <c r="M80" s="24">
        <f t="shared" si="5"/>
        <v>1</v>
      </c>
    </row>
    <row r="81" spans="13:13">
      <c r="M81" s="24"/>
    </row>
    <row r="82" spans="13:13">
      <c r="M82" s="24"/>
    </row>
    <row r="83" spans="13:13">
      <c r="M83" s="24"/>
    </row>
    <row r="84" spans="13:13">
      <c r="M84" s="24"/>
    </row>
    <row r="85" spans="13:13">
      <c r="M85" s="24"/>
    </row>
    <row r="86" spans="13:13">
      <c r="M86" s="24"/>
    </row>
    <row r="87" spans="13:13">
      <c r="M87" s="24"/>
    </row>
    <row r="88" spans="13:13">
      <c r="M88" s="24"/>
    </row>
    <row r="89" spans="13:13">
      <c r="M89" s="24"/>
    </row>
    <row r="90" spans="13:13">
      <c r="M90" s="24"/>
    </row>
    <row r="91" spans="13:13">
      <c r="M91" s="24"/>
    </row>
    <row r="92" spans="13:13">
      <c r="M92" s="24"/>
    </row>
    <row r="93" spans="13:13">
      <c r="M93" s="24"/>
    </row>
    <row r="94" spans="13:13">
      <c r="M94" s="24"/>
    </row>
    <row r="95" spans="13:13">
      <c r="M95" s="24"/>
    </row>
    <row r="96" spans="13:13">
      <c r="M96" s="24"/>
    </row>
    <row r="97" spans="13:13">
      <c r="M97" s="24"/>
    </row>
    <row r="98" spans="13:13">
      <c r="M98" s="24"/>
    </row>
    <row r="99" spans="13:13">
      <c r="M99" s="24"/>
    </row>
    <row r="100" spans="13:13">
      <c r="M100" s="24"/>
    </row>
    <row r="101" spans="13:13">
      <c r="M101" s="24"/>
    </row>
    <row r="102" spans="13:13">
      <c r="M102" s="24"/>
    </row>
    <row r="103" spans="13:13">
      <c r="M103" s="24"/>
    </row>
    <row r="104" spans="13:13">
      <c r="M104" s="24"/>
    </row>
    <row r="105" spans="13:13">
      <c r="M105" s="24"/>
    </row>
    <row r="106" spans="13:13">
      <c r="M106" s="24"/>
    </row>
    <row r="107" spans="13:13">
      <c r="M107" s="24"/>
    </row>
    <row r="108" spans="13:13">
      <c r="M108" s="24"/>
    </row>
    <row r="109" spans="13:13">
      <c r="M109" s="24"/>
    </row>
    <row r="110" spans="13:13">
      <c r="M110" s="24"/>
    </row>
    <row r="111" spans="13:13">
      <c r="M111" s="24"/>
    </row>
    <row r="112" spans="13:13">
      <c r="M112" s="24"/>
    </row>
    <row r="113" spans="13:13">
      <c r="M113" s="24"/>
    </row>
    <row r="114" spans="13:13">
      <c r="M114" s="24"/>
    </row>
    <row r="115" spans="13:13">
      <c r="M115" s="24"/>
    </row>
    <row r="116" spans="13:13">
      <c r="M116" s="24"/>
    </row>
    <row r="117" spans="13:13">
      <c r="M117" s="24"/>
    </row>
    <row r="118" spans="13:13">
      <c r="M118" s="24"/>
    </row>
    <row r="119" spans="13:13">
      <c r="M119" s="24"/>
    </row>
    <row r="120" spans="13:13">
      <c r="M120" s="24"/>
    </row>
    <row r="121" spans="13:13">
      <c r="M121" s="24"/>
    </row>
    <row r="122" spans="13:13">
      <c r="M122" s="24"/>
    </row>
    <row r="123" spans="13:13">
      <c r="M123" s="24"/>
    </row>
    <row r="124" spans="13:13">
      <c r="M124" s="24"/>
    </row>
    <row r="125" spans="13:13">
      <c r="M125" s="24"/>
    </row>
    <row r="126" spans="13:13">
      <c r="M126" s="24"/>
    </row>
    <row r="127" spans="13:13">
      <c r="M127" s="24"/>
    </row>
    <row r="128" spans="13:13">
      <c r="M128" s="24"/>
    </row>
    <row r="129" spans="13:13">
      <c r="M129" s="24"/>
    </row>
    <row r="130" spans="13:13">
      <c r="M130" s="24"/>
    </row>
    <row r="131" spans="13:13">
      <c r="M131" s="24"/>
    </row>
    <row r="132" spans="13:13">
      <c r="M132" s="24"/>
    </row>
    <row r="133" spans="13:13">
      <c r="M133" s="24"/>
    </row>
    <row r="134" spans="13:13">
      <c r="M134" s="24"/>
    </row>
    <row r="135" spans="13:13">
      <c r="M135" s="24"/>
    </row>
    <row r="136" spans="13:13">
      <c r="M136" s="24"/>
    </row>
    <row r="137" spans="13:13">
      <c r="M137" s="24"/>
    </row>
    <row r="138" spans="13:13">
      <c r="M138" s="24"/>
    </row>
    <row r="139" spans="13:13">
      <c r="M139" s="24"/>
    </row>
    <row r="140" spans="13:13">
      <c r="M140" s="24"/>
    </row>
    <row r="141" spans="13:13">
      <c r="M141" s="24"/>
    </row>
    <row r="142" spans="13:13">
      <c r="M142" s="24"/>
    </row>
    <row r="143" spans="13:13">
      <c r="M143" s="24"/>
    </row>
    <row r="144" spans="13:13">
      <c r="M144" s="24"/>
    </row>
    <row r="145" spans="13:13">
      <c r="M145" s="24"/>
    </row>
    <row r="146" spans="13:13">
      <c r="M146" s="24"/>
    </row>
    <row r="147" spans="13:13">
      <c r="M147" s="24"/>
    </row>
    <row r="148" spans="13:13">
      <c r="M148" s="24"/>
    </row>
    <row r="149" spans="13:13">
      <c r="M149" s="24"/>
    </row>
    <row r="150" spans="13:13">
      <c r="M150" s="24"/>
    </row>
    <row r="151" spans="13:13">
      <c r="M151" s="24"/>
    </row>
    <row r="152" spans="13:13">
      <c r="M152" s="24"/>
    </row>
    <row r="153" spans="13:13">
      <c r="M153" s="24"/>
    </row>
    <row r="154" spans="13:13">
      <c r="M154" s="24"/>
    </row>
    <row r="155" spans="13:13">
      <c r="M155" s="24"/>
    </row>
    <row r="156" spans="13:13">
      <c r="M156" s="24"/>
    </row>
    <row r="157" spans="13:13">
      <c r="M157" s="24"/>
    </row>
    <row r="158" spans="13:13">
      <c r="M158" s="24"/>
    </row>
    <row r="159" spans="13:13">
      <c r="M159" s="24"/>
    </row>
    <row r="160" spans="13:13">
      <c r="M160" s="24"/>
    </row>
    <row r="161" spans="13:13">
      <c r="M161" s="24"/>
    </row>
    <row r="162" spans="13:13">
      <c r="M162" s="24"/>
    </row>
    <row r="163" spans="13:13">
      <c r="M163" s="24"/>
    </row>
    <row r="164" spans="13:13">
      <c r="M164" s="24"/>
    </row>
    <row r="165" spans="13:13">
      <c r="M165" s="24"/>
    </row>
    <row r="166" spans="13:13">
      <c r="M166" s="24"/>
    </row>
    <row r="167" spans="13:13">
      <c r="M167" s="24"/>
    </row>
    <row r="168" spans="13:13">
      <c r="M168" s="24"/>
    </row>
    <row r="169" spans="13:13">
      <c r="M169" s="24"/>
    </row>
    <row r="170" spans="13:13">
      <c r="M170" s="24"/>
    </row>
    <row r="171" spans="13:13">
      <c r="M171" s="24"/>
    </row>
    <row r="172" spans="13:13">
      <c r="M172" s="24"/>
    </row>
    <row r="173" spans="13:13">
      <c r="M173" s="24"/>
    </row>
    <row r="174" spans="13:13">
      <c r="M174" s="24"/>
    </row>
    <row r="175" spans="13:13">
      <c r="M175" s="24"/>
    </row>
    <row r="176" spans="13:13">
      <c r="M176" s="24"/>
    </row>
    <row r="177" spans="13:13">
      <c r="M177" s="24"/>
    </row>
    <row r="178" spans="13:13">
      <c r="M178" s="24"/>
    </row>
    <row r="179" spans="13:13">
      <c r="M179" s="24"/>
    </row>
    <row r="180" spans="13:13">
      <c r="M180" s="24"/>
    </row>
    <row r="181" spans="13:13">
      <c r="M181" s="24"/>
    </row>
    <row r="182" spans="13:13">
      <c r="M182" s="24"/>
    </row>
    <row r="183" spans="13:13">
      <c r="M183" s="24"/>
    </row>
    <row r="184" spans="13:13">
      <c r="M184" s="24"/>
    </row>
    <row r="185" spans="13:13">
      <c r="M185" s="24"/>
    </row>
    <row r="186" spans="13:13">
      <c r="M186" s="24"/>
    </row>
    <row r="187" spans="13:13">
      <c r="M187" s="24"/>
    </row>
    <row r="188" spans="13:13">
      <c r="M188" s="24"/>
    </row>
    <row r="189" spans="13:13">
      <c r="M189" s="24"/>
    </row>
    <row r="190" spans="13:13">
      <c r="M190" s="24"/>
    </row>
    <row r="191" spans="13:13">
      <c r="M191" s="24"/>
    </row>
    <row r="192" spans="13:13">
      <c r="M192" s="24"/>
    </row>
    <row r="193" spans="13:13">
      <c r="M193" s="24"/>
    </row>
    <row r="194" spans="13:13">
      <c r="M194" s="24"/>
    </row>
    <row r="195" spans="13:13">
      <c r="M195" s="24"/>
    </row>
    <row r="196" spans="13:13">
      <c r="M196" s="24"/>
    </row>
    <row r="197" spans="13:13">
      <c r="M197" s="24"/>
    </row>
    <row r="198" spans="13:13">
      <c r="M198" s="24"/>
    </row>
    <row r="199" spans="13:13">
      <c r="M199" s="24"/>
    </row>
    <row r="200" spans="13:13">
      <c r="M200" s="24"/>
    </row>
    <row r="201" spans="13:13">
      <c r="M201" s="24"/>
    </row>
    <row r="202" spans="13:13">
      <c r="M202" s="24"/>
    </row>
    <row r="203" spans="13:13">
      <c r="M203" s="24"/>
    </row>
    <row r="204" spans="13:13">
      <c r="M204" s="24"/>
    </row>
    <row r="205" spans="13:13">
      <c r="M205" s="24"/>
    </row>
    <row r="206" spans="13:13">
      <c r="M206" s="24"/>
    </row>
    <row r="207" spans="13:13">
      <c r="M207" s="24"/>
    </row>
    <row r="208" spans="13:13">
      <c r="M208" s="24"/>
    </row>
    <row r="209" spans="13:13">
      <c r="M209" s="24"/>
    </row>
    <row r="210" spans="13:13">
      <c r="M210" s="24"/>
    </row>
    <row r="211" spans="13:13">
      <c r="M211" s="24"/>
    </row>
    <row r="212" spans="13:13">
      <c r="M212" s="24"/>
    </row>
    <row r="213" spans="13:13">
      <c r="M213" s="24"/>
    </row>
    <row r="214" spans="13:13">
      <c r="M214" s="24"/>
    </row>
    <row r="215" spans="13:13">
      <c r="M215" s="24"/>
    </row>
    <row r="216" spans="13:13">
      <c r="M216" s="24"/>
    </row>
    <row r="217" spans="13:13">
      <c r="M217" s="24"/>
    </row>
    <row r="218" spans="13:13">
      <c r="M218" s="24"/>
    </row>
    <row r="219" spans="13:13">
      <c r="M219" s="24"/>
    </row>
    <row r="220" spans="13:13">
      <c r="M220" s="24"/>
    </row>
    <row r="221" spans="13:13">
      <c r="M221" s="24"/>
    </row>
    <row r="222" spans="13:13">
      <c r="M222" s="24"/>
    </row>
    <row r="223" spans="13:13">
      <c r="M223" s="24"/>
    </row>
    <row r="224" spans="13:13">
      <c r="M224" s="24"/>
    </row>
    <row r="225" spans="13:13">
      <c r="M225" s="24"/>
    </row>
    <row r="226" spans="13:13">
      <c r="M226" s="24"/>
    </row>
    <row r="227" spans="13:13">
      <c r="M227" s="24"/>
    </row>
    <row r="228" spans="13:13">
      <c r="M228" s="24"/>
    </row>
    <row r="229" spans="13:13">
      <c r="M229" s="24"/>
    </row>
    <row r="230" spans="13:13">
      <c r="M230" s="24"/>
    </row>
    <row r="231" spans="13:13">
      <c r="M231" s="24"/>
    </row>
    <row r="232" spans="13:13">
      <c r="M232" s="24"/>
    </row>
    <row r="233" spans="13:13">
      <c r="M233" s="24"/>
    </row>
    <row r="234" spans="13:13">
      <c r="M234" s="24"/>
    </row>
    <row r="235" spans="13:13">
      <c r="M235" s="24"/>
    </row>
    <row r="236" spans="13:13">
      <c r="M236" s="24"/>
    </row>
    <row r="237" spans="13:13">
      <c r="M237" s="24"/>
    </row>
    <row r="238" spans="13:13">
      <c r="M238" s="24"/>
    </row>
    <row r="239" spans="13:13">
      <c r="M239" s="24"/>
    </row>
    <row r="240" spans="13:13">
      <c r="M240" s="24"/>
    </row>
    <row r="241" spans="13:13">
      <c r="M241" s="24"/>
    </row>
    <row r="242" spans="13:13">
      <c r="M242" s="24"/>
    </row>
    <row r="243" spans="13:13">
      <c r="M243" s="24"/>
    </row>
    <row r="244" spans="13:13">
      <c r="M244" s="24"/>
    </row>
    <row r="245" spans="13:13">
      <c r="M245" s="24"/>
    </row>
    <row r="246" spans="13:13">
      <c r="M246" s="24"/>
    </row>
    <row r="247" spans="13:13">
      <c r="M247" s="24"/>
    </row>
    <row r="248" spans="13:13">
      <c r="M248" s="24"/>
    </row>
    <row r="249" spans="13:13">
      <c r="M249" s="24"/>
    </row>
    <row r="250" spans="13:13">
      <c r="M250" s="24"/>
    </row>
    <row r="251" spans="13:13">
      <c r="M251" s="24"/>
    </row>
    <row r="252" spans="13:13">
      <c r="M252" s="24"/>
    </row>
    <row r="253" spans="13:13">
      <c r="M253" s="24"/>
    </row>
    <row r="254" spans="13:13">
      <c r="M254" s="24"/>
    </row>
    <row r="255" spans="13:13">
      <c r="M255" s="24"/>
    </row>
    <row r="256" spans="13:13">
      <c r="M256" s="24"/>
    </row>
    <row r="257" spans="13:13">
      <c r="M257" s="24"/>
    </row>
    <row r="258" spans="13:13">
      <c r="M258" s="24"/>
    </row>
    <row r="259" spans="13:13">
      <c r="M259" s="24"/>
    </row>
    <row r="260" spans="13:13">
      <c r="M260" s="24"/>
    </row>
    <row r="261" spans="13:13">
      <c r="M261" s="24"/>
    </row>
    <row r="262" spans="13:13">
      <c r="M262" s="24"/>
    </row>
    <row r="263" spans="13:13">
      <c r="M263" s="24"/>
    </row>
    <row r="264" spans="13:13">
      <c r="M264" s="24"/>
    </row>
    <row r="265" spans="13:13">
      <c r="M265" s="24"/>
    </row>
    <row r="266" spans="13:13">
      <c r="M266" s="24"/>
    </row>
    <row r="267" spans="13:13">
      <c r="M267" s="24"/>
    </row>
    <row r="268" spans="13:13">
      <c r="M268" s="24"/>
    </row>
    <row r="269" spans="13:13">
      <c r="M269" s="24"/>
    </row>
    <row r="270" spans="13:13">
      <c r="M270" s="24"/>
    </row>
    <row r="271" spans="13:13">
      <c r="M271" s="24"/>
    </row>
    <row r="272" spans="13:13">
      <c r="M272" s="24"/>
    </row>
    <row r="273" spans="13:13">
      <c r="M273" s="24"/>
    </row>
    <row r="274" spans="13:13">
      <c r="M274" s="24"/>
    </row>
    <row r="275" spans="13:13">
      <c r="M275" s="24"/>
    </row>
    <row r="276" spans="13:13">
      <c r="M276" s="24"/>
    </row>
    <row r="277" spans="13:13">
      <c r="M277" s="24"/>
    </row>
    <row r="278" spans="13:13">
      <c r="M278" s="24"/>
    </row>
    <row r="279" spans="13:13">
      <c r="M279" s="24"/>
    </row>
    <row r="280" spans="13:13">
      <c r="M280" s="24"/>
    </row>
    <row r="281" spans="13:13">
      <c r="M281" s="24"/>
    </row>
    <row r="282" spans="13:13">
      <c r="M282" s="24"/>
    </row>
    <row r="283" spans="13:13">
      <c r="M283" s="24"/>
    </row>
    <row r="284" spans="13:13">
      <c r="M284" s="24"/>
    </row>
    <row r="285" spans="13:13">
      <c r="M285" s="24"/>
    </row>
    <row r="286" spans="13:13">
      <c r="M286" s="24"/>
    </row>
    <row r="287" spans="13:13">
      <c r="M287" s="24"/>
    </row>
    <row r="288" spans="13:13">
      <c r="M288" s="24"/>
    </row>
    <row r="289" spans="13:13">
      <c r="M289" s="24"/>
    </row>
    <row r="290" spans="13:13">
      <c r="M290" s="24"/>
    </row>
    <row r="291" spans="13:13">
      <c r="M291" s="24"/>
    </row>
    <row r="292" spans="13:13">
      <c r="M292" s="24"/>
    </row>
    <row r="293" spans="13:13">
      <c r="M293" s="24"/>
    </row>
    <row r="294" spans="13:13">
      <c r="M294" s="24"/>
    </row>
    <row r="295" spans="13:13">
      <c r="M295" s="24"/>
    </row>
    <row r="296" spans="13:13">
      <c r="M296" s="24"/>
    </row>
    <row r="297" spans="13:13">
      <c r="M297" s="24"/>
    </row>
    <row r="298" spans="13:13">
      <c r="M298" s="24"/>
    </row>
    <row r="299" spans="13:13">
      <c r="M299" s="24"/>
    </row>
    <row r="300" spans="13:13">
      <c r="M300" s="24"/>
    </row>
    <row r="301" spans="13:13">
      <c r="M301" s="24"/>
    </row>
    <row r="302" spans="13:13">
      <c r="M302" s="24"/>
    </row>
    <row r="303" spans="13:13">
      <c r="M303" s="24"/>
    </row>
    <row r="304" spans="13:13">
      <c r="M304" s="24"/>
    </row>
    <row r="305" spans="13:13">
      <c r="M305" s="24"/>
    </row>
    <row r="306" spans="13:13">
      <c r="M306" s="24"/>
    </row>
    <row r="307" spans="13:13">
      <c r="M307" s="24"/>
    </row>
    <row r="308" spans="13:13">
      <c r="M308" s="24"/>
    </row>
    <row r="309" spans="13:13">
      <c r="M309" s="24"/>
    </row>
    <row r="310" spans="13:13">
      <c r="M310" s="24"/>
    </row>
    <row r="311" spans="13:13">
      <c r="M311" s="24"/>
    </row>
    <row r="312" spans="13:13">
      <c r="M312" s="24"/>
    </row>
    <row r="313" spans="13:13">
      <c r="M313" s="24"/>
    </row>
    <row r="314" spans="13:13">
      <c r="M314" s="24"/>
    </row>
    <row r="315" spans="13:13">
      <c r="M315" s="24"/>
    </row>
    <row r="316" spans="13:13">
      <c r="M316" s="24"/>
    </row>
    <row r="317" spans="13:13">
      <c r="M317" s="24"/>
    </row>
    <row r="318" spans="13:13">
      <c r="M318" s="24"/>
    </row>
    <row r="319" spans="13:13">
      <c r="M319" s="24"/>
    </row>
    <row r="320" spans="13:13">
      <c r="M320" s="24"/>
    </row>
    <row r="321" spans="13:13">
      <c r="M321" s="24"/>
    </row>
    <row r="322" spans="13:13">
      <c r="M322" s="24"/>
    </row>
    <row r="323" spans="13:13">
      <c r="M323" s="24"/>
    </row>
    <row r="324" spans="13:13">
      <c r="M324" s="24"/>
    </row>
    <row r="325" spans="13:13">
      <c r="M325" s="24"/>
    </row>
    <row r="326" spans="13:13">
      <c r="M326" s="24"/>
    </row>
    <row r="327" spans="13:13">
      <c r="M327" s="24"/>
    </row>
    <row r="328" spans="13:13">
      <c r="M328" s="24"/>
    </row>
    <row r="329" spans="13:13">
      <c r="M329" s="24"/>
    </row>
    <row r="330" spans="13:13">
      <c r="M330" s="24"/>
    </row>
    <row r="331" spans="13:13">
      <c r="M331" s="24"/>
    </row>
    <row r="332" spans="13:13">
      <c r="M332" s="24"/>
    </row>
    <row r="333" spans="13:13">
      <c r="M333" s="24"/>
    </row>
    <row r="334" spans="13:13">
      <c r="M334" s="24"/>
    </row>
    <row r="335" spans="13:13">
      <c r="M335" s="24"/>
    </row>
    <row r="336" spans="13:13">
      <c r="M336" s="24"/>
    </row>
    <row r="337" spans="13:13">
      <c r="M337" s="24"/>
    </row>
    <row r="338" spans="13:13">
      <c r="M338" s="24"/>
    </row>
    <row r="339" spans="13:13">
      <c r="M339" s="24"/>
    </row>
    <row r="340" spans="13:13">
      <c r="M340" s="24"/>
    </row>
    <row r="341" spans="13:13">
      <c r="M341" s="24"/>
    </row>
    <row r="342" spans="13:13">
      <c r="M342" s="24"/>
    </row>
    <row r="343" spans="13:13">
      <c r="M343" s="24"/>
    </row>
    <row r="344" spans="13:13">
      <c r="M344" s="24"/>
    </row>
    <row r="345" spans="13:13">
      <c r="M345" s="24"/>
    </row>
    <row r="346" spans="13:13">
      <c r="M346" s="24"/>
    </row>
    <row r="347" spans="13:13">
      <c r="M347" s="24"/>
    </row>
    <row r="348" spans="13:13">
      <c r="M348" s="24"/>
    </row>
    <row r="349" spans="13:13">
      <c r="M349" s="24"/>
    </row>
    <row r="350" spans="13:13">
      <c r="M350" s="24"/>
    </row>
    <row r="351" spans="13:13">
      <c r="M351" s="24"/>
    </row>
    <row r="352" spans="13:13">
      <c r="M352" s="24"/>
    </row>
    <row r="353" spans="13:13">
      <c r="M353" s="24"/>
    </row>
    <row r="354" spans="13:13">
      <c r="M354" s="24"/>
    </row>
    <row r="355" spans="13:13">
      <c r="M355" s="24"/>
    </row>
    <row r="356" spans="13:13">
      <c r="M356" s="24"/>
    </row>
    <row r="357" spans="13:13">
      <c r="M357" s="24"/>
    </row>
    <row r="358" spans="13:13">
      <c r="M358" s="24"/>
    </row>
    <row r="359" spans="13:13">
      <c r="M359" s="24"/>
    </row>
    <row r="360" spans="13:13">
      <c r="M360" s="24"/>
    </row>
    <row r="361" spans="13:13">
      <c r="M361" s="24"/>
    </row>
    <row r="362" spans="13:13">
      <c r="M362" s="24"/>
    </row>
    <row r="363" spans="13:13">
      <c r="M363" s="24"/>
    </row>
    <row r="364" spans="13:13">
      <c r="M364" s="24"/>
    </row>
    <row r="365" spans="13:13">
      <c r="M365" s="24"/>
    </row>
    <row r="366" spans="13:13">
      <c r="M366" s="24"/>
    </row>
    <row r="367" spans="13:13">
      <c r="M367" s="24"/>
    </row>
    <row r="368" spans="13:13">
      <c r="M368" s="24"/>
    </row>
    <row r="369" spans="13:13">
      <c r="M369" s="24"/>
    </row>
    <row r="370" spans="13:13">
      <c r="M370" s="24"/>
    </row>
    <row r="371" spans="13:13">
      <c r="M371" s="24"/>
    </row>
    <row r="372" spans="13:13">
      <c r="M372" s="24"/>
    </row>
    <row r="373" spans="13:13">
      <c r="M373" s="24"/>
    </row>
    <row r="374" spans="13:13">
      <c r="M374" s="24"/>
    </row>
    <row r="375" spans="13:13">
      <c r="M375" s="24"/>
    </row>
    <row r="376" spans="13:13">
      <c r="M376" s="24"/>
    </row>
    <row r="377" spans="13:13">
      <c r="M377" s="24"/>
    </row>
    <row r="378" spans="13:13">
      <c r="M378" s="24"/>
    </row>
    <row r="379" spans="13:13">
      <c r="M379" s="24"/>
    </row>
    <row r="380" spans="13:13">
      <c r="M380" s="24"/>
    </row>
    <row r="381" spans="13:13">
      <c r="M381" s="24"/>
    </row>
    <row r="382" spans="13:13">
      <c r="M382" s="24"/>
    </row>
    <row r="383" spans="13:13">
      <c r="M383" s="24"/>
    </row>
    <row r="384" spans="13:13">
      <c r="M384" s="24"/>
    </row>
    <row r="385" spans="13:13">
      <c r="M385" s="24"/>
    </row>
    <row r="386" spans="13:13">
      <c r="M386" s="24"/>
    </row>
    <row r="387" spans="13:13">
      <c r="M387" s="24"/>
    </row>
    <row r="388" spans="13:13">
      <c r="M388" s="24"/>
    </row>
    <row r="389" spans="13:13">
      <c r="M389" s="24"/>
    </row>
    <row r="390" spans="13:13">
      <c r="M390" s="24"/>
    </row>
    <row r="391" spans="13:13">
      <c r="M391" s="24"/>
    </row>
    <row r="392" spans="13:13">
      <c r="M392" s="24"/>
    </row>
    <row r="393" spans="13:13">
      <c r="M393" s="24"/>
    </row>
    <row r="394" spans="13:13">
      <c r="M394" s="24"/>
    </row>
    <row r="395" spans="13:13">
      <c r="M395" s="24"/>
    </row>
    <row r="396" spans="13:13">
      <c r="M396" s="24"/>
    </row>
    <row r="397" spans="13:13">
      <c r="M397" s="24"/>
    </row>
    <row r="398" spans="13:13">
      <c r="M398" s="24"/>
    </row>
    <row r="399" spans="13:13">
      <c r="M399" s="24"/>
    </row>
    <row r="400" spans="13:13">
      <c r="M400" s="24"/>
    </row>
    <row r="401" spans="13:13">
      <c r="M401" s="24"/>
    </row>
    <row r="402" spans="13:13">
      <c r="M402" s="24"/>
    </row>
    <row r="403" spans="13:13">
      <c r="M403" s="24"/>
    </row>
    <row r="404" spans="13:13">
      <c r="M404" s="24"/>
    </row>
    <row r="405" spans="13:13">
      <c r="M405" s="24"/>
    </row>
    <row r="406" spans="13:13">
      <c r="M406" s="24"/>
    </row>
    <row r="407" spans="13:13">
      <c r="M407" s="24"/>
    </row>
    <row r="408" spans="13:13">
      <c r="M408" s="24"/>
    </row>
    <row r="409" spans="13:13">
      <c r="M409" s="24"/>
    </row>
    <row r="410" spans="13:13">
      <c r="M410" s="24"/>
    </row>
    <row r="411" spans="13:13">
      <c r="M411" s="24"/>
    </row>
    <row r="412" spans="13:13">
      <c r="M412" s="24"/>
    </row>
    <row r="413" spans="13:13">
      <c r="M413" s="24"/>
    </row>
    <row r="414" spans="13:13">
      <c r="M414" s="24"/>
    </row>
    <row r="415" spans="13:13">
      <c r="M415" s="24"/>
    </row>
    <row r="416" spans="13:13">
      <c r="M416" s="24"/>
    </row>
    <row r="417" spans="13:13">
      <c r="M417" s="24"/>
    </row>
    <row r="418" spans="13:13">
      <c r="M418" s="24"/>
    </row>
    <row r="419" spans="13:13">
      <c r="M419" s="24"/>
    </row>
    <row r="420" spans="13:13">
      <c r="M420" s="24"/>
    </row>
    <row r="421" spans="13:13">
      <c r="M421" s="24"/>
    </row>
    <row r="422" spans="13:13">
      <c r="M422" s="24"/>
    </row>
    <row r="423" spans="13:13">
      <c r="M423" s="24"/>
    </row>
    <row r="424" spans="13:13">
      <c r="M424" s="24"/>
    </row>
    <row r="425" spans="13:13">
      <c r="M425" s="24"/>
    </row>
    <row r="426" spans="13:13">
      <c r="M426" s="24"/>
    </row>
    <row r="427" spans="13:13">
      <c r="M427" s="24"/>
    </row>
    <row r="428" spans="13:13">
      <c r="M428" s="24"/>
    </row>
    <row r="429" spans="13:13">
      <c r="M429" s="24"/>
    </row>
    <row r="430" spans="13:13">
      <c r="M430" s="24"/>
    </row>
    <row r="431" spans="13:13">
      <c r="M431" s="24"/>
    </row>
    <row r="432" spans="13:13">
      <c r="M432" s="24"/>
    </row>
    <row r="433" spans="13:13">
      <c r="M433" s="24"/>
    </row>
    <row r="434" spans="13:13">
      <c r="M434" s="24"/>
    </row>
    <row r="435" spans="13:13">
      <c r="M435" s="24"/>
    </row>
    <row r="436" spans="13:13">
      <c r="M436" s="24"/>
    </row>
    <row r="437" spans="13:13">
      <c r="M437" s="24"/>
    </row>
    <row r="438" spans="13:13">
      <c r="M438" s="24"/>
    </row>
    <row r="439" spans="13:13">
      <c r="M439" s="24"/>
    </row>
    <row r="440" spans="13:13">
      <c r="M440" s="24"/>
    </row>
    <row r="441" spans="13:13">
      <c r="M441" s="24"/>
    </row>
    <row r="442" spans="13:13">
      <c r="M442" s="24"/>
    </row>
    <row r="443" spans="13:13">
      <c r="M443" s="24"/>
    </row>
    <row r="444" spans="13:13">
      <c r="M444" s="24"/>
    </row>
    <row r="445" spans="13:13">
      <c r="M445" s="24"/>
    </row>
    <row r="446" spans="13:13">
      <c r="M446" s="24"/>
    </row>
    <row r="447" spans="13:13">
      <c r="M447" s="24"/>
    </row>
    <row r="448" spans="13:13">
      <c r="M448" s="24"/>
    </row>
    <row r="449" spans="13:13">
      <c r="M449" s="24"/>
    </row>
    <row r="450" spans="13:13">
      <c r="M450" s="24"/>
    </row>
    <row r="451" spans="13:13">
      <c r="M451" s="24"/>
    </row>
    <row r="452" spans="13:13">
      <c r="M452" s="24"/>
    </row>
    <row r="453" spans="13:13">
      <c r="M453" s="24"/>
    </row>
    <row r="454" spans="13:13">
      <c r="M454" s="24"/>
    </row>
    <row r="455" spans="13:13">
      <c r="M455" s="24"/>
    </row>
    <row r="456" spans="13:13">
      <c r="M456" s="24"/>
    </row>
    <row r="457" spans="13:13">
      <c r="M457" s="24"/>
    </row>
    <row r="458" spans="13:13">
      <c r="M458" s="24"/>
    </row>
    <row r="459" spans="13:13">
      <c r="M459" s="24"/>
    </row>
    <row r="460" spans="13:13">
      <c r="M460" s="24"/>
    </row>
    <row r="461" spans="13:13">
      <c r="M461" s="24"/>
    </row>
    <row r="462" spans="13:13">
      <c r="M462" s="24"/>
    </row>
    <row r="463" spans="13:13">
      <c r="M463" s="24"/>
    </row>
    <row r="464" spans="13:13">
      <c r="M464" s="24"/>
    </row>
    <row r="465" spans="13:13">
      <c r="M465" s="24"/>
    </row>
    <row r="466" spans="13:13">
      <c r="M466" s="24"/>
    </row>
    <row r="467" spans="13:13">
      <c r="M467" s="24"/>
    </row>
    <row r="468" spans="13:13">
      <c r="M468" s="24"/>
    </row>
    <row r="469" spans="13:13">
      <c r="M469" s="24"/>
    </row>
    <row r="470" spans="13:13">
      <c r="M470" s="24"/>
    </row>
    <row r="471" spans="13:13">
      <c r="M471" s="24"/>
    </row>
    <row r="472" spans="13:13">
      <c r="M472" s="24"/>
    </row>
    <row r="473" spans="13:13">
      <c r="M473" s="24"/>
    </row>
    <row r="474" spans="13:13">
      <c r="M474" s="24"/>
    </row>
    <row r="475" spans="13:13">
      <c r="M475" s="24"/>
    </row>
    <row r="476" spans="13:13">
      <c r="M476" s="24"/>
    </row>
    <row r="477" spans="13:13">
      <c r="M477" s="24"/>
    </row>
    <row r="478" spans="13:13">
      <c r="M478" s="24"/>
    </row>
    <row r="479" spans="13:13">
      <c r="M479" s="24"/>
    </row>
    <row r="480" spans="13:13">
      <c r="M480" s="24"/>
    </row>
    <row r="481" spans="6:13">
      <c r="M481" s="24"/>
    </row>
    <row r="482" spans="6:13">
      <c r="M482" s="24"/>
    </row>
    <row r="483" spans="6:13">
      <c r="M483" s="24"/>
    </row>
    <row r="484" spans="6:13">
      <c r="M484" s="24"/>
    </row>
    <row r="485" spans="6:13">
      <c r="M485" s="24"/>
    </row>
    <row r="486" spans="6:13">
      <c r="M486" s="24"/>
    </row>
    <row r="487" spans="6:13">
      <c r="M487" s="24"/>
    </row>
    <row r="488" spans="6:13">
      <c r="F488" s="6"/>
      <c r="M488" s="24"/>
    </row>
  </sheetData>
  <sortState xmlns:xlrd2="http://schemas.microsoft.com/office/spreadsheetml/2017/richdata2" ref="A2:M489">
    <sortCondition descending="1" ref="M2:M489"/>
  </sortState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 summaryRight="0"/>
  </sheetPr>
  <dimension ref="A1:M489"/>
  <sheetViews>
    <sheetView workbookViewId="0">
      <pane ySplit="1" topLeftCell="A2" activePane="bottomLeft" state="frozen"/>
      <selection pane="bottomLeft"/>
    </sheetView>
  </sheetViews>
  <sheetFormatPr defaultColWidth="12.53515625" defaultRowHeight="12.45" outlineLevelCol="1"/>
  <cols>
    <col min="1" max="1" width="9.15234375" style="3" bestFit="1" customWidth="1"/>
    <col min="2" max="2" width="15.15234375" style="3" bestFit="1" customWidth="1"/>
    <col min="3" max="3" width="7.15234375" style="3" bestFit="1" customWidth="1"/>
    <col min="4" max="4" width="4.23046875" style="3" bestFit="1" customWidth="1"/>
    <col min="5" max="5" width="28.3046875" style="3" bestFit="1" customWidth="1" collapsed="1"/>
    <col min="6" max="6" width="48.15234375" style="3" hidden="1" customWidth="1" outlineLevel="1"/>
    <col min="7" max="7" width="12.15234375" style="3" bestFit="1" customWidth="1"/>
    <col min="8" max="8" width="11.23046875" style="3" bestFit="1" customWidth="1"/>
    <col min="9" max="9" width="8.3046875" style="3" bestFit="1" customWidth="1"/>
    <col min="10" max="10" width="18.07421875" style="3" bestFit="1" customWidth="1"/>
    <col min="11" max="11" width="23.23046875" style="3" bestFit="1" customWidth="1"/>
    <col min="12" max="12" width="16.23046875" style="3" bestFit="1" customWidth="1"/>
    <col min="13" max="13" width="6.3046875" style="3" bestFit="1" customWidth="1"/>
    <col min="14" max="16384" width="12.53515625" style="3"/>
  </cols>
  <sheetData>
    <row r="1" spans="1:13" s="10" customFormat="1">
      <c r="A1" s="4" t="s">
        <v>1</v>
      </c>
      <c r="B1" s="4" t="s">
        <v>2</v>
      </c>
      <c r="C1" s="4" t="s">
        <v>3</v>
      </c>
      <c r="D1" s="4" t="s">
        <v>4</v>
      </c>
      <c r="E1" s="4" t="s">
        <v>5</v>
      </c>
      <c r="F1" s="4" t="s">
        <v>6</v>
      </c>
      <c r="G1" s="4" t="s">
        <v>29</v>
      </c>
      <c r="H1" s="4" t="s">
        <v>15</v>
      </c>
      <c r="I1" s="4" t="s">
        <v>31</v>
      </c>
      <c r="J1" s="4" t="s">
        <v>30</v>
      </c>
      <c r="K1" s="4" t="s">
        <v>32</v>
      </c>
      <c r="L1" s="4" t="s">
        <v>16</v>
      </c>
      <c r="M1" s="23" t="s">
        <v>0</v>
      </c>
    </row>
    <row r="2" spans="1:13">
      <c r="A2" s="3" t="s">
        <v>43</v>
      </c>
      <c r="B2" s="3" t="s">
        <v>158</v>
      </c>
      <c r="C2" s="3" t="s">
        <v>38</v>
      </c>
      <c r="D2" s="3">
        <v>58</v>
      </c>
      <c r="E2" s="3" t="s">
        <v>19</v>
      </c>
      <c r="F2" s="19" t="str">
        <f>A2&amp;B2&amp;C2&amp;E2</f>
        <v>KarenLongFMILLENNIUM RUNNING</v>
      </c>
      <c r="G2" s="22">
        <f>SUMIF('Shamrock 5K'!$F$2:$F$300,$F2,'Shamrock 5K'!$J$2:$J$300)</f>
        <v>100</v>
      </c>
      <c r="H2" s="22">
        <f>SUMIF('Nashua 10K'!$F$2:$F$300,$F2,'Nashua 10K'!$J$2:$J$300)</f>
        <v>100</v>
      </c>
      <c r="I2" s="22">
        <f>SUMIF('Shaker 7'!$F$2:$F$300,$F2,'Shaker 7'!$J$2:$J$300)</f>
        <v>100</v>
      </c>
      <c r="J2" s="22">
        <f>SUMIF('Run for Freedom 5K'!$F$2:$F$300,$F2,'Run for Freedom 5K'!$J$2:$J$300)</f>
        <v>100</v>
      </c>
      <c r="K2" s="22">
        <f>SUMIF('Footrace for the Fallen 5K'!$F$2:$F$366,$F2,'Footrace for the Fallen 5K'!$J$2:$J$366)</f>
        <v>100</v>
      </c>
      <c r="L2" s="22">
        <f>SUMIF('New England Half'!$F$2:$F$355,$F2,'New England Half'!$J$2:$J$355)</f>
        <v>100</v>
      </c>
      <c r="M2" s="24">
        <f>SUM(G2:L2)</f>
        <v>600</v>
      </c>
    </row>
    <row r="3" spans="1:13">
      <c r="A3" s="3" t="s">
        <v>425</v>
      </c>
      <c r="B3" s="3" t="s">
        <v>426</v>
      </c>
      <c r="C3" s="3" t="s">
        <v>38</v>
      </c>
      <c r="D3" s="3">
        <v>52</v>
      </c>
      <c r="E3" s="3" t="s">
        <v>19</v>
      </c>
      <c r="F3" s="19" t="str">
        <f>A3&amp;B3&amp;C3&amp;E3</f>
        <v>YukiChorneyFMILLENNIUM RUNNING</v>
      </c>
      <c r="G3" s="22">
        <f>SUMIF('Shamrock 5K'!$F$2:$F$300,$F3,'Shamrock 5K'!$J$2:$J$300)</f>
        <v>0</v>
      </c>
      <c r="H3" s="22">
        <f>SUMIF('Nashua 10K'!$F$2:$F$300,$F3,'Nashua 10K'!$J$2:$J$300)</f>
        <v>88</v>
      </c>
      <c r="I3" s="22">
        <f>SUMIF('Shaker 7'!$F$2:$F$300,$F3,'Shaker 7'!$J$2:$J$300)</f>
        <v>88</v>
      </c>
      <c r="J3" s="22">
        <f>SUMIF('Run for Freedom 5K'!$F$2:$F$300,$F3,'Run for Freedom 5K'!$J$2:$J$300)</f>
        <v>88</v>
      </c>
      <c r="K3" s="22">
        <f>SUMIF('Footrace for the Fallen 5K'!$F$2:$F$366,$F3,'Footrace for the Fallen 5K'!$J$2:$J$366)</f>
        <v>0</v>
      </c>
      <c r="L3" s="22">
        <f>SUMIF('New England Half'!$F$2:$F$355,$F3,'New England Half'!$J$2:$J$355)</f>
        <v>37</v>
      </c>
      <c r="M3" s="24">
        <f>SUM(G3:L3)</f>
        <v>301</v>
      </c>
    </row>
    <row r="4" spans="1:13">
      <c r="A4" s="3" t="s">
        <v>423</v>
      </c>
      <c r="B4" s="3" t="s">
        <v>424</v>
      </c>
      <c r="C4" s="3" t="s">
        <v>38</v>
      </c>
      <c r="D4" s="3">
        <v>50</v>
      </c>
      <c r="E4" s="3" t="s">
        <v>19</v>
      </c>
      <c r="F4" s="19" t="str">
        <f>A4&amp;B4&amp;C4&amp;E4</f>
        <v>EmaliaRubnerFMILLENNIUM RUNNING</v>
      </c>
      <c r="G4" s="22">
        <f>SUMIF('Shamrock 5K'!$F$2:$F$300,$F4,'Shamrock 5K'!$J$2:$J$300)</f>
        <v>0</v>
      </c>
      <c r="H4" s="22">
        <f>SUMIF('Nashua 10K'!$F$2:$F$300,$F4,'Nashua 10K'!$J$2:$J$300)</f>
        <v>80</v>
      </c>
      <c r="I4" s="22">
        <f>SUMIF('Shaker 7'!$F$2:$F$300,$F4,'Shaker 7'!$J$2:$J$300)</f>
        <v>84</v>
      </c>
      <c r="J4" s="22">
        <f>SUMIF('Run for Freedom 5K'!$F$2:$F$300,$F4,'Run for Freedom 5K'!$J$2:$J$300)</f>
        <v>92</v>
      </c>
      <c r="K4" s="22">
        <f>SUMIF('Footrace for the Fallen 5K'!$F$2:$F$366,$F4,'Footrace for the Fallen 5K'!$J$2:$J$366)</f>
        <v>0</v>
      </c>
      <c r="L4" s="22">
        <f>SUMIF('New England Half'!$F$2:$F$355,$F4,'New England Half'!$J$2:$J$355)</f>
        <v>0</v>
      </c>
      <c r="M4" s="24">
        <f>SUM(G4:L4)</f>
        <v>256</v>
      </c>
    </row>
    <row r="5" spans="1:13">
      <c r="A5" t="s">
        <v>503</v>
      </c>
      <c r="B5" t="s">
        <v>504</v>
      </c>
      <c r="C5" t="s">
        <v>38</v>
      </c>
      <c r="D5" s="3">
        <v>57</v>
      </c>
      <c r="E5" t="s">
        <v>17</v>
      </c>
      <c r="F5" s="19" t="str">
        <f>A5&amp;B5&amp;C5&amp;E5</f>
        <v>AdrianaTyersFGATE CITY STRIDERS</v>
      </c>
      <c r="G5" s="22">
        <f>SUMIF('Shamrock 5K'!$F$2:$F$300,$F5,'Shamrock 5K'!$J$2:$J$300)</f>
        <v>0</v>
      </c>
      <c r="H5" s="22">
        <f>SUMIF('Nashua 10K'!$F$2:$F$300,$F5,'Nashua 10K'!$J$2:$J$300)</f>
        <v>0</v>
      </c>
      <c r="I5" s="22">
        <f>SUMIF('Shaker 7'!$F$2:$F$300,$F5,'Shaker 7'!$J$2:$J$300)</f>
        <v>72</v>
      </c>
      <c r="J5" s="22">
        <f>SUMIF('Run for Freedom 5K'!$F$2:$F$300,$F5,'Run for Freedom 5K'!$J$2:$J$300)</f>
        <v>61</v>
      </c>
      <c r="K5" s="22">
        <f>SUMIF('Footrace for the Fallen 5K'!$F$2:$F$366,$F5,'Footrace for the Fallen 5K'!$J$2:$J$366)</f>
        <v>58</v>
      </c>
      <c r="L5" s="22">
        <f>SUMIF('New England Half'!$F$2:$F$355,$F5,'New England Half'!$J$2:$J$355)</f>
        <v>55</v>
      </c>
      <c r="M5" s="24">
        <f>SUM(G5:L5)</f>
        <v>246</v>
      </c>
    </row>
    <row r="6" spans="1:13">
      <c r="A6" s="3" t="s">
        <v>48</v>
      </c>
      <c r="B6" s="3" t="s">
        <v>49</v>
      </c>
      <c r="C6" s="3" t="s">
        <v>38</v>
      </c>
      <c r="D6" s="3">
        <v>55</v>
      </c>
      <c r="E6" s="3" t="s">
        <v>17</v>
      </c>
      <c r="F6" s="19" t="str">
        <f>A6&amp;B6&amp;C6&amp;E6</f>
        <v>DianeDrudingFGATE CITY STRIDERS</v>
      </c>
      <c r="G6" s="22">
        <f>SUMIF('Shamrock 5K'!$F$2:$F$300,$F6,'Shamrock 5K'!$J$2:$J$300)</f>
        <v>49</v>
      </c>
      <c r="H6" s="22">
        <f>SUMIF('Nashua 10K'!$F$2:$F$300,$F6,'Nashua 10K'!$J$2:$J$300)</f>
        <v>49</v>
      </c>
      <c r="I6" s="22">
        <f>SUMIF('Shaker 7'!$F$2:$F$300,$F6,'Shaker 7'!$J$2:$J$300)</f>
        <v>52</v>
      </c>
      <c r="J6" s="22">
        <f>SUMIF('Run for Freedom 5K'!$F$2:$F$300,$F6,'Run for Freedom 5K'!$J$2:$J$300)</f>
        <v>0</v>
      </c>
      <c r="K6" s="22">
        <f>SUMIF('Footrace for the Fallen 5K'!$F$2:$F$366,$F6,'Footrace for the Fallen 5K'!$J$2:$J$366)</f>
        <v>0</v>
      </c>
      <c r="L6" s="22">
        <f>SUMIF('New England Half'!$F$2:$F$355,$F6,'New England Half'!$J$2:$J$355)</f>
        <v>46</v>
      </c>
      <c r="M6" s="24">
        <f>SUM(G6:L6)</f>
        <v>196</v>
      </c>
    </row>
    <row r="7" spans="1:13">
      <c r="A7" s="3" t="s">
        <v>226</v>
      </c>
      <c r="B7" s="3" t="s">
        <v>227</v>
      </c>
      <c r="C7" s="3" t="s">
        <v>38</v>
      </c>
      <c r="D7" s="3">
        <v>59</v>
      </c>
      <c r="E7" s="3" t="s">
        <v>20</v>
      </c>
      <c r="F7" s="19" t="str">
        <f>A7&amp;B7&amp;C7&amp;E7</f>
        <v>PamMooreFUPPER VALLEY RUNNING CLUB</v>
      </c>
      <c r="G7" s="22">
        <f>SUMIF('Shamrock 5K'!$F$2:$F$300,$F7,'Shamrock 5K'!$J$2:$J$300)</f>
        <v>96</v>
      </c>
      <c r="H7" s="22">
        <f>SUMIF('Nashua 10K'!$F$2:$F$300,$F7,'Nashua 10K'!$J$2:$J$300)</f>
        <v>0</v>
      </c>
      <c r="I7" s="22">
        <f>SUMIF('Shaker 7'!$F$2:$F$300,$F7,'Shaker 7'!$J$2:$J$300)</f>
        <v>96</v>
      </c>
      <c r="J7" s="22">
        <f>SUMIF('Run for Freedom 5K'!$F$2:$F$300,$F7,'Run for Freedom 5K'!$J$2:$J$300)</f>
        <v>0</v>
      </c>
      <c r="K7" s="22">
        <f>SUMIF('Footrace for the Fallen 5K'!$F$2:$F$366,$F7,'Footrace for the Fallen 5K'!$J$2:$J$366)</f>
        <v>0</v>
      </c>
      <c r="L7" s="22">
        <f>SUMIF('New England Half'!$F$2:$F$355,$F7,'New England Half'!$J$2:$J$355)</f>
        <v>0</v>
      </c>
      <c r="M7" s="24">
        <f>SUM(G7:L7)</f>
        <v>192</v>
      </c>
    </row>
    <row r="8" spans="1:13">
      <c r="A8" s="3" t="s">
        <v>43</v>
      </c>
      <c r="B8" s="3" t="s">
        <v>42</v>
      </c>
      <c r="C8" s="3" t="s">
        <v>38</v>
      </c>
      <c r="D8" s="3">
        <v>53</v>
      </c>
      <c r="E8" s="3" t="s">
        <v>17</v>
      </c>
      <c r="F8" s="19" t="str">
        <f>A8&amp;B8&amp;C8&amp;E8</f>
        <v>KarenSirimogluFGATE CITY STRIDERS</v>
      </c>
      <c r="G8" s="22">
        <f>SUMIF('Shamrock 5K'!$F$2:$F$300,$F8,'Shamrock 5K'!$J$2:$J$300)</f>
        <v>64</v>
      </c>
      <c r="H8" s="22">
        <f>SUMIF('Nashua 10K'!$F$2:$F$300,$F8,'Nashua 10K'!$J$2:$J$300)</f>
        <v>68</v>
      </c>
      <c r="I8" s="22">
        <f>SUMIF('Shaker 7'!$F$2:$F$300,$F8,'Shaker 7'!$J$2:$J$300)</f>
        <v>58</v>
      </c>
      <c r="J8" s="22">
        <f>SUMIF('Run for Freedom 5K'!$F$2:$F$300,$F8,'Run for Freedom 5K'!$J$2:$J$300)</f>
        <v>0</v>
      </c>
      <c r="K8" s="22">
        <f>SUMIF('Footrace for the Fallen 5K'!$F$2:$F$366,$F8,'Footrace for the Fallen 5K'!$J$2:$J$366)</f>
        <v>0</v>
      </c>
      <c r="L8" s="22">
        <f>SUMIF('New England Half'!$F$2:$F$355,$F8,'New England Half'!$J$2:$J$355)</f>
        <v>0</v>
      </c>
      <c r="M8" s="24">
        <f>SUM(G8:L8)</f>
        <v>190</v>
      </c>
    </row>
    <row r="9" spans="1:13">
      <c r="A9" s="3" t="s">
        <v>429</v>
      </c>
      <c r="B9" s="3" t="s">
        <v>430</v>
      </c>
      <c r="C9" s="3" t="s">
        <v>38</v>
      </c>
      <c r="D9" s="3">
        <v>55</v>
      </c>
      <c r="E9" s="3" t="s">
        <v>19</v>
      </c>
      <c r="F9" s="19" t="str">
        <f>A9&amp;B9&amp;C9&amp;E9</f>
        <v>MarynBarrettFMILLENNIUM RUNNING</v>
      </c>
      <c r="G9" s="22">
        <f>SUMIF('Shamrock 5K'!$F$2:$F$300,$F9,'Shamrock 5K'!$J$2:$J$300)</f>
        <v>0</v>
      </c>
      <c r="H9" s="22">
        <f>SUMIF('Nashua 10K'!$F$2:$F$300,$F9,'Nashua 10K'!$J$2:$J$300)</f>
        <v>92</v>
      </c>
      <c r="I9" s="22">
        <f>SUMIF('Shaker 7'!$F$2:$F$300,$F9,'Shaker 7'!$J$2:$J$300)</f>
        <v>92</v>
      </c>
      <c r="J9" s="22">
        <f>SUMIF('Run for Freedom 5K'!$F$2:$F$300,$F9,'Run for Freedom 5K'!$J$2:$J$300)</f>
        <v>0</v>
      </c>
      <c r="K9" s="22">
        <f>SUMIF('Footrace for the Fallen 5K'!$F$2:$F$366,$F9,'Footrace for the Fallen 5K'!$J$2:$J$366)</f>
        <v>0</v>
      </c>
      <c r="L9" s="22">
        <f>SUMIF('New England Half'!$F$2:$F$355,$F9,'New England Half'!$J$2:$J$355)</f>
        <v>0</v>
      </c>
      <c r="M9" s="24">
        <f>SUM(G9:L9)</f>
        <v>184</v>
      </c>
    </row>
    <row r="10" spans="1:13">
      <c r="A10" s="3" t="s">
        <v>113</v>
      </c>
      <c r="B10" s="3" t="s">
        <v>114</v>
      </c>
      <c r="C10" s="3" t="s">
        <v>38</v>
      </c>
      <c r="D10" s="3">
        <v>55</v>
      </c>
      <c r="E10" s="3" t="s">
        <v>18</v>
      </c>
      <c r="F10" s="20" t="str">
        <f>A10&amp;B10&amp;C10&amp;E10</f>
        <v>CariHoglundFGREATER DERRY TRACK CLUB</v>
      </c>
      <c r="G10" s="22">
        <f>SUMIF('Shamrock 5K'!$F$2:$F$300,$F10,'Shamrock 5K'!$J$2:$J$300)</f>
        <v>55</v>
      </c>
      <c r="H10" s="22">
        <f>SUMIF('Nashua 10K'!$F$2:$F$300,$F10,'Nashua 10K'!$J$2:$J$300)</f>
        <v>40</v>
      </c>
      <c r="I10" s="22">
        <f>SUMIF('Shaker 7'!$F$2:$F$300,$F10,'Shaker 7'!$J$2:$J$300)</f>
        <v>0</v>
      </c>
      <c r="J10" s="22">
        <f>SUMIF('Run for Freedom 5K'!$F$2:$F$300,$F10,'Run for Freedom 5K'!$J$2:$J$300)</f>
        <v>34</v>
      </c>
      <c r="K10" s="22">
        <f>SUMIF('Footrace for the Fallen 5K'!$F$2:$F$366,$F10,'Footrace for the Fallen 5K'!$J$2:$J$366)</f>
        <v>30</v>
      </c>
      <c r="L10" s="22">
        <f>SUMIF('New England Half'!$F$2:$F$355,$F10,'New England Half'!$J$2:$J$355)</f>
        <v>0</v>
      </c>
      <c r="M10" s="24">
        <f>SUM(G10:L10)</f>
        <v>159</v>
      </c>
    </row>
    <row r="11" spans="1:13">
      <c r="A11" s="3" t="s">
        <v>175</v>
      </c>
      <c r="B11" s="3" t="s">
        <v>439</v>
      </c>
      <c r="C11" s="3" t="s">
        <v>38</v>
      </c>
      <c r="D11" s="3">
        <v>55</v>
      </c>
      <c r="E11" s="3" t="s">
        <v>19</v>
      </c>
      <c r="F11" s="19" t="str">
        <f>A11&amp;B11&amp;C11&amp;E11</f>
        <v>ChristinaBalchFMILLENNIUM RUNNING</v>
      </c>
      <c r="G11" s="22">
        <f>SUMIF('Shamrock 5K'!$F$2:$F$300,$F11,'Shamrock 5K'!$J$2:$J$300)</f>
        <v>0</v>
      </c>
      <c r="H11" s="22">
        <f>SUMIF('Nashua 10K'!$F$2:$F$300,$F11,'Nashua 10K'!$J$2:$J$300)</f>
        <v>28</v>
      </c>
      <c r="I11" s="22">
        <f>SUMIF('Shaker 7'!$F$2:$F$300,$F11,'Shaker 7'!$J$2:$J$300)</f>
        <v>0</v>
      </c>
      <c r="J11" s="22">
        <f>SUMIF('Run for Freedom 5K'!$F$2:$F$300,$F11,'Run for Freedom 5K'!$J$2:$J$300)</f>
        <v>43</v>
      </c>
      <c r="K11" s="22">
        <f>SUMIF('Footrace for the Fallen 5K'!$F$2:$F$366,$F11,'Footrace for the Fallen 5K'!$J$2:$J$366)</f>
        <v>0</v>
      </c>
      <c r="L11" s="22">
        <f>SUMIF('New England Half'!$F$2:$F$355,$F11,'New England Half'!$J$2:$J$355)</f>
        <v>43</v>
      </c>
      <c r="M11" s="24">
        <f>SUM(G11:L11)</f>
        <v>114</v>
      </c>
    </row>
    <row r="12" spans="1:13">
      <c r="A12" t="s">
        <v>66</v>
      </c>
      <c r="B12" t="s">
        <v>703</v>
      </c>
      <c r="C12" t="s">
        <v>38</v>
      </c>
      <c r="D12" s="3">
        <v>54</v>
      </c>
      <c r="E12" t="s">
        <v>18</v>
      </c>
      <c r="F12" s="19" t="str">
        <f>A12&amp;B12&amp;C12&amp;E12</f>
        <v>JulieMullaneyFGREATER DERRY TRACK CLUB</v>
      </c>
      <c r="G12" s="22">
        <f>SUMIF('Shamrock 5K'!$F$2:$F$300,$F12,'Shamrock 5K'!$J$2:$J$300)</f>
        <v>0</v>
      </c>
      <c r="H12" s="22">
        <f>SUMIF('Nashua 10K'!$F$2:$F$300,$F12,'Nashua 10K'!$J$2:$J$300)</f>
        <v>0</v>
      </c>
      <c r="I12" s="22">
        <f>SUMIF('Shaker 7'!$F$2:$F$300,$F12,'Shaker 7'!$J$2:$J$300)</f>
        <v>0</v>
      </c>
      <c r="J12" s="22">
        <f>SUMIF('Run for Freedom 5K'!$F$2:$F$300,$F12,'Run for Freedom 5K'!$J$2:$J$300)</f>
        <v>0</v>
      </c>
      <c r="K12" s="22">
        <f>SUMIF('Footrace for the Fallen 5K'!$F$2:$F$366,$F12,'Footrace for the Fallen 5K'!$J$2:$J$366)</f>
        <v>92</v>
      </c>
      <c r="L12" s="22">
        <f>SUMIF('New England Half'!$F$2:$F$355,$F12,'New England Half'!$J$2:$J$355)</f>
        <v>0</v>
      </c>
      <c r="M12" s="24">
        <f>SUM(G12:L12)</f>
        <v>92</v>
      </c>
    </row>
    <row r="13" spans="1:13">
      <c r="A13" s="3" t="s">
        <v>245</v>
      </c>
      <c r="B13" s="3" t="s">
        <v>246</v>
      </c>
      <c r="C13" s="3" t="s">
        <v>38</v>
      </c>
      <c r="D13" s="3">
        <v>59</v>
      </c>
      <c r="E13" s="3" t="s">
        <v>20</v>
      </c>
      <c r="F13" s="19" t="str">
        <f>A13&amp;B13&amp;C13&amp;E13</f>
        <v>LibaHladikFUPPER VALLEY RUNNING CLUB</v>
      </c>
      <c r="G13" s="22">
        <f>SUMIF('Shamrock 5K'!$F$2:$F$300,$F13,'Shamrock 5K'!$J$2:$J$300)</f>
        <v>84</v>
      </c>
      <c r="H13" s="22">
        <f>SUMIF('Nashua 10K'!$F$2:$F$300,$F13,'Nashua 10K'!$J$2:$J$300)</f>
        <v>0</v>
      </c>
      <c r="I13" s="22">
        <f>SUMIF('Shaker 7'!$F$2:$F$300,$F13,'Shaker 7'!$J$2:$J$300)</f>
        <v>0</v>
      </c>
      <c r="J13" s="22">
        <f>SUMIF('Run for Freedom 5K'!$F$2:$F$300,$F13,'Run for Freedom 5K'!$J$2:$J$300)</f>
        <v>0</v>
      </c>
      <c r="K13" s="22">
        <f>SUMIF('Footrace for the Fallen 5K'!$F$2:$F$366,$F13,'Footrace for the Fallen 5K'!$J$2:$J$366)</f>
        <v>0</v>
      </c>
      <c r="L13" s="22">
        <f>SUMIF('New England Half'!$F$2:$F$355,$F13,'New England Half'!$J$2:$J$355)</f>
        <v>0</v>
      </c>
      <c r="M13" s="24">
        <f>SUM(G13:L13)</f>
        <v>84</v>
      </c>
    </row>
    <row r="14" spans="1:13">
      <c r="A14" s="3" t="s">
        <v>186</v>
      </c>
      <c r="B14" s="3" t="s">
        <v>395</v>
      </c>
      <c r="C14" s="3" t="s">
        <v>38</v>
      </c>
      <c r="D14" s="3">
        <v>56</v>
      </c>
      <c r="E14" s="3" t="s">
        <v>17</v>
      </c>
      <c r="F14" s="19" t="str">
        <f>A14&amp;B14&amp;C14&amp;E14</f>
        <v>LisaReillyFGATE CITY STRIDERS</v>
      </c>
      <c r="G14" s="22">
        <f>SUMIF('Shamrock 5K'!$F$2:$F$300,$F14,'Shamrock 5K'!$J$2:$J$300)</f>
        <v>0</v>
      </c>
      <c r="H14" s="22">
        <f>SUMIF('Nashua 10K'!$F$2:$F$300,$F14,'Nashua 10K'!$J$2:$J$300)</f>
        <v>16.5</v>
      </c>
      <c r="I14" s="22">
        <f>SUMIF('Shaker 7'!$F$2:$F$300,$F14,'Shaker 7'!$J$2:$J$300)</f>
        <v>26</v>
      </c>
      <c r="J14" s="22">
        <f>SUMIF('Run for Freedom 5K'!$F$2:$F$300,$F14,'Run for Freedom 5K'!$J$2:$J$300)</f>
        <v>21</v>
      </c>
      <c r="K14" s="22">
        <f>SUMIF('Footrace for the Fallen 5K'!$F$2:$F$366,$F14,'Footrace for the Fallen 5K'!$J$2:$J$366)</f>
        <v>0</v>
      </c>
      <c r="L14" s="22">
        <f>SUMIF('New England Half'!$F$2:$F$355,$F14,'New England Half'!$J$2:$J$355)</f>
        <v>9</v>
      </c>
      <c r="M14" s="24">
        <f>SUM(G14:L14)</f>
        <v>72.5</v>
      </c>
    </row>
    <row r="15" spans="1:13">
      <c r="A15" s="3" t="s">
        <v>356</v>
      </c>
      <c r="B15" s="3" t="s">
        <v>357</v>
      </c>
      <c r="C15" s="3" t="s">
        <v>38</v>
      </c>
      <c r="D15" s="3">
        <v>51</v>
      </c>
      <c r="E15" s="3" t="s">
        <v>18</v>
      </c>
      <c r="F15" s="19" t="str">
        <f>A15&amp;B15&amp;C15&amp;E15</f>
        <v>MariaGuerinFGREATER DERRY TRACK CLUB</v>
      </c>
      <c r="G15" s="22">
        <f>SUMIF('Shamrock 5K'!$F$2:$F$300,$F15,'Shamrock 5K'!$J$2:$J$300)</f>
        <v>0</v>
      </c>
      <c r="H15" s="22">
        <f>SUMIF('Nashua 10K'!$F$2:$F$300,$F15,'Nashua 10K'!$J$2:$J$300)</f>
        <v>32</v>
      </c>
      <c r="I15" s="22">
        <f>SUMIF('Shaker 7'!$F$2:$F$300,$F15,'Shaker 7'!$J$2:$J$300)</f>
        <v>0</v>
      </c>
      <c r="J15" s="22">
        <f>SUMIF('Run for Freedom 5K'!$F$2:$F$300,$F15,'Run for Freedom 5K'!$J$2:$J$300)</f>
        <v>37</v>
      </c>
      <c r="K15" s="22">
        <f>SUMIF('Footrace for the Fallen 5K'!$F$2:$F$366,$F15,'Footrace for the Fallen 5K'!$J$2:$J$366)</f>
        <v>0</v>
      </c>
      <c r="L15" s="22">
        <f>SUMIF('New England Half'!$F$2:$F$355,$F15,'New England Half'!$J$2:$J$355)</f>
        <v>0</v>
      </c>
      <c r="M15" s="24">
        <f>SUM(G15:L15)</f>
        <v>69</v>
      </c>
    </row>
    <row r="16" spans="1:13">
      <c r="A16" s="35" t="s">
        <v>44</v>
      </c>
      <c r="B16" s="35" t="s">
        <v>479</v>
      </c>
      <c r="C16" s="35" t="s">
        <v>38</v>
      </c>
      <c r="D16" s="3">
        <v>57</v>
      </c>
      <c r="E16" s="3" t="s">
        <v>19</v>
      </c>
      <c r="F16" s="19" t="str">
        <f>A16&amp;B16&amp;C16&amp;E16</f>
        <v>LauraKeeleyFMILLENNIUM RUNNING</v>
      </c>
      <c r="G16" s="22">
        <f>SUMIF('Shamrock 5K'!$F$2:$F$300,$F16,'Shamrock 5K'!$J$2:$J$300)</f>
        <v>0</v>
      </c>
      <c r="H16" s="22">
        <f>SUMIF('Nashua 10K'!$F$2:$F$300,$F16,'Nashua 10K'!$J$2:$J$300)</f>
        <v>11</v>
      </c>
      <c r="I16" s="22">
        <f>SUMIF('Shaker 7'!$F$2:$F$300,$F16,'Shaker 7'!$J$2:$J$300)</f>
        <v>0</v>
      </c>
      <c r="J16" s="22">
        <f>SUMIF('Run for Freedom 5K'!$F$2:$F$300,$F16,'Run for Freedom 5K'!$J$2:$J$300)</f>
        <v>24</v>
      </c>
      <c r="K16" s="22">
        <f>SUMIF('Footrace for the Fallen 5K'!$F$2:$F$366,$F16,'Footrace for the Fallen 5K'!$J$2:$J$366)</f>
        <v>18</v>
      </c>
      <c r="L16" s="22">
        <f>SUMIF('New England Half'!$F$2:$F$355,$F16,'New England Half'!$J$2:$J$355)</f>
        <v>13.5</v>
      </c>
      <c r="M16" s="24">
        <f>SUM(G16:L16)</f>
        <v>66.5</v>
      </c>
    </row>
    <row r="17" spans="1:13">
      <c r="A17" s="3" t="s">
        <v>437</v>
      </c>
      <c r="B17" s="3" t="s">
        <v>438</v>
      </c>
      <c r="C17" s="3" t="s">
        <v>38</v>
      </c>
      <c r="D17" s="3">
        <v>59</v>
      </c>
      <c r="E17" s="3" t="s">
        <v>19</v>
      </c>
      <c r="F17" s="19" t="str">
        <f>A17&amp;B17&amp;C17&amp;E17</f>
        <v>LucindaBlissFMILLENNIUM RUNNING</v>
      </c>
      <c r="G17" s="22">
        <f>SUMIF('Shamrock 5K'!$F$2:$F$300,$F17,'Shamrock 5K'!$J$2:$J$300)</f>
        <v>0</v>
      </c>
      <c r="H17" s="22">
        <f>SUMIF('Nashua 10K'!$F$2:$F$300,$F17,'Nashua 10K'!$J$2:$J$300)</f>
        <v>58</v>
      </c>
      <c r="I17" s="22">
        <f>SUMIF('Shaker 7'!$F$2:$F$300,$F17,'Shaker 7'!$J$2:$J$300)</f>
        <v>0</v>
      </c>
      <c r="J17" s="22">
        <f>SUMIF('Run for Freedom 5K'!$F$2:$F$300,$F17,'Run for Freedom 5K'!$J$2:$J$300)</f>
        <v>0</v>
      </c>
      <c r="K17" s="22">
        <f>SUMIF('Footrace for the Fallen 5K'!$F$2:$F$366,$F17,'Footrace for the Fallen 5K'!$J$2:$J$366)</f>
        <v>0</v>
      </c>
      <c r="L17" s="22">
        <f>SUMIF('New England Half'!$F$2:$F$355,$F17,'New England Half'!$J$2:$J$355)</f>
        <v>0</v>
      </c>
      <c r="M17" s="24">
        <f>SUM(G17:L17)</f>
        <v>58</v>
      </c>
    </row>
    <row r="18" spans="1:13">
      <c r="A18" t="s">
        <v>708</v>
      </c>
      <c r="B18" t="s">
        <v>709</v>
      </c>
      <c r="C18" t="s">
        <v>38</v>
      </c>
      <c r="D18" s="3">
        <v>55</v>
      </c>
      <c r="E18" s="3" t="s">
        <v>19</v>
      </c>
      <c r="F18" s="19" t="str">
        <f>A18&amp;B18&amp;C18&amp;E18</f>
        <v>RoxaneGagnonFMILLENNIUM RUNNING</v>
      </c>
      <c r="G18" s="22">
        <f>SUMIF('Shamrock 5K'!$F$2:$F$300,$F18,'Shamrock 5K'!$J$2:$J$300)</f>
        <v>0</v>
      </c>
      <c r="H18" s="22">
        <f>SUMIF('Nashua 10K'!$F$2:$F$300,$F18,'Nashua 10K'!$J$2:$J$300)</f>
        <v>0</v>
      </c>
      <c r="I18" s="22">
        <f>SUMIF('Shaker 7'!$F$2:$F$300,$F18,'Shaker 7'!$J$2:$J$300)</f>
        <v>0</v>
      </c>
      <c r="J18" s="22">
        <f>SUMIF('Run for Freedom 5K'!$F$2:$F$300,$F18,'Run for Freedom 5K'!$J$2:$J$300)</f>
        <v>0</v>
      </c>
      <c r="K18" s="22">
        <f>SUMIF('Footrace for the Fallen 5K'!$F$2:$F$366,$F18,'Footrace for the Fallen 5K'!$J$2:$J$366)</f>
        <v>55</v>
      </c>
      <c r="L18" s="22">
        <f>SUMIF('New England Half'!$F$2:$F$355,$F18,'New England Half'!$J$2:$J$355)</f>
        <v>0</v>
      </c>
      <c r="M18" s="24">
        <f>SUM(G18:L18)</f>
        <v>55</v>
      </c>
    </row>
    <row r="19" spans="1:13">
      <c r="A19" s="3" t="s">
        <v>440</v>
      </c>
      <c r="B19" s="3" t="s">
        <v>441</v>
      </c>
      <c r="C19" s="3" t="s">
        <v>38</v>
      </c>
      <c r="D19" s="3">
        <v>53</v>
      </c>
      <c r="E19" s="3" t="s">
        <v>19</v>
      </c>
      <c r="F19" s="19" t="str">
        <f>A19&amp;B19&amp;C19&amp;E19</f>
        <v>JacquelineRossiFMILLENNIUM RUNNING</v>
      </c>
      <c r="G19" s="22">
        <f>SUMIF('Shamrock 5K'!$F$2:$F$300,$F19,'Shamrock 5K'!$J$2:$J$300)</f>
        <v>0</v>
      </c>
      <c r="H19" s="22">
        <f>SUMIF('Nashua 10K'!$F$2:$F$300,$F19,'Nashua 10K'!$J$2:$J$300)</f>
        <v>22.5</v>
      </c>
      <c r="I19" s="22">
        <f>SUMIF('Shaker 7'!$F$2:$F$300,$F19,'Shaker 7'!$J$2:$J$300)</f>
        <v>0</v>
      </c>
      <c r="J19" s="22">
        <f>SUMIF('Run for Freedom 5K'!$F$2:$F$300,$F19,'Run for Freedom 5K'!$J$2:$J$300)</f>
        <v>0</v>
      </c>
      <c r="K19" s="22">
        <f>SUMIF('Footrace for the Fallen 5K'!$F$2:$F$366,$F19,'Footrace for the Fallen 5K'!$J$2:$J$366)</f>
        <v>0</v>
      </c>
      <c r="L19" s="22">
        <f>SUMIF('New England Half'!$F$2:$F$355,$F19,'New England Half'!$J$2:$J$355)</f>
        <v>32</v>
      </c>
      <c r="M19" s="24">
        <f>SUM(G19:L19)</f>
        <v>54.5</v>
      </c>
    </row>
    <row r="20" spans="1:13">
      <c r="A20" s="3" t="s">
        <v>54</v>
      </c>
      <c r="B20" s="3" t="s">
        <v>53</v>
      </c>
      <c r="C20" s="3" t="s">
        <v>38</v>
      </c>
      <c r="D20" s="3">
        <v>53</v>
      </c>
      <c r="E20" s="3" t="s">
        <v>17</v>
      </c>
      <c r="F20" s="19" t="str">
        <f>A20&amp;B20&amp;C20&amp;E20</f>
        <v>TanyaDubeFGATE CITY STRIDERS</v>
      </c>
      <c r="G20" s="22">
        <f>SUMIF('Shamrock 5K'!$F$2:$F$300,$F20,'Shamrock 5K'!$J$2:$J$300)</f>
        <v>10</v>
      </c>
      <c r="H20" s="22">
        <f>SUMIF('Nashua 10K'!$F$2:$F$300,$F20,'Nashua 10K'!$J$2:$J$300)</f>
        <v>12.5</v>
      </c>
      <c r="I20" s="22">
        <f>SUMIF('Shaker 7'!$F$2:$F$300,$F20,'Shaker 7'!$J$2:$J$300)</f>
        <v>18</v>
      </c>
      <c r="J20" s="22">
        <f>SUMIF('Run for Freedom 5K'!$F$2:$F$300,$F20,'Run for Freedom 5K'!$J$2:$J$300)</f>
        <v>6.75</v>
      </c>
      <c r="K20" s="22">
        <f>SUMIF('Footrace for the Fallen 5K'!$F$2:$F$366,$F20,'Footrace for the Fallen 5K'!$J$2:$J$366)</f>
        <v>7</v>
      </c>
      <c r="L20" s="22">
        <f>SUMIF('New England Half'!$F$2:$F$355,$F20,'New England Half'!$J$2:$J$355)</f>
        <v>0</v>
      </c>
      <c r="M20" s="24">
        <f>SUM(G20:L20)</f>
        <v>54.25</v>
      </c>
    </row>
    <row r="21" spans="1:13">
      <c r="A21" t="s">
        <v>710</v>
      </c>
      <c r="B21" t="s">
        <v>711</v>
      </c>
      <c r="C21" t="s">
        <v>38</v>
      </c>
      <c r="D21" s="3">
        <v>59</v>
      </c>
      <c r="E21" t="s">
        <v>18</v>
      </c>
      <c r="F21" s="19" t="str">
        <f>A21&amp;B21&amp;C21&amp;E21</f>
        <v>HeidiLetalienFGREATER DERRY TRACK CLUB</v>
      </c>
      <c r="G21" s="22">
        <f>SUMIF('Shamrock 5K'!$F$2:$F$300,$F21,'Shamrock 5K'!$J$2:$J$300)</f>
        <v>0</v>
      </c>
      <c r="H21" s="22">
        <f>SUMIF('Nashua 10K'!$F$2:$F$300,$F21,'Nashua 10K'!$J$2:$J$300)</f>
        <v>0</v>
      </c>
      <c r="I21" s="22">
        <f>SUMIF('Shaker 7'!$F$2:$F$300,$F21,'Shaker 7'!$J$2:$J$300)</f>
        <v>0</v>
      </c>
      <c r="J21" s="22">
        <f>SUMIF('Run for Freedom 5K'!$F$2:$F$300,$F21,'Run for Freedom 5K'!$J$2:$J$300)</f>
        <v>0</v>
      </c>
      <c r="K21" s="22">
        <f>SUMIF('Footrace for the Fallen 5K'!$F$2:$F$366,$F21,'Footrace for the Fallen 5K'!$J$2:$J$366)</f>
        <v>49</v>
      </c>
      <c r="L21" s="22">
        <f>SUMIF('New England Half'!$F$2:$F$355,$F21,'New England Half'!$J$2:$J$355)</f>
        <v>0</v>
      </c>
      <c r="M21" s="24">
        <f>SUM(G21:L21)</f>
        <v>49</v>
      </c>
    </row>
    <row r="22" spans="1:13">
      <c r="A22" t="s">
        <v>87</v>
      </c>
      <c r="B22" t="s">
        <v>874</v>
      </c>
      <c r="C22" t="s">
        <v>38</v>
      </c>
      <c r="D22">
        <v>56</v>
      </c>
      <c r="E22" t="s">
        <v>19</v>
      </c>
      <c r="F22" s="19" t="str">
        <f>A22&amp;B22&amp;C22&amp;E22</f>
        <v>EllenRaffioFMILLENNIUM RUNNING</v>
      </c>
      <c r="G22" s="22">
        <f>SUMIF('Shamrock 5K'!$F$2:$F$300,$F22,'Shamrock 5K'!$J$2:$J$300)</f>
        <v>0</v>
      </c>
      <c r="H22" s="22">
        <f>SUMIF('Nashua 10K'!$F$2:$F$300,$F22,'Nashua 10K'!$J$2:$J$300)</f>
        <v>0</v>
      </c>
      <c r="I22" s="22">
        <f>SUMIF('Shaker 7'!$F$2:$F$300,$F22,'Shaker 7'!$J$2:$J$300)</f>
        <v>0</v>
      </c>
      <c r="J22" s="22">
        <f>SUMIF('Run for Freedom 5K'!$F$2:$F$300,$F22,'Run for Freedom 5K'!$J$2:$J$300)</f>
        <v>0</v>
      </c>
      <c r="K22" s="22">
        <f>SUMIF('Footrace for the Fallen 5K'!$F$2:$F$366,$F22,'Footrace for the Fallen 5K'!$J$2:$J$366)</f>
        <v>0</v>
      </c>
      <c r="L22" s="22">
        <f>SUMIF('New England Half'!$F$2:$F$355,$F22,'New England Half'!$J$2:$J$355)</f>
        <v>40</v>
      </c>
      <c r="M22" s="24">
        <f>SUM(G22:L22)</f>
        <v>40</v>
      </c>
    </row>
    <row r="23" spans="1:13">
      <c r="A23" s="3" t="s">
        <v>66</v>
      </c>
      <c r="B23" s="3" t="s">
        <v>67</v>
      </c>
      <c r="C23" s="3" t="s">
        <v>38</v>
      </c>
      <c r="D23" s="3">
        <v>55</v>
      </c>
      <c r="E23" s="3" t="s">
        <v>17</v>
      </c>
      <c r="F23" s="19" t="str">
        <f>A23&amp;B23&amp;C23&amp;E23</f>
        <v>JulieSwainFGATE CITY STRIDERS</v>
      </c>
      <c r="G23" s="22">
        <f>SUMIF('Shamrock 5K'!$F$2:$F$300,$F23,'Shamrock 5K'!$J$2:$J$300)</f>
        <v>1.8</v>
      </c>
      <c r="H23" s="22">
        <f>SUMIF('Nashua 10K'!$F$2:$F$300,$F23,'Nashua 10K'!$J$2:$J$300)</f>
        <v>7</v>
      </c>
      <c r="I23" s="22">
        <f>SUMIF('Shaker 7'!$F$2:$F$300,$F23,'Shaker 7'!$J$2:$J$300)</f>
        <v>13.5</v>
      </c>
      <c r="J23" s="22">
        <f>SUMIF('Run for Freedom 5K'!$F$2:$F$300,$F23,'Run for Freedom 5K'!$J$2:$J$300)</f>
        <v>9</v>
      </c>
      <c r="K23" s="22">
        <f>SUMIF('Footrace for the Fallen 5K'!$F$2:$F$366,$F23,'Footrace for the Fallen 5K'!$J$2:$J$366)</f>
        <v>0</v>
      </c>
      <c r="L23" s="22">
        <f>SUMIF('New England Half'!$F$2:$F$355,$F23,'New England Half'!$J$2:$J$355)</f>
        <v>8.4</v>
      </c>
      <c r="M23" s="24">
        <f>SUM(G23:L23)</f>
        <v>39.700000000000003</v>
      </c>
    </row>
    <row r="24" spans="1:13">
      <c r="A24" t="s">
        <v>518</v>
      </c>
      <c r="B24" t="s">
        <v>505</v>
      </c>
      <c r="C24" t="s">
        <v>38</v>
      </c>
      <c r="D24">
        <v>57</v>
      </c>
      <c r="E24" t="s">
        <v>18</v>
      </c>
      <c r="F24" s="19" t="str">
        <f>A24&amp;B24&amp;C24&amp;E24</f>
        <v>BrendaCoyleFGREATER DERRY TRACK CLUB</v>
      </c>
      <c r="G24" s="22">
        <f>SUMIF('Shamrock 5K'!$F$2:$F$300,$F24,'Shamrock 5K'!$J$2:$J$300)</f>
        <v>0</v>
      </c>
      <c r="H24" s="22">
        <f>SUMIF('Nashua 10K'!$F$2:$F$300,$F24,'Nashua 10K'!$J$2:$J$300)</f>
        <v>0</v>
      </c>
      <c r="I24" s="22">
        <f>SUMIF('Shaker 7'!$F$2:$F$300,$F24,'Shaker 7'!$J$2:$J$300)</f>
        <v>24</v>
      </c>
      <c r="J24" s="22">
        <f>SUMIF('Run for Freedom 5K'!$F$2:$F$300,$F24,'Run for Freedom 5K'!$J$2:$J$300)</f>
        <v>15.5</v>
      </c>
      <c r="K24" s="22">
        <f>SUMIF('Footrace for the Fallen 5K'!$F$2:$F$366,$F24,'Footrace for the Fallen 5K'!$J$2:$J$366)</f>
        <v>0</v>
      </c>
      <c r="L24" s="22">
        <f>SUMIF('New England Half'!$F$2:$F$355,$F24,'New England Half'!$J$2:$J$355)</f>
        <v>0</v>
      </c>
      <c r="M24" s="24">
        <f>SUM(G24:L24)</f>
        <v>39.5</v>
      </c>
    </row>
    <row r="25" spans="1:13">
      <c r="A25" s="3" t="s">
        <v>131</v>
      </c>
      <c r="B25" s="3" t="s">
        <v>132</v>
      </c>
      <c r="C25" s="3" t="s">
        <v>38</v>
      </c>
      <c r="D25" s="3">
        <v>57</v>
      </c>
      <c r="E25" s="3" t="s">
        <v>18</v>
      </c>
      <c r="F25" s="19" t="str">
        <f>A25&amp;B25&amp;C25&amp;E25</f>
        <v>JennJensenFGREATER DERRY TRACK CLUB</v>
      </c>
      <c r="G25" s="22">
        <f>SUMIF('Shamrock 5K'!$F$2:$F$300,$F25,'Shamrock 5K'!$J$2:$J$300)</f>
        <v>8.1</v>
      </c>
      <c r="H25" s="22">
        <f>SUMIF('Nashua 10K'!$F$2:$F$300,$F25,'Nashua 10K'!$J$2:$J$300)</f>
        <v>0</v>
      </c>
      <c r="I25" s="22">
        <f>SUMIF('Shaker 7'!$F$2:$F$300,$F25,'Shaker 7'!$J$2:$J$300)</f>
        <v>14.5</v>
      </c>
      <c r="J25" s="22">
        <f>SUMIF('Run for Freedom 5K'!$F$2:$F$300,$F25,'Run for Freedom 5K'!$J$2:$J$300)</f>
        <v>7.5</v>
      </c>
      <c r="K25" s="22">
        <f>SUMIF('Footrace for the Fallen 5K'!$F$2:$F$366,$F25,'Footrace for the Fallen 5K'!$J$2:$J$366)</f>
        <v>8.1</v>
      </c>
      <c r="L25" s="22">
        <f>SUMIF('New England Half'!$F$2:$F$355,$F25,'New England Half'!$J$2:$J$355)</f>
        <v>0</v>
      </c>
      <c r="M25" s="24">
        <f>SUM(G25:L25)</f>
        <v>38.200000000000003</v>
      </c>
    </row>
    <row r="26" spans="1:13">
      <c r="A26" s="3" t="s">
        <v>183</v>
      </c>
      <c r="B26" s="3" t="s">
        <v>453</v>
      </c>
      <c r="C26" s="3" t="s">
        <v>38</v>
      </c>
      <c r="D26" s="3">
        <v>55</v>
      </c>
      <c r="E26" s="3" t="s">
        <v>19</v>
      </c>
      <c r="F26" s="19" t="str">
        <f>A26&amp;B26&amp;C26&amp;E26</f>
        <v>KimBonenfantFMILLENNIUM RUNNING</v>
      </c>
      <c r="G26" s="22">
        <f>SUMIF('Shamrock 5K'!$F$2:$F$300,$F26,'Shamrock 5K'!$J$2:$J$300)</f>
        <v>0</v>
      </c>
      <c r="H26" s="22">
        <f>SUMIF('Nashua 10K'!$F$2:$F$300,$F26,'Nashua 10K'!$J$2:$J$300)</f>
        <v>8.4</v>
      </c>
      <c r="I26" s="22">
        <f>SUMIF('Shaker 7'!$F$2:$F$300,$F26,'Shaker 7'!$J$2:$J$300)</f>
        <v>10</v>
      </c>
      <c r="J26" s="22">
        <f>SUMIF('Run for Freedom 5K'!$F$2:$F$300,$F26,'Run for Freedom 5K'!$J$2:$J$300)</f>
        <v>6.25</v>
      </c>
      <c r="K26" s="22">
        <f>SUMIF('Footrace for the Fallen 5K'!$F$2:$F$366,$F26,'Footrace for the Fallen 5K'!$J$2:$J$366)</f>
        <v>7.8</v>
      </c>
      <c r="L26" s="22">
        <f>SUMIF('New England Half'!$F$2:$F$355,$F26,'New England Half'!$J$2:$J$355)</f>
        <v>5.25</v>
      </c>
      <c r="M26" s="24">
        <f>SUM(G26:L26)</f>
        <v>37.699999999999996</v>
      </c>
    </row>
    <row r="27" spans="1:13">
      <c r="A27" s="3" t="s">
        <v>269</v>
      </c>
      <c r="B27" s="3" t="s">
        <v>270</v>
      </c>
      <c r="C27" s="3" t="s">
        <v>38</v>
      </c>
      <c r="D27" s="3">
        <v>53</v>
      </c>
      <c r="E27" s="3" t="s">
        <v>20</v>
      </c>
      <c r="F27" s="19" t="str">
        <f>A27&amp;B27&amp;C27&amp;E27</f>
        <v>LoriHillFUPPER VALLEY RUNNING CLUB</v>
      </c>
      <c r="G27" s="22">
        <f>SUMIF('Shamrock 5K'!$F$2:$F$300,$F27,'Shamrock 5K'!$J$2:$J$300)</f>
        <v>30</v>
      </c>
      <c r="H27" s="22">
        <f>SUMIF('Nashua 10K'!$F$2:$F$300,$F27,'Nashua 10K'!$J$2:$J$300)</f>
        <v>0</v>
      </c>
      <c r="I27" s="22">
        <f>SUMIF('Shaker 7'!$F$2:$F$300,$F27,'Shaker 7'!$J$2:$J$300)</f>
        <v>0</v>
      </c>
      <c r="J27" s="22">
        <f>SUMIF('Run for Freedom 5K'!$F$2:$F$300,$F27,'Run for Freedom 5K'!$J$2:$J$300)</f>
        <v>0</v>
      </c>
      <c r="K27" s="22">
        <f>SUMIF('Footrace for the Fallen 5K'!$F$2:$F$366,$F27,'Footrace for the Fallen 5K'!$J$2:$J$366)</f>
        <v>0</v>
      </c>
      <c r="L27" s="22">
        <f>SUMIF('New England Half'!$F$2:$F$355,$F27,'New England Half'!$J$2:$J$355)</f>
        <v>0</v>
      </c>
      <c r="M27" s="24">
        <f>SUM(G27:L27)</f>
        <v>30</v>
      </c>
    </row>
    <row r="28" spans="1:13">
      <c r="A28" s="3" t="s">
        <v>391</v>
      </c>
      <c r="B28" s="3" t="s">
        <v>392</v>
      </c>
      <c r="C28" s="3" t="s">
        <v>38</v>
      </c>
      <c r="D28" s="3">
        <v>57</v>
      </c>
      <c r="E28" s="3" t="s">
        <v>17</v>
      </c>
      <c r="F28" s="19" t="str">
        <f>A28&amp;B28&amp;C28&amp;E28</f>
        <v>BethWhippleFGATE CITY STRIDERS</v>
      </c>
      <c r="G28" s="22">
        <f>SUMIF('Shamrock 5K'!$F$2:$F$300,$F28,'Shamrock 5K'!$J$2:$J$300)</f>
        <v>0</v>
      </c>
      <c r="H28" s="22">
        <f>SUMIF('Nashua 10K'!$F$2:$F$300,$F28,'Nashua 10K'!$J$2:$J$300)</f>
        <v>30</v>
      </c>
      <c r="I28" s="22">
        <f>SUMIF('Shaker 7'!$F$2:$F$300,$F28,'Shaker 7'!$J$2:$J$300)</f>
        <v>0</v>
      </c>
      <c r="J28" s="22">
        <f>SUMIF('Run for Freedom 5K'!$F$2:$F$300,$F28,'Run for Freedom 5K'!$J$2:$J$300)</f>
        <v>0</v>
      </c>
      <c r="K28" s="22">
        <f>SUMIF('Footrace for the Fallen 5K'!$F$2:$F$366,$F28,'Footrace for the Fallen 5K'!$J$2:$J$366)</f>
        <v>0</v>
      </c>
      <c r="L28" s="22">
        <f>SUMIF('New England Half'!$F$2:$F$355,$F28,'New England Half'!$J$2:$J$355)</f>
        <v>0</v>
      </c>
      <c r="M28" s="24">
        <f>SUM(G28:L28)</f>
        <v>30</v>
      </c>
    </row>
    <row r="29" spans="1:13">
      <c r="A29" t="s">
        <v>714</v>
      </c>
      <c r="B29" t="s">
        <v>715</v>
      </c>
      <c r="C29" t="s">
        <v>38</v>
      </c>
      <c r="D29" s="3">
        <v>52</v>
      </c>
      <c r="E29" t="s">
        <v>18</v>
      </c>
      <c r="F29" s="19" t="str">
        <f>A29&amp;B29&amp;C29&amp;E29</f>
        <v>IreneLionettaFGREATER DERRY TRACK CLUB</v>
      </c>
      <c r="G29" s="22">
        <f>SUMIF('Shamrock 5K'!$F$2:$F$300,$F29,'Shamrock 5K'!$J$2:$J$300)</f>
        <v>0</v>
      </c>
      <c r="H29" s="22">
        <f>SUMIF('Nashua 10K'!$F$2:$F$300,$F29,'Nashua 10K'!$J$2:$J$300)</f>
        <v>0</v>
      </c>
      <c r="I29" s="22">
        <f>SUMIF('Shaker 7'!$F$2:$F$300,$F29,'Shaker 7'!$J$2:$J$300)</f>
        <v>0</v>
      </c>
      <c r="J29" s="22">
        <f>SUMIF('Run for Freedom 5K'!$F$2:$F$300,$F29,'Run for Freedom 5K'!$J$2:$J$300)</f>
        <v>0</v>
      </c>
      <c r="K29" s="22">
        <f>SUMIF('Footrace for the Fallen 5K'!$F$2:$F$366,$F29,'Footrace for the Fallen 5K'!$J$2:$J$366)</f>
        <v>21</v>
      </c>
      <c r="L29" s="22">
        <f>SUMIF('New England Half'!$F$2:$F$355,$F29,'New England Half'!$J$2:$J$355)</f>
        <v>0</v>
      </c>
      <c r="M29" s="24">
        <f>SUM(G29:L29)</f>
        <v>21</v>
      </c>
    </row>
    <row r="30" spans="1:13">
      <c r="A30" t="s">
        <v>601</v>
      </c>
      <c r="B30" t="s">
        <v>602</v>
      </c>
      <c r="C30" t="s">
        <v>38</v>
      </c>
      <c r="D30">
        <v>58</v>
      </c>
      <c r="E30" t="s">
        <v>17</v>
      </c>
      <c r="F30" s="19" t="str">
        <f>A30&amp;B30&amp;C30&amp;E30</f>
        <v>SusanneYeeFGATE CITY STRIDERS</v>
      </c>
      <c r="G30" s="22">
        <f>SUMIF('Shamrock 5K'!$F$2:$F$300,$F30,'Shamrock 5K'!$J$2:$J$300)</f>
        <v>0</v>
      </c>
      <c r="H30" s="22">
        <f>SUMIF('Nashua 10K'!$F$2:$F$300,$F30,'Nashua 10K'!$J$2:$J$300)</f>
        <v>0</v>
      </c>
      <c r="I30" s="22">
        <f>SUMIF('Shaker 7'!$F$2:$F$300,$F30,'Shaker 7'!$J$2:$J$300)</f>
        <v>0</v>
      </c>
      <c r="J30" s="22">
        <f>SUMIF('Run for Freedom 5K'!$F$2:$F$300,$F30,'Run for Freedom 5K'!$J$2:$J$300)</f>
        <v>19.5</v>
      </c>
      <c r="K30" s="22">
        <f>SUMIF('Footrace for the Fallen 5K'!$F$2:$F$366,$F30,'Footrace for the Fallen 5K'!$J$2:$J$366)</f>
        <v>0</v>
      </c>
      <c r="L30" s="22">
        <f>SUMIF('New England Half'!$F$2:$F$355,$F30,'New England Half'!$J$2:$J$355)</f>
        <v>0</v>
      </c>
      <c r="M30" s="24">
        <f>SUM(G30:L30)</f>
        <v>19.5</v>
      </c>
    </row>
    <row r="31" spans="1:13">
      <c r="A31" s="3" t="s">
        <v>271</v>
      </c>
      <c r="B31" s="3" t="s">
        <v>258</v>
      </c>
      <c r="C31" s="3" t="s">
        <v>38</v>
      </c>
      <c r="D31" s="3">
        <v>52</v>
      </c>
      <c r="E31" s="3" t="s">
        <v>20</v>
      </c>
      <c r="F31" s="19" t="str">
        <f>A31&amp;B31&amp;C31&amp;E31</f>
        <v>CindyGlueckFUPPER VALLEY RUNNING CLUB</v>
      </c>
      <c r="G31" s="22">
        <f>SUMIF('Shamrock 5K'!$F$2:$F$300,$F31,'Shamrock 5K'!$J$2:$J$300)</f>
        <v>18</v>
      </c>
      <c r="H31" s="22">
        <f>SUMIF('Nashua 10K'!$F$2:$F$300,$F31,'Nashua 10K'!$J$2:$J$300)</f>
        <v>0</v>
      </c>
      <c r="I31" s="22">
        <f>SUMIF('Shaker 7'!$F$2:$F$300,$F31,'Shaker 7'!$J$2:$J$300)</f>
        <v>0</v>
      </c>
      <c r="J31" s="22">
        <f>SUMIF('Run for Freedom 5K'!$F$2:$F$300,$F31,'Run for Freedom 5K'!$J$2:$J$300)</f>
        <v>0</v>
      </c>
      <c r="K31" s="22">
        <f>SUMIF('Footrace for the Fallen 5K'!$F$2:$F$366,$F31,'Footrace for the Fallen 5K'!$J$2:$J$366)</f>
        <v>0</v>
      </c>
      <c r="L31" s="22">
        <f>SUMIF('New England Half'!$F$2:$F$355,$F31,'New England Half'!$J$2:$J$355)</f>
        <v>0</v>
      </c>
      <c r="M31" s="24">
        <f>SUM(G31:L31)</f>
        <v>18</v>
      </c>
    </row>
    <row r="32" spans="1:13">
      <c r="A32" t="s">
        <v>66</v>
      </c>
      <c r="B32" t="s">
        <v>907</v>
      </c>
      <c r="C32" t="s">
        <v>38</v>
      </c>
      <c r="D32">
        <v>55</v>
      </c>
      <c r="E32" t="s">
        <v>20</v>
      </c>
      <c r="F32" s="19" t="str">
        <f>A32&amp;B32&amp;C32&amp;E32</f>
        <v>JulieHarreldFUPPER VALLEY RUNNING CLUB</v>
      </c>
      <c r="G32" s="22">
        <f>SUMIF('Shamrock 5K'!$F$2:$F$300,$F32,'Shamrock 5K'!$J$2:$J$300)</f>
        <v>0</v>
      </c>
      <c r="H32" s="22">
        <f>SUMIF('Nashua 10K'!$F$2:$F$300,$F32,'Nashua 10K'!$J$2:$J$300)</f>
        <v>0</v>
      </c>
      <c r="I32" s="22">
        <f>SUMIF('Shaker 7'!$F$2:$F$300,$F32,'Shaker 7'!$J$2:$J$300)</f>
        <v>0</v>
      </c>
      <c r="J32" s="22">
        <f>SUMIF('Run for Freedom 5K'!$F$2:$F$300,$F32,'Run for Freedom 5K'!$J$2:$J$300)</f>
        <v>0</v>
      </c>
      <c r="K32" s="22">
        <f>SUMIF('Footrace for the Fallen 5K'!$F$2:$F$366,$F32,'Footrace for the Fallen 5K'!$J$2:$J$366)</f>
        <v>0</v>
      </c>
      <c r="L32" s="22">
        <f>SUMIF('New England Half'!$F$2:$F$355,$F32,'New England Half'!$J$2:$J$355)</f>
        <v>15.5</v>
      </c>
      <c r="M32" s="24">
        <f>SUM(G32:L32)</f>
        <v>15.5</v>
      </c>
    </row>
    <row r="33" spans="1:13">
      <c r="A33" t="s">
        <v>80</v>
      </c>
      <c r="B33" t="s">
        <v>836</v>
      </c>
      <c r="C33" t="s">
        <v>38</v>
      </c>
      <c r="D33">
        <v>52</v>
      </c>
      <c r="E33" t="s">
        <v>17</v>
      </c>
      <c r="F33" s="19" t="str">
        <f>A33&amp;B33&amp;C33&amp;E33</f>
        <v>JenniferSaleskyFGATE CITY STRIDERS</v>
      </c>
      <c r="G33" s="22">
        <f>SUMIF('Shamrock 5K'!$F$2:$F$300,$F33,'Shamrock 5K'!$J$2:$J$300)</f>
        <v>0</v>
      </c>
      <c r="H33" s="22">
        <f>SUMIF('Nashua 10K'!$F$2:$F$300,$F33,'Nashua 10K'!$J$2:$J$300)</f>
        <v>0</v>
      </c>
      <c r="I33" s="22">
        <f>SUMIF('Shaker 7'!$F$2:$F$300,$F33,'Shaker 7'!$J$2:$J$300)</f>
        <v>0</v>
      </c>
      <c r="J33" s="22">
        <f>SUMIF('Run for Freedom 5K'!$F$2:$F$300,$F33,'Run for Freedom 5K'!$J$2:$J$300)</f>
        <v>0</v>
      </c>
      <c r="K33" s="22">
        <f>SUMIF('Footrace for the Fallen 5K'!$F$2:$F$366,$F33,'Footrace for the Fallen 5K'!$J$2:$J$366)</f>
        <v>0</v>
      </c>
      <c r="L33" s="22">
        <f>SUMIF('New England Half'!$F$2:$F$355,$F33,'New England Half'!$J$2:$J$355)</f>
        <v>14.5</v>
      </c>
      <c r="M33" s="24">
        <f>SUM(G33:L33)</f>
        <v>14.5</v>
      </c>
    </row>
    <row r="34" spans="1:13">
      <c r="A34" s="3" t="s">
        <v>226</v>
      </c>
      <c r="B34" s="3" t="s">
        <v>405</v>
      </c>
      <c r="C34" s="3" t="s">
        <v>38</v>
      </c>
      <c r="D34" s="3">
        <v>58</v>
      </c>
      <c r="E34" s="3" t="s">
        <v>17</v>
      </c>
      <c r="F34" s="19" t="str">
        <f>A34&amp;B34&amp;C34&amp;E34</f>
        <v>PamBernierFGATE CITY STRIDERS</v>
      </c>
      <c r="G34" s="22">
        <f>SUMIF('Shamrock 5K'!$F$2:$F$300,$F34,'Shamrock 5K'!$J$2:$J$300)</f>
        <v>0</v>
      </c>
      <c r="H34" s="22">
        <f>SUMIF('Nashua 10K'!$F$2:$F$300,$F34,'Nashua 10K'!$J$2:$J$300)</f>
        <v>7.5</v>
      </c>
      <c r="I34" s="22">
        <f>SUMIF('Shaker 7'!$F$2:$F$300,$F34,'Shaker 7'!$J$2:$J$300)</f>
        <v>0</v>
      </c>
      <c r="J34" s="22">
        <f>SUMIF('Run for Freedom 5K'!$F$2:$F$300,$F34,'Run for Freedom 5K'!$J$2:$J$300)</f>
        <v>2.8</v>
      </c>
      <c r="K34" s="22">
        <f>SUMIF('Footrace for the Fallen 5K'!$F$2:$F$366,$F34,'Footrace for the Fallen 5K'!$J$2:$J$366)</f>
        <v>0</v>
      </c>
      <c r="L34" s="22">
        <f>SUMIF('New England Half'!$F$2:$F$355,$F34,'New England Half'!$J$2:$J$355)</f>
        <v>2.6</v>
      </c>
      <c r="M34" s="24">
        <f>SUM(G34:L34)</f>
        <v>12.9</v>
      </c>
    </row>
    <row r="35" spans="1:13">
      <c r="A35" s="3" t="s">
        <v>123</v>
      </c>
      <c r="B35" s="3" t="s">
        <v>371</v>
      </c>
      <c r="C35" s="3" t="s">
        <v>38</v>
      </c>
      <c r="D35" s="3">
        <v>57</v>
      </c>
      <c r="E35" s="3" t="s">
        <v>18</v>
      </c>
      <c r="F35" s="19" t="str">
        <f>A35&amp;B35&amp;C35&amp;E35</f>
        <v>DeniseKeyesFGREATER DERRY TRACK CLUB</v>
      </c>
      <c r="G35" s="22">
        <f>SUMIF('Shamrock 5K'!$F$2:$F$300,$F35,'Shamrock 5K'!$J$2:$J$300)</f>
        <v>0</v>
      </c>
      <c r="H35" s="22">
        <f>SUMIF('Nashua 10K'!$F$2:$F$300,$F35,'Nashua 10K'!$J$2:$J$300)</f>
        <v>4.5</v>
      </c>
      <c r="I35" s="22">
        <f>SUMIF('Shaker 7'!$F$2:$F$300,$F35,'Shaker 7'!$J$2:$J$300)</f>
        <v>0</v>
      </c>
      <c r="J35" s="22">
        <f>SUMIF('Run for Freedom 5K'!$F$2:$F$300,$F35,'Run for Freedom 5K'!$J$2:$J$300)</f>
        <v>8.4</v>
      </c>
      <c r="K35" s="22">
        <f>SUMIF('Footrace for the Fallen 5K'!$F$2:$F$366,$F35,'Footrace for the Fallen 5K'!$J$2:$J$366)</f>
        <v>0</v>
      </c>
      <c r="L35" s="22">
        <f>SUMIF('New England Half'!$F$2:$F$355,$F35,'New England Half'!$J$2:$J$355)</f>
        <v>0</v>
      </c>
      <c r="M35" s="24">
        <f>SUM(G35:L35)</f>
        <v>12.9</v>
      </c>
    </row>
    <row r="36" spans="1:13">
      <c r="A36" t="s">
        <v>356</v>
      </c>
      <c r="B36" t="s">
        <v>720</v>
      </c>
      <c r="C36" t="s">
        <v>38</v>
      </c>
      <c r="D36" s="3">
        <v>51</v>
      </c>
      <c r="E36" t="s">
        <v>18</v>
      </c>
      <c r="F36" s="19" t="str">
        <f>A36&amp;B36&amp;C36&amp;E36</f>
        <v>MariaHernandez GuerinFGREATER DERRY TRACK CLUB</v>
      </c>
      <c r="G36" s="22">
        <f>SUMIF('Shamrock 5K'!$F$2:$F$300,$F36,'Shamrock 5K'!$J$2:$J$300)</f>
        <v>0</v>
      </c>
      <c r="H36" s="22">
        <f>SUMIF('Nashua 10K'!$F$2:$F$300,$F36,'Nashua 10K'!$J$2:$J$300)</f>
        <v>0</v>
      </c>
      <c r="I36" s="22">
        <f>SUMIF('Shaker 7'!$F$2:$F$300,$F36,'Shaker 7'!$J$2:$J$300)</f>
        <v>0</v>
      </c>
      <c r="J36" s="22">
        <f>SUMIF('Run for Freedom 5K'!$F$2:$F$300,$F36,'Run for Freedom 5K'!$J$2:$J$300)</f>
        <v>0</v>
      </c>
      <c r="K36" s="22">
        <f>SUMIF('Footrace for the Fallen 5K'!$F$2:$F$366,$F36,'Footrace for the Fallen 5K'!$J$2:$J$366)</f>
        <v>11</v>
      </c>
      <c r="L36" s="22">
        <f>SUMIF('New England Half'!$F$2:$F$355,$F36,'New England Half'!$J$2:$J$355)</f>
        <v>0</v>
      </c>
      <c r="M36" s="24">
        <f>SUM(G36:L36)</f>
        <v>11</v>
      </c>
    </row>
    <row r="37" spans="1:13">
      <c r="A37" s="3" t="s">
        <v>80</v>
      </c>
      <c r="B37" s="3" t="s">
        <v>596</v>
      </c>
      <c r="C37" s="3" t="s">
        <v>38</v>
      </c>
      <c r="D37" s="3">
        <v>51</v>
      </c>
      <c r="E37" t="s">
        <v>18</v>
      </c>
      <c r="F37" s="19" t="str">
        <f>A37&amp;B37&amp;C37&amp;E37</f>
        <v>JenniferAbreuFGREATER DERRY TRACK CLUB</v>
      </c>
      <c r="G37" s="22">
        <f>SUMIF('Shamrock 5K'!$F$2:$F$300,$F37,'Shamrock 5K'!$J$2:$J$300)</f>
        <v>0</v>
      </c>
      <c r="H37" s="22">
        <f>SUMIF('Nashua 10K'!$F$2:$F$300,$F37,'Nashua 10K'!$J$2:$J$300)</f>
        <v>0</v>
      </c>
      <c r="I37" s="22">
        <f>SUMIF('Shaker 7'!$F$2:$F$300,$F37,'Shaker 7'!$J$2:$J$300)</f>
        <v>0</v>
      </c>
      <c r="J37" s="22">
        <f>SUMIF('Run for Freedom 5K'!$F$2:$F$300,$F37,'Run for Freedom 5K'!$J$2:$J$300)</f>
        <v>10.5</v>
      </c>
      <c r="K37" s="22">
        <f>SUMIF('Footrace for the Fallen 5K'!$F$2:$F$366,$F37,'Footrace for the Fallen 5K'!$J$2:$J$366)</f>
        <v>0</v>
      </c>
      <c r="L37" s="22">
        <f>SUMIF('New England Half'!$F$2:$F$355,$F37,'New England Half'!$J$2:$J$355)</f>
        <v>0</v>
      </c>
      <c r="M37" s="24">
        <f>SUM(G37:L37)</f>
        <v>10.5</v>
      </c>
    </row>
    <row r="38" spans="1:13">
      <c r="A38" s="3" t="s">
        <v>334</v>
      </c>
      <c r="B38" s="3" t="s">
        <v>333</v>
      </c>
      <c r="C38" s="3" t="s">
        <v>38</v>
      </c>
      <c r="D38" s="3">
        <v>52</v>
      </c>
      <c r="E38" s="3" t="s">
        <v>20</v>
      </c>
      <c r="F38" s="19" t="str">
        <f>A38&amp;B38&amp;C38&amp;E38</f>
        <v>JenFrostFUPPER VALLEY RUNNING CLUB</v>
      </c>
      <c r="G38" s="22">
        <f>SUMIF('Shamrock 5K'!$F$2:$F$300,$F38,'Shamrock 5K'!$J$2:$J$300)</f>
        <v>10.5</v>
      </c>
      <c r="H38" s="22">
        <f>SUMIF('Nashua 10K'!$F$2:$F$300,$F38,'Nashua 10K'!$J$2:$J$300)</f>
        <v>0</v>
      </c>
      <c r="I38" s="22">
        <f>SUMIF('Shaker 7'!$F$2:$F$300,$F38,'Shaker 7'!$J$2:$J$300)</f>
        <v>0</v>
      </c>
      <c r="J38" s="22">
        <f>SUMIF('Run for Freedom 5K'!$F$2:$F$300,$F38,'Run for Freedom 5K'!$J$2:$J$300)</f>
        <v>0</v>
      </c>
      <c r="K38" s="22">
        <f>SUMIF('Footrace for the Fallen 5K'!$F$2:$F$366,$F38,'Footrace for the Fallen 5K'!$J$2:$J$366)</f>
        <v>0</v>
      </c>
      <c r="L38" s="22">
        <f>SUMIF('New England Half'!$F$2:$F$355,$F38,'New England Half'!$J$2:$J$355)</f>
        <v>0</v>
      </c>
      <c r="M38" s="24">
        <f>SUM(G38:L38)</f>
        <v>10.5</v>
      </c>
    </row>
    <row r="39" spans="1:13">
      <c r="A39" s="3" t="s">
        <v>189</v>
      </c>
      <c r="B39" s="3" t="s">
        <v>398</v>
      </c>
      <c r="C39" s="35" t="s">
        <v>38</v>
      </c>
      <c r="D39" s="35">
        <v>53</v>
      </c>
      <c r="E39" s="35" t="s">
        <v>17</v>
      </c>
      <c r="F39" s="19" t="str">
        <f>A39&amp;B39&amp;C39&amp;E39</f>
        <v>MicheleGuilfoilFGATE CITY STRIDERS</v>
      </c>
      <c r="G39" s="22">
        <f>SUMIF('Shamrock 5K'!$F$2:$F$300,$F39,'Shamrock 5K'!$J$2:$J$300)</f>
        <v>0</v>
      </c>
      <c r="H39" s="22">
        <f>SUMIF('Nashua 10K'!$F$2:$F$300,$F39,'Nashua 10K'!$J$2:$J$300)</f>
        <v>10.5</v>
      </c>
      <c r="I39" s="22">
        <f>SUMIF('Shaker 7'!$F$2:$F$300,$F39,'Shaker 7'!$J$2:$J$300)</f>
        <v>0</v>
      </c>
      <c r="J39" s="22">
        <f>SUMIF('Run for Freedom 5K'!$F$2:$F$300,$F39,'Run for Freedom 5K'!$J$2:$J$300)</f>
        <v>0</v>
      </c>
      <c r="K39" s="22">
        <f>SUMIF('Footrace for the Fallen 5K'!$F$2:$F$366,$F39,'Footrace for the Fallen 5K'!$J$2:$J$366)</f>
        <v>0</v>
      </c>
      <c r="L39" s="22">
        <f>SUMIF('New England Half'!$F$2:$F$355,$F39,'New England Half'!$J$2:$J$355)</f>
        <v>0</v>
      </c>
      <c r="M39" s="24">
        <f>SUM(G39:L39)</f>
        <v>10.5</v>
      </c>
    </row>
    <row r="40" spans="1:13">
      <c r="A40" t="s">
        <v>389</v>
      </c>
      <c r="B40" t="s">
        <v>717</v>
      </c>
      <c r="C40" t="s">
        <v>38</v>
      </c>
      <c r="D40" s="3">
        <v>57</v>
      </c>
      <c r="E40" s="3" t="s">
        <v>19</v>
      </c>
      <c r="F40" s="19" t="str">
        <f>A40&amp;B40&amp;C40&amp;E40</f>
        <v>AngelaBoyleFMILLENNIUM RUNNING</v>
      </c>
      <c r="G40" s="22">
        <f>SUMIF('Shamrock 5K'!$F$2:$F$300,$F40,'Shamrock 5K'!$J$2:$J$300)</f>
        <v>0</v>
      </c>
      <c r="H40" s="22">
        <f>SUMIF('Nashua 10K'!$F$2:$F$300,$F40,'Nashua 10K'!$J$2:$J$300)</f>
        <v>0</v>
      </c>
      <c r="I40" s="22">
        <f>SUMIF('Shaker 7'!$F$2:$F$300,$F40,'Shaker 7'!$J$2:$J$300)</f>
        <v>0</v>
      </c>
      <c r="J40" s="22">
        <f>SUMIF('Run for Freedom 5K'!$F$2:$F$300,$F40,'Run for Freedom 5K'!$J$2:$J$300)</f>
        <v>0</v>
      </c>
      <c r="K40" s="22">
        <f>SUMIF('Footrace for the Fallen 5K'!$F$2:$F$366,$F40,'Footrace for the Fallen 5K'!$J$2:$J$366)</f>
        <v>10.5</v>
      </c>
      <c r="L40" s="22">
        <f>SUMIF('New England Half'!$F$2:$F$355,$F40,'New England Half'!$J$2:$J$355)</f>
        <v>0</v>
      </c>
      <c r="M40" s="24">
        <f>SUM(G40:L40)</f>
        <v>10.5</v>
      </c>
    </row>
    <row r="41" spans="1:13">
      <c r="A41" s="3" t="s">
        <v>174</v>
      </c>
      <c r="B41" s="3" t="s">
        <v>161</v>
      </c>
      <c r="C41" s="3" t="s">
        <v>38</v>
      </c>
      <c r="D41" s="3">
        <v>54</v>
      </c>
      <c r="E41" s="3" t="s">
        <v>19</v>
      </c>
      <c r="F41" s="19" t="str">
        <f>A41&amp;B41&amp;C41&amp;E41</f>
        <v>RachelPattenFMILLENNIUM RUNNING</v>
      </c>
      <c r="G41" s="22">
        <f>SUMIF('Shamrock 5K'!$F$2:$F$300,$F41,'Shamrock 5K'!$J$2:$J$300)</f>
        <v>3.25</v>
      </c>
      <c r="H41" s="22">
        <f>SUMIF('Nashua 10K'!$F$2:$F$300,$F41,'Nashua 10K'!$J$2:$J$300)</f>
        <v>4.75</v>
      </c>
      <c r="I41" s="22">
        <f>SUMIF('Shaker 7'!$F$2:$F$300,$F41,'Shaker 7'!$J$2:$J$300)</f>
        <v>0</v>
      </c>
      <c r="J41" s="22">
        <f>SUMIF('Run for Freedom 5K'!$F$2:$F$300,$F41,'Run for Freedom 5K'!$J$2:$J$300)</f>
        <v>1</v>
      </c>
      <c r="K41" s="22">
        <f>SUMIF('Footrace for the Fallen 5K'!$F$2:$F$366,$F41,'Footrace for the Fallen 5K'!$J$2:$J$366)</f>
        <v>0</v>
      </c>
      <c r="L41" s="22">
        <f>SUMIF('New England Half'!$F$2:$F$355,$F41,'New England Half'!$J$2:$J$355)</f>
        <v>0</v>
      </c>
      <c r="M41" s="24">
        <f>SUM(G41:L41)</f>
        <v>9</v>
      </c>
    </row>
    <row r="42" spans="1:13">
      <c r="A42" t="s">
        <v>606</v>
      </c>
      <c r="B42" t="s">
        <v>535</v>
      </c>
      <c r="C42" t="s">
        <v>38</v>
      </c>
      <c r="D42">
        <v>53</v>
      </c>
      <c r="E42" t="s">
        <v>18</v>
      </c>
      <c r="F42" s="19" t="str">
        <f>A42&amp;B42&amp;C42&amp;E42</f>
        <v>JoanneToscanoFGREATER DERRY TRACK CLUB</v>
      </c>
      <c r="G42" s="22">
        <f>SUMIF('Shamrock 5K'!$F$2:$F$300,$F42,'Shamrock 5K'!$J$2:$J$300)</f>
        <v>0</v>
      </c>
      <c r="H42" s="22">
        <f>SUMIF('Nashua 10K'!$F$2:$F$300,$F42,'Nashua 10K'!$J$2:$J$300)</f>
        <v>0</v>
      </c>
      <c r="I42" s="22">
        <f>SUMIF('Shaker 7'!$F$2:$F$300,$F42,'Shaker 7'!$J$2:$J$300)</f>
        <v>0</v>
      </c>
      <c r="J42" s="22">
        <f>SUMIF('Run for Freedom 5K'!$F$2:$F$300,$F42,'Run for Freedom 5K'!$J$2:$J$300)</f>
        <v>8.1</v>
      </c>
      <c r="K42" s="22">
        <f>SUMIF('Footrace for the Fallen 5K'!$F$2:$F$366,$F42,'Footrace for the Fallen 5K'!$J$2:$J$366)</f>
        <v>0</v>
      </c>
      <c r="L42" s="22">
        <f>SUMIF('New England Half'!$F$2:$F$355,$F42,'New England Half'!$J$2:$J$355)</f>
        <v>0</v>
      </c>
      <c r="M42" s="24">
        <f>SUM(G42:L42)</f>
        <v>8.1</v>
      </c>
    </row>
    <row r="43" spans="1:13">
      <c r="A43" s="3" t="s">
        <v>318</v>
      </c>
      <c r="B43" s="3" t="s">
        <v>319</v>
      </c>
      <c r="C43" s="3" t="s">
        <v>38</v>
      </c>
      <c r="D43" s="3">
        <v>59</v>
      </c>
      <c r="E43" s="3" t="s">
        <v>20</v>
      </c>
      <c r="F43" s="19" t="str">
        <f>A43&amp;B43&amp;C43&amp;E43</f>
        <v>CareyStillmanFUPPER VALLEY RUNNING CLUB</v>
      </c>
      <c r="G43" s="22">
        <f>SUMIF('Shamrock 5K'!$F$2:$F$300,$F43,'Shamrock 5K'!$J$2:$J$300)</f>
        <v>1.5</v>
      </c>
      <c r="H43" s="22">
        <f>SUMIF('Nashua 10K'!$F$2:$F$300,$F43,'Nashua 10K'!$J$2:$J$300)</f>
        <v>0</v>
      </c>
      <c r="I43" s="22">
        <f>SUMIF('Shaker 7'!$F$2:$F$300,$F43,'Shaker 7'!$J$2:$J$300)</f>
        <v>6.5</v>
      </c>
      <c r="J43" s="22">
        <f>SUMIF('Run for Freedom 5K'!$F$2:$F$300,$F43,'Run for Freedom 5K'!$J$2:$J$300)</f>
        <v>0</v>
      </c>
      <c r="K43" s="22">
        <f>SUMIF('Footrace for the Fallen 5K'!$F$2:$F$366,$F43,'Footrace for the Fallen 5K'!$J$2:$J$366)</f>
        <v>0</v>
      </c>
      <c r="L43" s="22">
        <f>SUMIF('New England Half'!$F$2:$F$355,$F43,'New England Half'!$J$2:$J$355)</f>
        <v>0</v>
      </c>
      <c r="M43" s="24">
        <f>SUM(G43:L43)</f>
        <v>8</v>
      </c>
    </row>
    <row r="44" spans="1:13">
      <c r="A44" s="3" t="s">
        <v>247</v>
      </c>
      <c r="B44" s="3" t="s">
        <v>139</v>
      </c>
      <c r="C44" s="3" t="s">
        <v>38</v>
      </c>
      <c r="D44" s="3">
        <v>51</v>
      </c>
      <c r="E44" s="3" t="s">
        <v>20</v>
      </c>
      <c r="F44" s="19" t="str">
        <f>A44&amp;B44&amp;C44&amp;E44</f>
        <v>SarahLandryFUPPER VALLEY RUNNING CLUB</v>
      </c>
      <c r="G44" s="22">
        <f>SUMIF('Shamrock 5K'!$F$2:$F$300,$F44,'Shamrock 5K'!$J$2:$J$300)</f>
        <v>7.8</v>
      </c>
      <c r="H44" s="22">
        <f>SUMIF('Nashua 10K'!$F$2:$F$300,$F44,'Nashua 10K'!$J$2:$J$300)</f>
        <v>0</v>
      </c>
      <c r="I44" s="22">
        <f>SUMIF('Shaker 7'!$F$2:$F$300,$F44,'Shaker 7'!$J$2:$J$300)</f>
        <v>0</v>
      </c>
      <c r="J44" s="22">
        <f>SUMIF('Run for Freedom 5K'!$F$2:$F$300,$F44,'Run for Freedom 5K'!$J$2:$J$300)</f>
        <v>0</v>
      </c>
      <c r="K44" s="22">
        <f>SUMIF('Footrace for the Fallen 5K'!$F$2:$F$366,$F44,'Footrace for the Fallen 5K'!$J$2:$J$366)</f>
        <v>0</v>
      </c>
      <c r="L44" s="22">
        <f>SUMIF('New England Half'!$F$2:$F$355,$F44,'New England Half'!$J$2:$J$355)</f>
        <v>0</v>
      </c>
      <c r="M44" s="24">
        <f>SUM(G44:L44)</f>
        <v>7.8</v>
      </c>
    </row>
    <row r="45" spans="1:13">
      <c r="A45" s="3" t="s">
        <v>365</v>
      </c>
      <c r="B45" s="3" t="s">
        <v>102</v>
      </c>
      <c r="C45" s="3" t="s">
        <v>38</v>
      </c>
      <c r="D45" s="3">
        <v>54</v>
      </c>
      <c r="E45" s="3" t="s">
        <v>18</v>
      </c>
      <c r="F45" s="19" t="str">
        <f>A45&amp;B45&amp;C45&amp;E45</f>
        <v>MauraDesmaraisFGREATER DERRY TRACK CLUB</v>
      </c>
      <c r="G45" s="22">
        <f>SUMIF('Shamrock 5K'!$F$2:$F$300,$F45,'Shamrock 5K'!$J$2:$J$300)</f>
        <v>0</v>
      </c>
      <c r="H45" s="22">
        <f>SUMIF('Nashua 10K'!$F$2:$F$300,$F45,'Nashua 10K'!$J$2:$J$300)</f>
        <v>7.8</v>
      </c>
      <c r="I45" s="22">
        <f>SUMIF('Shaker 7'!$F$2:$F$300,$F45,'Shaker 7'!$J$2:$J$300)</f>
        <v>0</v>
      </c>
      <c r="J45" s="22">
        <f>SUMIF('Run for Freedom 5K'!$F$2:$F$300,$F45,'Run for Freedom 5K'!$J$2:$J$300)</f>
        <v>0</v>
      </c>
      <c r="K45" s="22">
        <f>SUMIF('Footrace for the Fallen 5K'!$F$2:$F$366,$F45,'Footrace for the Fallen 5K'!$J$2:$J$366)</f>
        <v>0</v>
      </c>
      <c r="L45" s="22">
        <f>SUMIF('New England Half'!$F$2:$F$355,$F45,'New England Half'!$J$2:$J$355)</f>
        <v>0</v>
      </c>
      <c r="M45" s="24">
        <f>SUM(G45:L45)</f>
        <v>7.8</v>
      </c>
    </row>
    <row r="46" spans="1:13">
      <c r="A46" t="s">
        <v>723</v>
      </c>
      <c r="B46" t="s">
        <v>724</v>
      </c>
      <c r="C46" t="s">
        <v>38</v>
      </c>
      <c r="D46" s="3">
        <v>58</v>
      </c>
      <c r="E46" t="s">
        <v>18</v>
      </c>
      <c r="F46" s="19" t="str">
        <f>A46&amp;B46&amp;C46&amp;E46</f>
        <v>AmyDymentFGREATER DERRY TRACK CLUB</v>
      </c>
      <c r="G46" s="22">
        <f>SUMIF('Shamrock 5K'!$F$2:$F$300,$F46,'Shamrock 5K'!$J$2:$J$300)</f>
        <v>0</v>
      </c>
      <c r="H46" s="22">
        <f>SUMIF('Nashua 10K'!$F$2:$F$300,$F46,'Nashua 10K'!$J$2:$J$300)</f>
        <v>0</v>
      </c>
      <c r="I46" s="22">
        <f>SUMIF('Shaker 7'!$F$2:$F$300,$F46,'Shaker 7'!$J$2:$J$300)</f>
        <v>0</v>
      </c>
      <c r="J46" s="22">
        <f>SUMIF('Run for Freedom 5K'!$F$2:$F$300,$F46,'Run for Freedom 5K'!$J$2:$J$300)</f>
        <v>0</v>
      </c>
      <c r="K46" s="22">
        <f>SUMIF('Footrace for the Fallen 5K'!$F$2:$F$366,$F46,'Footrace for the Fallen 5K'!$J$2:$J$366)</f>
        <v>7.25</v>
      </c>
      <c r="L46" s="22">
        <f>SUMIF('New England Half'!$F$2:$F$355,$F46,'New England Half'!$J$2:$J$355)</f>
        <v>0</v>
      </c>
      <c r="M46" s="24">
        <f>SUM(G46:L46)</f>
        <v>7.25</v>
      </c>
    </row>
    <row r="47" spans="1:13">
      <c r="A47" t="s">
        <v>841</v>
      </c>
      <c r="B47" t="s">
        <v>736</v>
      </c>
      <c r="C47" t="s">
        <v>38</v>
      </c>
      <c r="D47">
        <v>52</v>
      </c>
      <c r="E47" t="s">
        <v>17</v>
      </c>
      <c r="F47" s="19" t="str">
        <f>A47&amp;B47&amp;C47&amp;E47</f>
        <v>KerryBaxterFGATE CITY STRIDERS</v>
      </c>
      <c r="G47" s="22">
        <f>SUMIF('Shamrock 5K'!$F$2:$F$300,$F47,'Shamrock 5K'!$J$2:$J$300)</f>
        <v>0</v>
      </c>
      <c r="H47" s="22">
        <f>SUMIF('Nashua 10K'!$F$2:$F$300,$F47,'Nashua 10K'!$J$2:$J$300)</f>
        <v>0</v>
      </c>
      <c r="I47" s="22">
        <f>SUMIF('Shaker 7'!$F$2:$F$300,$F47,'Shaker 7'!$J$2:$J$300)</f>
        <v>0</v>
      </c>
      <c r="J47" s="22">
        <f>SUMIF('Run for Freedom 5K'!$F$2:$F$300,$F47,'Run for Freedom 5K'!$J$2:$J$300)</f>
        <v>0</v>
      </c>
      <c r="K47" s="22">
        <f>SUMIF('Footrace for the Fallen 5K'!$F$2:$F$366,$F47,'Footrace for the Fallen 5K'!$J$2:$J$366)</f>
        <v>0</v>
      </c>
      <c r="L47" s="22">
        <f>SUMIF('New England Half'!$F$2:$F$355,$F47,'New England Half'!$J$2:$J$355)</f>
        <v>7</v>
      </c>
      <c r="M47" s="24">
        <f>SUM(G47:L47)</f>
        <v>7</v>
      </c>
    </row>
    <row r="48" spans="1:13">
      <c r="A48" s="3" t="s">
        <v>185</v>
      </c>
      <c r="B48" s="3" t="s">
        <v>370</v>
      </c>
      <c r="C48" s="3" t="s">
        <v>38</v>
      </c>
      <c r="D48" s="3">
        <v>53</v>
      </c>
      <c r="E48" s="3" t="s">
        <v>18</v>
      </c>
      <c r="F48" s="19" t="str">
        <f>A48&amp;B48&amp;C48&amp;E48</f>
        <v>KerriHaskinsFGREATER DERRY TRACK CLUB</v>
      </c>
      <c r="G48" s="22">
        <f>SUMIF('Shamrock 5K'!$F$2:$F$300,$F48,'Shamrock 5K'!$J$2:$J$300)</f>
        <v>0</v>
      </c>
      <c r="H48" s="22">
        <f>SUMIF('Nashua 10K'!$F$2:$F$300,$F48,'Nashua 10K'!$J$2:$J$300)</f>
        <v>3</v>
      </c>
      <c r="I48" s="22">
        <f>SUMIF('Shaker 7'!$F$2:$F$300,$F48,'Shaker 7'!$J$2:$J$300)</f>
        <v>0</v>
      </c>
      <c r="J48" s="22">
        <f>SUMIF('Run for Freedom 5K'!$F$2:$F$300,$F48,'Run for Freedom 5K'!$J$2:$J$300)</f>
        <v>2.4</v>
      </c>
      <c r="K48" s="22">
        <f>SUMIF('Footrace for the Fallen 5K'!$F$2:$F$366,$F48,'Footrace for the Fallen 5K'!$J$2:$J$366)</f>
        <v>1</v>
      </c>
      <c r="L48" s="22">
        <f>SUMIF('New England Half'!$F$2:$F$355,$F48,'New England Half'!$J$2:$J$355)</f>
        <v>0</v>
      </c>
      <c r="M48" s="24">
        <f>SUM(G48:L48)</f>
        <v>6.4</v>
      </c>
    </row>
    <row r="49" spans="1:13">
      <c r="A49" t="s">
        <v>119</v>
      </c>
      <c r="B49" t="s">
        <v>630</v>
      </c>
      <c r="C49" t="s">
        <v>38</v>
      </c>
      <c r="D49">
        <v>59</v>
      </c>
      <c r="E49" s="3" t="s">
        <v>19</v>
      </c>
      <c r="F49" s="19" t="str">
        <f>A49&amp;B49&amp;C49&amp;E49</f>
        <v>PattyKonstantopoulosFMILLENNIUM RUNNING</v>
      </c>
      <c r="G49" s="22">
        <f>SUMIF('Shamrock 5K'!$F$2:$F$300,$F49,'Shamrock 5K'!$J$2:$J$300)</f>
        <v>0</v>
      </c>
      <c r="H49" s="22">
        <f>SUMIF('Nashua 10K'!$F$2:$F$300,$F49,'Nashua 10K'!$J$2:$J$300)</f>
        <v>0</v>
      </c>
      <c r="I49" s="22">
        <f>SUMIF('Shaker 7'!$F$2:$F$300,$F49,'Shaker 7'!$J$2:$J$300)</f>
        <v>0</v>
      </c>
      <c r="J49" s="22">
        <f>SUMIF('Run for Freedom 5K'!$F$2:$F$300,$F49,'Run for Freedom 5K'!$J$2:$J$300)</f>
        <v>5.25</v>
      </c>
      <c r="K49" s="22">
        <f>SUMIF('Footrace for the Fallen 5K'!$F$2:$F$366,$F49,'Footrace for the Fallen 5K'!$J$2:$J$366)</f>
        <v>0</v>
      </c>
      <c r="L49" s="22">
        <f>SUMIF('New England Half'!$F$2:$F$355,$F49,'New England Half'!$J$2:$J$355)</f>
        <v>0</v>
      </c>
      <c r="M49" s="24">
        <f>SUM(G49:L49)</f>
        <v>5.25</v>
      </c>
    </row>
    <row r="50" spans="1:13">
      <c r="A50" t="s">
        <v>179</v>
      </c>
      <c r="B50" t="s">
        <v>188</v>
      </c>
      <c r="C50" t="s">
        <v>38</v>
      </c>
      <c r="D50">
        <v>56</v>
      </c>
      <c r="E50" t="s">
        <v>19</v>
      </c>
      <c r="F50" s="19" t="str">
        <f>A50&amp;B50&amp;C50&amp;E50</f>
        <v>JaneCottrellFMILLENNIUM RUNNING</v>
      </c>
      <c r="G50" s="22">
        <f>SUMIF('Shamrock 5K'!$F$2:$F$300,$F50,'Shamrock 5K'!$J$2:$J$300)</f>
        <v>1</v>
      </c>
      <c r="H50" s="22">
        <f>SUMIF('Nashua 10K'!$F$2:$F$300,$F50,'Nashua 10K'!$J$2:$J$300)</f>
        <v>1</v>
      </c>
      <c r="I50" s="22">
        <f>SUMIF('Shaker 7'!$F$2:$F$300,$F50,'Shaker 7'!$J$2:$J$300)</f>
        <v>0</v>
      </c>
      <c r="J50" s="22">
        <f>SUMIF('Run for Freedom 5K'!$F$2:$F$300,$F50,'Run for Freedom 5K'!$J$2:$J$300)</f>
        <v>1</v>
      </c>
      <c r="K50" s="22">
        <f>SUMIF('Footrace for the Fallen 5K'!$F$2:$F$366,$F50,'Footrace for the Fallen 5K'!$J$2:$J$366)</f>
        <v>1</v>
      </c>
      <c r="L50" s="22">
        <f>SUMIF('New England Half'!$F$2:$F$355,$F50,'New England Half'!$J$2:$J$355)</f>
        <v>1</v>
      </c>
      <c r="M50" s="24">
        <f>SUM(G50:L50)</f>
        <v>5</v>
      </c>
    </row>
    <row r="51" spans="1:13">
      <c r="A51" s="3" t="s">
        <v>135</v>
      </c>
      <c r="B51" s="3" t="s">
        <v>136</v>
      </c>
      <c r="C51" s="3" t="s">
        <v>38</v>
      </c>
      <c r="D51" s="3">
        <v>50</v>
      </c>
      <c r="E51" s="3" t="s">
        <v>18</v>
      </c>
      <c r="F51" s="19" t="str">
        <f>A51&amp;B51&amp;C51&amp;E51</f>
        <v>PriscillaCamardaFGREATER DERRY TRACK CLUB</v>
      </c>
      <c r="G51" s="22">
        <f>SUMIF('Shamrock 5K'!$F$2:$F$300,$F51,'Shamrock 5K'!$J$2:$J$300)</f>
        <v>1</v>
      </c>
      <c r="H51" s="22">
        <f>SUMIF('Nashua 10K'!$F$2:$F$300,$F51,'Nashua 10K'!$J$2:$J$300)</f>
        <v>3.5</v>
      </c>
      <c r="I51" s="22">
        <f>SUMIF('Shaker 7'!$F$2:$F$300,$F51,'Shaker 7'!$J$2:$J$300)</f>
        <v>0</v>
      </c>
      <c r="J51" s="22">
        <f>SUMIF('Run for Freedom 5K'!$F$2:$F$300,$F51,'Run for Freedom 5K'!$J$2:$J$300)</f>
        <v>0</v>
      </c>
      <c r="K51" s="22">
        <f>SUMIF('Footrace for the Fallen 5K'!$F$2:$F$366,$F51,'Footrace for the Fallen 5K'!$J$2:$J$366)</f>
        <v>0</v>
      </c>
      <c r="L51" s="22">
        <f>SUMIF('New England Half'!$F$2:$F$355,$F51,'New England Half'!$J$2:$J$355)</f>
        <v>0</v>
      </c>
      <c r="M51" s="24">
        <f>SUM(G51:L51)</f>
        <v>4.5</v>
      </c>
    </row>
    <row r="52" spans="1:13">
      <c r="A52" t="s">
        <v>48</v>
      </c>
      <c r="B52" t="s">
        <v>622</v>
      </c>
      <c r="C52" t="s">
        <v>38</v>
      </c>
      <c r="D52" s="3">
        <v>55</v>
      </c>
      <c r="E52" s="3" t="s">
        <v>19</v>
      </c>
      <c r="F52" s="19" t="str">
        <f>A52&amp;B52&amp;C52&amp;E52</f>
        <v>DianeVarney-ParkerFMILLENNIUM RUNNING</v>
      </c>
      <c r="G52" s="22">
        <f>SUMIF('Shamrock 5K'!$F$2:$F$300,$F52,'Shamrock 5K'!$J$2:$J$300)</f>
        <v>0</v>
      </c>
      <c r="H52" s="22">
        <f>SUMIF('Nashua 10K'!$F$2:$F$300,$F52,'Nashua 10K'!$J$2:$J$300)</f>
        <v>0</v>
      </c>
      <c r="I52" s="22">
        <f>SUMIF('Shaker 7'!$F$2:$F$300,$F52,'Shaker 7'!$J$2:$J$300)</f>
        <v>0</v>
      </c>
      <c r="J52" s="22">
        <f>SUMIF('Run for Freedom 5K'!$F$2:$F$300,$F52,'Run for Freedom 5K'!$J$2:$J$300)</f>
        <v>3.5</v>
      </c>
      <c r="K52" s="22">
        <f>SUMIF('Footrace for the Fallen 5K'!$F$2:$F$366,$F52,'Footrace for the Fallen 5K'!$J$2:$J$366)</f>
        <v>1</v>
      </c>
      <c r="L52" s="22">
        <f>SUMIF('New England Half'!$F$2:$F$355,$F52,'New England Half'!$J$2:$J$355)</f>
        <v>0</v>
      </c>
      <c r="M52" s="24">
        <f>SUM(G52:L52)</f>
        <v>4.5</v>
      </c>
    </row>
    <row r="53" spans="1:13">
      <c r="A53" t="s">
        <v>829</v>
      </c>
      <c r="B53" t="s">
        <v>830</v>
      </c>
      <c r="C53" t="s">
        <v>38</v>
      </c>
      <c r="D53">
        <v>50</v>
      </c>
      <c r="E53" t="s">
        <v>22</v>
      </c>
      <c r="F53" s="19" t="str">
        <f>A53&amp;B53&amp;C53&amp;E53</f>
        <v>JanaLaudadioFACIDOTIC RACING</v>
      </c>
      <c r="G53" s="22">
        <f>SUMIF('Shamrock 5K'!$F$2:$F$300,$F53,'Shamrock 5K'!$J$2:$J$300)</f>
        <v>0</v>
      </c>
      <c r="H53" s="22">
        <f>SUMIF('Nashua 10K'!$F$2:$F$300,$F53,'Nashua 10K'!$J$2:$J$300)</f>
        <v>0</v>
      </c>
      <c r="I53" s="22">
        <f>SUMIF('Shaker 7'!$F$2:$F$300,$F53,'Shaker 7'!$J$2:$J$300)</f>
        <v>0</v>
      </c>
      <c r="J53" s="22">
        <f>SUMIF('Run for Freedom 5K'!$F$2:$F$300,$F53,'Run for Freedom 5K'!$J$2:$J$300)</f>
        <v>0</v>
      </c>
      <c r="K53" s="22">
        <f>SUMIF('Footrace for the Fallen 5K'!$F$2:$F$366,$F53,'Footrace for the Fallen 5K'!$J$2:$J$366)</f>
        <v>0</v>
      </c>
      <c r="L53" s="22">
        <f>SUMIF('New England Half'!$F$2:$F$355,$F53,'New England Half'!$J$2:$J$355)</f>
        <v>4</v>
      </c>
      <c r="M53" s="24">
        <f>SUM(G53:L53)</f>
        <v>4</v>
      </c>
    </row>
    <row r="54" spans="1:13">
      <c r="A54" s="3" t="s">
        <v>189</v>
      </c>
      <c r="B54" s="3" t="s">
        <v>421</v>
      </c>
      <c r="C54" s="3" t="s">
        <v>38</v>
      </c>
      <c r="D54" s="3">
        <v>53</v>
      </c>
      <c r="E54" s="3" t="s">
        <v>19</v>
      </c>
      <c r="F54" s="19" t="str">
        <f>A54&amp;B54&amp;C54&amp;E54</f>
        <v>MicheleLapradeFMILLENNIUM RUNNING</v>
      </c>
      <c r="G54" s="22">
        <f>SUMIF('Shamrock 5K'!$F$2:$F$300,$F54,'Shamrock 5K'!$J$2:$J$300)</f>
        <v>0</v>
      </c>
      <c r="H54" s="22">
        <f>SUMIF('Nashua 10K'!$F$2:$F$300,$F54,'Nashua 10K'!$J$2:$J$300)</f>
        <v>2</v>
      </c>
      <c r="I54" s="22">
        <f>SUMIF('Shaker 7'!$F$2:$F$300,$F54,'Shaker 7'!$J$2:$J$300)</f>
        <v>0</v>
      </c>
      <c r="J54" s="22">
        <f>SUMIF('Run for Freedom 5K'!$F$2:$F$300,$F54,'Run for Freedom 5K'!$J$2:$J$300)</f>
        <v>1</v>
      </c>
      <c r="K54" s="22">
        <f>SUMIF('Footrace for the Fallen 5K'!$F$2:$F$366,$F54,'Footrace for the Fallen 5K'!$J$2:$J$366)</f>
        <v>1</v>
      </c>
      <c r="L54" s="22">
        <f>SUMIF('New England Half'!$F$2:$F$355,$F54,'New England Half'!$J$2:$J$355)</f>
        <v>0</v>
      </c>
      <c r="M54" s="24">
        <f>SUM(G54:L54)</f>
        <v>4</v>
      </c>
    </row>
    <row r="55" spans="1:13">
      <c r="A55" s="3" t="s">
        <v>307</v>
      </c>
      <c r="B55" s="3" t="s">
        <v>308</v>
      </c>
      <c r="C55" s="3" t="s">
        <v>38</v>
      </c>
      <c r="D55" s="3">
        <v>54</v>
      </c>
      <c r="E55" s="3" t="s">
        <v>20</v>
      </c>
      <c r="F55" s="19" t="str">
        <f>A55&amp;B55&amp;C55&amp;E55</f>
        <v>ChizukoHoriuchiFUPPER VALLEY RUNNING CLUB</v>
      </c>
      <c r="G55" s="22">
        <f>SUMIF('Shamrock 5K'!$F$2:$F$300,$F55,'Shamrock 5K'!$J$2:$J$300)</f>
        <v>4</v>
      </c>
      <c r="H55" s="22">
        <f>SUMIF('Nashua 10K'!$F$2:$F$300,$F55,'Nashua 10K'!$J$2:$J$300)</f>
        <v>0</v>
      </c>
      <c r="I55" s="22">
        <f>SUMIF('Shaker 7'!$F$2:$F$300,$F55,'Shaker 7'!$J$2:$J$300)</f>
        <v>0</v>
      </c>
      <c r="J55" s="22">
        <f>SUMIF('Run for Freedom 5K'!$F$2:$F$300,$F55,'Run for Freedom 5K'!$J$2:$J$300)</f>
        <v>0</v>
      </c>
      <c r="K55" s="22">
        <f>SUMIF('Footrace for the Fallen 5K'!$F$2:$F$366,$F55,'Footrace for the Fallen 5K'!$J$2:$J$366)</f>
        <v>0</v>
      </c>
      <c r="L55" s="22">
        <f>SUMIF('New England Half'!$F$2:$F$355,$F55,'New England Half'!$J$2:$J$355)</f>
        <v>0</v>
      </c>
      <c r="M55" s="24">
        <f>SUM(G55:L55)</f>
        <v>4</v>
      </c>
    </row>
    <row r="56" spans="1:13">
      <c r="A56" t="s">
        <v>886</v>
      </c>
      <c r="B56" t="s">
        <v>887</v>
      </c>
      <c r="C56" t="s">
        <v>38</v>
      </c>
      <c r="D56">
        <v>54</v>
      </c>
      <c r="E56" t="s">
        <v>19</v>
      </c>
      <c r="F56" s="19" t="str">
        <f>A56&amp;B56&amp;C56&amp;E56</f>
        <v>TheresaNobleFMILLENNIUM RUNNING</v>
      </c>
      <c r="G56" s="22">
        <f>SUMIF('Shamrock 5K'!$F$2:$F$300,$F56,'Shamrock 5K'!$J$2:$J$300)</f>
        <v>0</v>
      </c>
      <c r="H56" s="22">
        <f>SUMIF('Nashua 10K'!$F$2:$F$300,$F56,'Nashua 10K'!$J$2:$J$300)</f>
        <v>0</v>
      </c>
      <c r="I56" s="22">
        <f>SUMIF('Shaker 7'!$F$2:$F$300,$F56,'Shaker 7'!$J$2:$J$300)</f>
        <v>0</v>
      </c>
      <c r="J56" s="22">
        <f>SUMIF('Run for Freedom 5K'!$F$2:$F$300,$F56,'Run for Freedom 5K'!$J$2:$J$300)</f>
        <v>0</v>
      </c>
      <c r="K56" s="22">
        <f>SUMIF('Footrace for the Fallen 5K'!$F$2:$F$366,$F56,'Footrace for the Fallen 5K'!$J$2:$J$366)</f>
        <v>0</v>
      </c>
      <c r="L56" s="22">
        <f>SUMIF('New England Half'!$F$2:$F$355,$F56,'New England Half'!$J$2:$J$355)</f>
        <v>3.75</v>
      </c>
      <c r="M56" s="24">
        <f>SUM(G56:L56)</f>
        <v>3.75</v>
      </c>
    </row>
    <row r="57" spans="1:13">
      <c r="A57" s="3" t="s">
        <v>411</v>
      </c>
      <c r="B57" s="3" t="s">
        <v>412</v>
      </c>
      <c r="C57" s="3" t="s">
        <v>38</v>
      </c>
      <c r="D57" s="3">
        <v>56</v>
      </c>
      <c r="E57" s="3" t="s">
        <v>17</v>
      </c>
      <c r="F57" s="19" t="str">
        <f>A57&amp;B57&amp;C57&amp;E57</f>
        <v>DianneSmiglianiFGATE CITY STRIDERS</v>
      </c>
      <c r="G57" s="22">
        <f>SUMIF('Shamrock 5K'!$F$2:$F$300,$F57,'Shamrock 5K'!$J$2:$J$300)</f>
        <v>0</v>
      </c>
      <c r="H57" s="22">
        <f>SUMIF('Nashua 10K'!$F$2:$F$300,$F57,'Nashua 10K'!$J$2:$J$300)</f>
        <v>1.5</v>
      </c>
      <c r="I57" s="22">
        <f>SUMIF('Shaker 7'!$F$2:$F$300,$F57,'Shaker 7'!$J$2:$J$300)</f>
        <v>0</v>
      </c>
      <c r="J57" s="22">
        <f>SUMIF('Run for Freedom 5K'!$F$2:$F$300,$F57,'Run for Freedom 5K'!$J$2:$J$300)</f>
        <v>2</v>
      </c>
      <c r="K57" s="22">
        <f>SUMIF('Footrace for the Fallen 5K'!$F$2:$F$366,$F57,'Footrace for the Fallen 5K'!$J$2:$J$366)</f>
        <v>0</v>
      </c>
      <c r="L57" s="22">
        <f>SUMIF('New England Half'!$F$2:$F$355,$F57,'New England Half'!$J$2:$J$355)</f>
        <v>0</v>
      </c>
      <c r="M57" s="24">
        <f>SUM(G57:L57)</f>
        <v>3.5</v>
      </c>
    </row>
    <row r="58" spans="1:13">
      <c r="A58" t="s">
        <v>191</v>
      </c>
      <c r="B58" t="s">
        <v>192</v>
      </c>
      <c r="C58" t="s">
        <v>38</v>
      </c>
      <c r="D58">
        <v>53</v>
      </c>
      <c r="E58" t="s">
        <v>19</v>
      </c>
      <c r="F58" s="19" t="str">
        <f>A58&amp;B58&amp;C58&amp;E58</f>
        <v>DelilahMendralaFMILLENNIUM RUNNING</v>
      </c>
      <c r="G58" s="22">
        <f>SUMIF('Shamrock 5K'!$F$2:$F$300,$F58,'Shamrock 5K'!$J$2:$J$300)</f>
        <v>1</v>
      </c>
      <c r="H58" s="22">
        <f>SUMIF('Nashua 10K'!$F$2:$F$300,$F58,'Nashua 10K'!$J$2:$J$300)</f>
        <v>0</v>
      </c>
      <c r="I58" s="22">
        <f>SUMIF('Shaker 7'!$F$2:$F$300,$F58,'Shaker 7'!$J$2:$J$300)</f>
        <v>0</v>
      </c>
      <c r="J58" s="22">
        <f>SUMIF('Run for Freedom 5K'!$F$2:$F$300,$F58,'Run for Freedom 5K'!$J$2:$J$300)</f>
        <v>0</v>
      </c>
      <c r="K58" s="22">
        <f>SUMIF('Footrace for the Fallen 5K'!$F$2:$F$366,$F58,'Footrace for the Fallen 5K'!$J$2:$J$366)</f>
        <v>1</v>
      </c>
      <c r="L58" s="22">
        <f>SUMIF('New England Half'!$F$2:$F$355,$F58,'New England Half'!$J$2:$J$355)</f>
        <v>1</v>
      </c>
      <c r="M58" s="24">
        <f>SUM(G58:L58)</f>
        <v>3</v>
      </c>
    </row>
    <row r="59" spans="1:13">
      <c r="A59" s="3" t="s">
        <v>189</v>
      </c>
      <c r="B59" s="3" t="s">
        <v>190</v>
      </c>
      <c r="C59" s="3" t="s">
        <v>38</v>
      </c>
      <c r="D59" s="3">
        <v>56</v>
      </c>
      <c r="E59" s="3" t="s">
        <v>19</v>
      </c>
      <c r="F59" s="19" t="str">
        <f>A59&amp;B59&amp;C59&amp;E59</f>
        <v>MicheleRobinsonFMILLENNIUM RUNNING</v>
      </c>
      <c r="G59" s="22">
        <f>SUMIF('Shamrock 5K'!$F$2:$F$300,$F59,'Shamrock 5K'!$J$2:$J$300)</f>
        <v>1</v>
      </c>
      <c r="H59" s="22">
        <f>SUMIF('Nashua 10K'!$F$2:$F$300,$F59,'Nashua 10K'!$J$2:$J$300)</f>
        <v>0</v>
      </c>
      <c r="I59" s="22">
        <f>SUMIF('Shaker 7'!$F$2:$F$300,$F59,'Shaker 7'!$J$2:$J$300)</f>
        <v>0</v>
      </c>
      <c r="J59" s="22">
        <f>SUMIF('Run for Freedom 5K'!$F$2:$F$300,$F59,'Run for Freedom 5K'!$J$2:$J$300)</f>
        <v>1</v>
      </c>
      <c r="K59" s="22">
        <f>SUMIF('Footrace for the Fallen 5K'!$F$2:$F$366,$F59,'Footrace for the Fallen 5K'!$J$2:$J$366)</f>
        <v>1</v>
      </c>
      <c r="L59" s="22">
        <f>SUMIF('New England Half'!$F$2:$F$355,$F59,'New England Half'!$J$2:$J$355)</f>
        <v>0</v>
      </c>
      <c r="M59" s="24">
        <f>SUM(G59:L59)</f>
        <v>3</v>
      </c>
    </row>
    <row r="60" spans="1:13">
      <c r="A60" s="3" t="s">
        <v>373</v>
      </c>
      <c r="B60" s="3" t="s">
        <v>374</v>
      </c>
      <c r="C60" s="3" t="s">
        <v>38</v>
      </c>
      <c r="D60" s="3">
        <v>55</v>
      </c>
      <c r="E60" t="s">
        <v>18</v>
      </c>
      <c r="F60" s="19" t="str">
        <f>A60&amp;B60&amp;C60&amp;E60</f>
        <v>MaryanneMacdougallFGREATER DERRY TRACK CLUB</v>
      </c>
      <c r="G60" s="22">
        <f>SUMIF('Shamrock 5K'!$F$2:$F$300,$F60,'Shamrock 5K'!$J$2:$J$300)</f>
        <v>0</v>
      </c>
      <c r="H60" s="22">
        <f>SUMIF('Nashua 10K'!$F$2:$F$300,$F60,'Nashua 10K'!$J$2:$J$300)</f>
        <v>2.4</v>
      </c>
      <c r="I60" s="22">
        <f>SUMIF('Shaker 7'!$F$2:$F$300,$F60,'Shaker 7'!$J$2:$J$300)</f>
        <v>0</v>
      </c>
      <c r="J60" s="22">
        <f>SUMIF('Run for Freedom 5K'!$F$2:$F$300,$F60,'Run for Freedom 5K'!$J$2:$J$300)</f>
        <v>0</v>
      </c>
      <c r="K60" s="22">
        <f>SUMIF('Footrace for the Fallen 5K'!$F$2:$F$366,$F60,'Footrace for the Fallen 5K'!$J$2:$J$366)</f>
        <v>0</v>
      </c>
      <c r="L60" s="22">
        <f>SUMIF('New England Half'!$F$2:$F$355,$F60,'New England Half'!$J$2:$J$355)</f>
        <v>0</v>
      </c>
      <c r="M60" s="24">
        <f>SUM(G60:L60)</f>
        <v>2.4</v>
      </c>
    </row>
    <row r="61" spans="1:13">
      <c r="A61" t="s">
        <v>671</v>
      </c>
      <c r="B61" t="s">
        <v>116</v>
      </c>
      <c r="C61" t="s">
        <v>38</v>
      </c>
      <c r="D61" s="3">
        <v>50</v>
      </c>
      <c r="E61" t="s">
        <v>18</v>
      </c>
      <c r="F61" s="19" t="str">
        <f>A61&amp;B61&amp;C61&amp;E61</f>
        <v>ReneeChristianFGREATER DERRY TRACK CLUB</v>
      </c>
      <c r="G61" s="22">
        <f>SUMIF('Shamrock 5K'!$F$2:$F$300,$F61,'Shamrock 5K'!$J$2:$J$300)</f>
        <v>0</v>
      </c>
      <c r="H61" s="22">
        <f>SUMIF('Nashua 10K'!$F$2:$F$300,$F61,'Nashua 10K'!$J$2:$J$300)</f>
        <v>0</v>
      </c>
      <c r="I61" s="22">
        <f>SUMIF('Shaker 7'!$F$2:$F$300,$F61,'Shaker 7'!$J$2:$J$300)</f>
        <v>0</v>
      </c>
      <c r="J61" s="22">
        <f>SUMIF('Run for Freedom 5K'!$F$2:$F$300,$F61,'Run for Freedom 5K'!$J$2:$J$300)</f>
        <v>1</v>
      </c>
      <c r="K61" s="22">
        <f>SUMIF('Footrace for the Fallen 5K'!$F$2:$F$366,$F61,'Footrace for the Fallen 5K'!$J$2:$J$366)</f>
        <v>1</v>
      </c>
      <c r="L61" s="22">
        <f>SUMIF('New England Half'!$F$2:$F$355,$F61,'New England Half'!$J$2:$J$355)</f>
        <v>0</v>
      </c>
      <c r="M61" s="24">
        <f>SUM(G61:L61)</f>
        <v>2</v>
      </c>
    </row>
    <row r="62" spans="1:13">
      <c r="A62" s="3" t="s">
        <v>80</v>
      </c>
      <c r="B62" s="3" t="s">
        <v>477</v>
      </c>
      <c r="C62" s="35" t="s">
        <v>38</v>
      </c>
      <c r="D62" s="3">
        <v>50</v>
      </c>
      <c r="E62" s="35" t="s">
        <v>17</v>
      </c>
      <c r="F62" s="19" t="str">
        <f>A62&amp;B62&amp;C62&amp;E62</f>
        <v>JenniferMackFGATE CITY STRIDERS</v>
      </c>
      <c r="G62" s="22">
        <f>SUMIF('Shamrock 5K'!$F$2:$F$300,$F62,'Shamrock 5K'!$J$2:$J$300)</f>
        <v>0</v>
      </c>
      <c r="H62" s="22">
        <f>SUMIF('Nashua 10K'!$F$2:$F$300,$F62,'Nashua 10K'!$J$2:$J$300)</f>
        <v>1</v>
      </c>
      <c r="I62" s="22">
        <f>SUMIF('Shaker 7'!$F$2:$F$300,$F62,'Shaker 7'!$J$2:$J$300)</f>
        <v>0</v>
      </c>
      <c r="J62" s="22">
        <f>SUMIF('Run for Freedom 5K'!$F$2:$F$300,$F62,'Run for Freedom 5K'!$J$2:$J$300)</f>
        <v>0</v>
      </c>
      <c r="K62" s="22">
        <f>SUMIF('Footrace for the Fallen 5K'!$F$2:$F$366,$F62,'Footrace for the Fallen 5K'!$J$2:$J$366)</f>
        <v>1</v>
      </c>
      <c r="L62" s="22">
        <f>SUMIF('New England Half'!$F$2:$F$355,$F62,'New England Half'!$J$2:$J$355)</f>
        <v>0</v>
      </c>
      <c r="M62" s="24">
        <f>SUM(G62:L62)</f>
        <v>2</v>
      </c>
    </row>
    <row r="63" spans="1:13">
      <c r="A63" s="3" t="s">
        <v>468</v>
      </c>
      <c r="B63" s="3" t="s">
        <v>182</v>
      </c>
      <c r="C63" s="3" t="s">
        <v>38</v>
      </c>
      <c r="D63" s="3">
        <v>50</v>
      </c>
      <c r="E63" s="3" t="s">
        <v>19</v>
      </c>
      <c r="F63" s="19" t="str">
        <f>A63&amp;B63&amp;C63&amp;E63</f>
        <v>PaulaAdamsFMILLENNIUM RUNNING</v>
      </c>
      <c r="G63" s="22">
        <f>SUMIF('Shamrock 5K'!$F$2:$F$300,$F63,'Shamrock 5K'!$J$2:$J$300)</f>
        <v>0</v>
      </c>
      <c r="H63" s="22">
        <f>SUMIF('Nashua 10K'!$F$2:$F$300,$F63,'Nashua 10K'!$J$2:$J$300)</f>
        <v>1</v>
      </c>
      <c r="I63" s="22">
        <f>SUMIF('Shaker 7'!$F$2:$F$300,$F63,'Shaker 7'!$J$2:$J$300)</f>
        <v>0</v>
      </c>
      <c r="J63" s="22">
        <f>SUMIF('Run for Freedom 5K'!$F$2:$F$300,$F63,'Run for Freedom 5K'!$J$2:$J$300)</f>
        <v>1</v>
      </c>
      <c r="K63" s="22">
        <f>SUMIF('Footrace for the Fallen 5K'!$F$2:$F$366,$F63,'Footrace for the Fallen 5K'!$J$2:$J$366)</f>
        <v>0</v>
      </c>
      <c r="L63" s="22">
        <f>SUMIF('New England Half'!$F$2:$F$355,$F63,'New England Half'!$J$2:$J$355)</f>
        <v>0</v>
      </c>
      <c r="M63" s="24">
        <f>SUM(G63:L63)</f>
        <v>2</v>
      </c>
    </row>
    <row r="64" spans="1:13">
      <c r="A64" t="s">
        <v>121</v>
      </c>
      <c r="B64" t="s">
        <v>11</v>
      </c>
      <c r="C64" t="s">
        <v>38</v>
      </c>
      <c r="D64" s="3">
        <v>52</v>
      </c>
      <c r="E64" s="3" t="s">
        <v>19</v>
      </c>
      <c r="F64" s="19" t="str">
        <f>A64&amp;B64&amp;C64&amp;E64</f>
        <v>NancyRankFMILLENNIUM RUNNING</v>
      </c>
      <c r="G64" s="22">
        <f>SUMIF('Shamrock 5K'!$F$2:$F$300,$F64,'Shamrock 5K'!$J$2:$J$300)</f>
        <v>0</v>
      </c>
      <c r="H64" s="22">
        <f>SUMIF('Nashua 10K'!$F$2:$F$300,$F64,'Nashua 10K'!$J$2:$J$300)</f>
        <v>0</v>
      </c>
      <c r="I64" s="22">
        <f>SUMIF('Shaker 7'!$F$2:$F$300,$F64,'Shaker 7'!$J$2:$J$300)</f>
        <v>0</v>
      </c>
      <c r="J64" s="22">
        <f>SUMIF('Run for Freedom 5K'!$F$2:$F$300,$F64,'Run for Freedom 5K'!$J$2:$J$300)</f>
        <v>1</v>
      </c>
      <c r="K64" s="22">
        <f>SUMIF('Footrace for the Fallen 5K'!$F$2:$F$366,$F64,'Footrace for the Fallen 5K'!$J$2:$J$366)</f>
        <v>1</v>
      </c>
      <c r="L64" s="22">
        <f>SUMIF('New England Half'!$F$2:$F$355,$F64,'New England Half'!$J$2:$J$355)</f>
        <v>0</v>
      </c>
      <c r="M64" s="24">
        <f>SUM(G64:L64)</f>
        <v>2</v>
      </c>
    </row>
    <row r="65" spans="1:13">
      <c r="A65" t="s">
        <v>431</v>
      </c>
      <c r="B65" t="s">
        <v>677</v>
      </c>
      <c r="C65" t="s">
        <v>38</v>
      </c>
      <c r="D65" s="3">
        <v>53</v>
      </c>
      <c r="E65" s="3" t="s">
        <v>19</v>
      </c>
      <c r="F65" s="19" t="str">
        <f>A65&amp;B65&amp;C65&amp;E65</f>
        <v>KateRobichaudFMILLENNIUM RUNNING</v>
      </c>
      <c r="G65" s="22">
        <f>SUMIF('Shamrock 5K'!$F$2:$F$300,$F65,'Shamrock 5K'!$J$2:$J$300)</f>
        <v>0</v>
      </c>
      <c r="H65" s="22">
        <f>SUMIF('Nashua 10K'!$F$2:$F$300,$F65,'Nashua 10K'!$J$2:$J$300)</f>
        <v>0</v>
      </c>
      <c r="I65" s="22">
        <f>SUMIF('Shaker 7'!$F$2:$F$300,$F65,'Shaker 7'!$J$2:$J$300)</f>
        <v>0</v>
      </c>
      <c r="J65" s="22">
        <f>SUMIF('Run for Freedom 5K'!$F$2:$F$300,$F65,'Run for Freedom 5K'!$J$2:$J$300)</f>
        <v>1</v>
      </c>
      <c r="K65" s="22">
        <f>SUMIF('Footrace for the Fallen 5K'!$F$2:$F$366,$F65,'Footrace for the Fallen 5K'!$J$2:$J$366)</f>
        <v>1</v>
      </c>
      <c r="L65" s="22">
        <f>SUMIF('New England Half'!$F$2:$F$355,$F65,'New England Half'!$J$2:$J$355)</f>
        <v>0</v>
      </c>
      <c r="M65" s="24">
        <f>SUM(G65:L65)</f>
        <v>2</v>
      </c>
    </row>
    <row r="66" spans="1:13">
      <c r="A66" t="s">
        <v>744</v>
      </c>
      <c r="B66" t="s">
        <v>745</v>
      </c>
      <c r="C66" t="s">
        <v>38</v>
      </c>
      <c r="D66" s="3">
        <v>56</v>
      </c>
      <c r="E66" s="3" t="s">
        <v>19</v>
      </c>
      <c r="F66" s="19" t="str">
        <f>A66&amp;B66&amp;C66&amp;E66</f>
        <v>DianaRogersFMILLENNIUM RUNNING</v>
      </c>
      <c r="G66" s="22">
        <f>SUMIF('Shamrock 5K'!$F$2:$F$300,$F66,'Shamrock 5K'!$J$2:$J$300)</f>
        <v>0</v>
      </c>
      <c r="H66" s="22">
        <f>SUMIF('Nashua 10K'!$F$2:$F$300,$F66,'Nashua 10K'!$J$2:$J$300)</f>
        <v>0</v>
      </c>
      <c r="I66" s="22">
        <f>SUMIF('Shaker 7'!$F$2:$F$300,$F66,'Shaker 7'!$J$2:$J$300)</f>
        <v>0</v>
      </c>
      <c r="J66" s="22">
        <f>SUMIF('Run for Freedom 5K'!$F$2:$F$300,$F66,'Run for Freedom 5K'!$J$2:$J$300)</f>
        <v>0</v>
      </c>
      <c r="K66" s="22">
        <f>SUMIF('Footrace for the Fallen 5K'!$F$2:$F$366,$F66,'Footrace for the Fallen 5K'!$J$2:$J$366)</f>
        <v>2</v>
      </c>
      <c r="L66" s="22">
        <f>SUMIF('New England Half'!$F$2:$F$355,$F66,'New England Half'!$J$2:$J$355)</f>
        <v>0</v>
      </c>
      <c r="M66" s="24">
        <f>SUM(G66:L66)</f>
        <v>2</v>
      </c>
    </row>
    <row r="67" spans="1:13">
      <c r="A67" t="s">
        <v>408</v>
      </c>
      <c r="B67" t="s">
        <v>663</v>
      </c>
      <c r="C67" t="s">
        <v>38</v>
      </c>
      <c r="D67" s="3">
        <v>56</v>
      </c>
      <c r="E67" s="3" t="s">
        <v>19</v>
      </c>
      <c r="F67" s="19" t="str">
        <f>A67&amp;B67&amp;C67&amp;E67</f>
        <v>ChristieCampbellFMILLENNIUM RUNNING</v>
      </c>
      <c r="G67" s="22">
        <f>SUMIF('Shamrock 5K'!$F$2:$F$300,$F67,'Shamrock 5K'!$J$2:$J$300)</f>
        <v>0</v>
      </c>
      <c r="H67" s="22">
        <f>SUMIF('Nashua 10K'!$F$2:$F$300,$F67,'Nashua 10K'!$J$2:$J$300)</f>
        <v>0</v>
      </c>
      <c r="I67" s="22">
        <f>SUMIF('Shaker 7'!$F$2:$F$300,$F67,'Shaker 7'!$J$2:$J$300)</f>
        <v>0</v>
      </c>
      <c r="J67" s="22">
        <f>SUMIF('Run for Freedom 5K'!$F$2:$F$300,$F67,'Run for Freedom 5K'!$J$2:$J$300)</f>
        <v>1</v>
      </c>
      <c r="K67" s="22">
        <f>SUMIF('Footrace for the Fallen 5K'!$F$2:$F$366,$F67,'Footrace for the Fallen 5K'!$J$2:$J$366)</f>
        <v>1</v>
      </c>
      <c r="L67" s="22">
        <f>SUMIF('New England Half'!$F$2:$F$355,$F67,'New England Half'!$J$2:$J$355)</f>
        <v>0</v>
      </c>
      <c r="M67" s="24">
        <f>SUM(G67:L67)</f>
        <v>2</v>
      </c>
    </row>
    <row r="68" spans="1:13">
      <c r="A68" s="3" t="s">
        <v>196</v>
      </c>
      <c r="B68" s="3" t="s">
        <v>197</v>
      </c>
      <c r="C68" s="3" t="s">
        <v>38</v>
      </c>
      <c r="D68" s="3">
        <v>56</v>
      </c>
      <c r="E68" s="3" t="s">
        <v>19</v>
      </c>
      <c r="F68" s="19" t="str">
        <f>A68&amp;B68&amp;C68&amp;E68</f>
        <v>HollyMandigo-AlyFMILLENNIUM RUNNING</v>
      </c>
      <c r="G68" s="22">
        <f>SUMIF('Shamrock 5K'!$F$2:$F$300,$F68,'Shamrock 5K'!$J$2:$J$300)</f>
        <v>1</v>
      </c>
      <c r="H68" s="22">
        <f>SUMIF('Nashua 10K'!$F$2:$F$300,$F68,'Nashua 10K'!$J$2:$J$300)</f>
        <v>0</v>
      </c>
      <c r="I68" s="22">
        <f>SUMIF('Shaker 7'!$F$2:$F$300,$F68,'Shaker 7'!$J$2:$J$300)</f>
        <v>0</v>
      </c>
      <c r="J68" s="22">
        <f>SUMIF('Run for Freedom 5K'!$F$2:$F$300,$F68,'Run for Freedom 5K'!$J$2:$J$300)</f>
        <v>0</v>
      </c>
      <c r="K68" s="22">
        <f>SUMIF('Footrace for the Fallen 5K'!$F$2:$F$366,$F68,'Footrace for the Fallen 5K'!$J$2:$J$366)</f>
        <v>1</v>
      </c>
      <c r="L68" s="22">
        <f>SUMIF('New England Half'!$F$2:$F$355,$F68,'New England Half'!$J$2:$J$355)</f>
        <v>0</v>
      </c>
      <c r="M68" s="24">
        <f>SUM(G68:L68)</f>
        <v>2</v>
      </c>
    </row>
    <row r="69" spans="1:13">
      <c r="A69" s="3" t="s">
        <v>80</v>
      </c>
      <c r="B69" s="3" t="s">
        <v>81</v>
      </c>
      <c r="C69" s="3" t="s">
        <v>38</v>
      </c>
      <c r="D69" s="3">
        <v>57</v>
      </c>
      <c r="E69" s="3" t="s">
        <v>17</v>
      </c>
      <c r="F69" s="19" t="str">
        <f>A69&amp;B69&amp;C69&amp;E69</f>
        <v>JenniferJordanFGATE CITY STRIDERS</v>
      </c>
      <c r="G69" s="22">
        <f>SUMIF('Shamrock 5K'!$F$2:$F$300,$F69,'Shamrock 5K'!$J$2:$J$300)</f>
        <v>1</v>
      </c>
      <c r="H69" s="22">
        <f>SUMIF('Nashua 10K'!$F$2:$F$300,$F69,'Nashua 10K'!$J$2:$J$300)</f>
        <v>0</v>
      </c>
      <c r="I69" s="22">
        <f>SUMIF('Shaker 7'!$F$2:$F$300,$F69,'Shaker 7'!$J$2:$J$300)</f>
        <v>0</v>
      </c>
      <c r="J69" s="22">
        <f>SUMIF('Run for Freedom 5K'!$F$2:$F$300,$F69,'Run for Freedom 5K'!$J$2:$J$300)</f>
        <v>1</v>
      </c>
      <c r="K69" s="22">
        <f>SUMIF('Footrace for the Fallen 5K'!$F$2:$F$366,$F69,'Footrace for the Fallen 5K'!$J$2:$J$366)</f>
        <v>0</v>
      </c>
      <c r="L69" s="22">
        <f>SUMIF('New England Half'!$F$2:$F$355,$F69,'New England Half'!$J$2:$J$355)</f>
        <v>0</v>
      </c>
      <c r="M69" s="24">
        <f>SUM(G69:L69)</f>
        <v>2</v>
      </c>
    </row>
    <row r="70" spans="1:13">
      <c r="A70" t="s">
        <v>682</v>
      </c>
      <c r="B70" t="s">
        <v>435</v>
      </c>
      <c r="C70" t="s">
        <v>38</v>
      </c>
      <c r="D70" s="3">
        <v>58</v>
      </c>
      <c r="E70" s="3" t="s">
        <v>19</v>
      </c>
      <c r="F70" s="19" t="str">
        <f>A70&amp;B70&amp;C70&amp;E70</f>
        <v>LaurelBaermanFMILLENNIUM RUNNING</v>
      </c>
      <c r="G70" s="22">
        <f>SUMIF('Shamrock 5K'!$F$2:$F$300,$F70,'Shamrock 5K'!$J$2:$J$300)</f>
        <v>0</v>
      </c>
      <c r="H70" s="22">
        <f>SUMIF('Nashua 10K'!$F$2:$F$300,$F70,'Nashua 10K'!$J$2:$J$300)</f>
        <v>0</v>
      </c>
      <c r="I70" s="22">
        <f>SUMIF('Shaker 7'!$F$2:$F$300,$F70,'Shaker 7'!$J$2:$J$300)</f>
        <v>0</v>
      </c>
      <c r="J70" s="22">
        <f>SUMIF('Run for Freedom 5K'!$F$2:$F$300,$F70,'Run for Freedom 5K'!$J$2:$J$300)</f>
        <v>1</v>
      </c>
      <c r="K70" s="22">
        <f>SUMIF('Footrace for the Fallen 5K'!$F$2:$F$366,$F70,'Footrace for the Fallen 5K'!$J$2:$J$366)</f>
        <v>1</v>
      </c>
      <c r="L70" s="22">
        <f>SUMIF('New England Half'!$F$2:$F$355,$F70,'New England Half'!$J$2:$J$355)</f>
        <v>0</v>
      </c>
      <c r="M70" s="24">
        <f>SUM(G70:L70)</f>
        <v>2</v>
      </c>
    </row>
    <row r="71" spans="1:13">
      <c r="A71" s="3" t="s">
        <v>476</v>
      </c>
      <c r="B71" s="3" t="s">
        <v>139</v>
      </c>
      <c r="C71" s="35" t="s">
        <v>38</v>
      </c>
      <c r="D71" s="35">
        <v>57</v>
      </c>
      <c r="E71" s="35" t="s">
        <v>17</v>
      </c>
      <c r="F71" s="19" t="str">
        <f>A71&amp;B71&amp;C71&amp;E71</f>
        <v>SaraLandryFGATE CITY STRIDERS</v>
      </c>
      <c r="G71" s="22">
        <f>SUMIF('Shamrock 5K'!$F$2:$F$300,$F71,'Shamrock 5K'!$J$2:$J$300)</f>
        <v>0</v>
      </c>
      <c r="H71" s="22">
        <f>SUMIF('Nashua 10K'!$F$2:$F$300,$F71,'Nashua 10K'!$J$2:$J$300)</f>
        <v>1.8</v>
      </c>
      <c r="I71" s="22">
        <f>SUMIF('Shaker 7'!$F$2:$F$300,$F71,'Shaker 7'!$J$2:$J$300)</f>
        <v>0</v>
      </c>
      <c r="J71" s="22">
        <f>SUMIF('Run for Freedom 5K'!$F$2:$F$300,$F71,'Run for Freedom 5K'!$J$2:$J$300)</f>
        <v>0</v>
      </c>
      <c r="K71" s="22">
        <f>SUMIF('Footrace for the Fallen 5K'!$F$2:$F$366,$F71,'Footrace for the Fallen 5K'!$J$2:$J$366)</f>
        <v>0</v>
      </c>
      <c r="L71" s="22">
        <f>SUMIF('New England Half'!$F$2:$F$355,$F71,'New England Half'!$J$2:$J$355)</f>
        <v>0</v>
      </c>
      <c r="M71" s="24">
        <f>SUM(G71:L71)</f>
        <v>1.8</v>
      </c>
    </row>
    <row r="72" spans="1:13">
      <c r="A72" t="s">
        <v>856</v>
      </c>
      <c r="B72" t="s">
        <v>857</v>
      </c>
      <c r="C72" t="s">
        <v>38</v>
      </c>
      <c r="D72">
        <v>50</v>
      </c>
      <c r="E72" t="s">
        <v>18</v>
      </c>
      <c r="F72" s="19" t="str">
        <f>A72&amp;B72&amp;C72&amp;E72</f>
        <v>RobinHelfrichFGREATER DERRY TRACK CLUB</v>
      </c>
      <c r="G72" s="22">
        <f>SUMIF('Shamrock 5K'!$F$2:$F$300,$F72,'Shamrock 5K'!$J$2:$J$300)</f>
        <v>0</v>
      </c>
      <c r="H72" s="22">
        <f>SUMIF('Nashua 10K'!$F$2:$F$300,$F72,'Nashua 10K'!$J$2:$J$300)</f>
        <v>0</v>
      </c>
      <c r="I72" s="22">
        <f>SUMIF('Shaker 7'!$F$2:$F$300,$F72,'Shaker 7'!$J$2:$J$300)</f>
        <v>0</v>
      </c>
      <c r="J72" s="22">
        <f>SUMIF('Run for Freedom 5K'!$F$2:$F$300,$F72,'Run for Freedom 5K'!$J$2:$J$300)</f>
        <v>0</v>
      </c>
      <c r="K72" s="22">
        <f>SUMIF('Footrace for the Fallen 5K'!$F$2:$F$366,$F72,'Footrace for the Fallen 5K'!$J$2:$J$366)</f>
        <v>0</v>
      </c>
      <c r="L72" s="22">
        <f>SUMIF('New England Half'!$F$2:$F$355,$F72,'New England Half'!$J$2:$J$355)</f>
        <v>1.6</v>
      </c>
      <c r="M72" s="24">
        <f>SUM(G72:L72)</f>
        <v>1.6</v>
      </c>
    </row>
    <row r="73" spans="1:13">
      <c r="A73" t="s">
        <v>892</v>
      </c>
      <c r="B73" t="s">
        <v>893</v>
      </c>
      <c r="C73" t="s">
        <v>38</v>
      </c>
      <c r="D73">
        <v>50</v>
      </c>
      <c r="E73" t="s">
        <v>19</v>
      </c>
      <c r="F73" s="19" t="str">
        <f>A73&amp;B73&amp;C73&amp;E73</f>
        <v>KristeneNadeauFMILLENNIUM RUNNING</v>
      </c>
      <c r="G73" s="22">
        <f>SUMIF('Shamrock 5K'!$F$2:$F$300,$F73,'Shamrock 5K'!$J$2:$J$300)</f>
        <v>0</v>
      </c>
      <c r="H73" s="22">
        <f>SUMIF('Nashua 10K'!$F$2:$F$300,$F73,'Nashua 10K'!$J$2:$J$300)</f>
        <v>0</v>
      </c>
      <c r="I73" s="22">
        <f>SUMIF('Shaker 7'!$F$2:$F$300,$F73,'Shaker 7'!$J$2:$J$300)</f>
        <v>0</v>
      </c>
      <c r="J73" s="22">
        <f>SUMIF('Run for Freedom 5K'!$F$2:$F$300,$F73,'Run for Freedom 5K'!$J$2:$J$300)</f>
        <v>0</v>
      </c>
      <c r="K73" s="22">
        <f>SUMIF('Footrace for the Fallen 5K'!$F$2:$F$366,$F73,'Footrace for the Fallen 5K'!$J$2:$J$366)</f>
        <v>0</v>
      </c>
      <c r="L73" s="22">
        <f>SUMIF('New England Half'!$F$2:$F$355,$F73,'New England Half'!$J$2:$J$355)</f>
        <v>1</v>
      </c>
      <c r="M73" s="24">
        <f>SUM(G73:L73)</f>
        <v>1</v>
      </c>
    </row>
    <row r="74" spans="1:13">
      <c r="A74" t="s">
        <v>764</v>
      </c>
      <c r="B74" t="s">
        <v>765</v>
      </c>
      <c r="C74" t="s">
        <v>38</v>
      </c>
      <c r="D74" s="3">
        <v>51</v>
      </c>
      <c r="E74" s="3" t="s">
        <v>19</v>
      </c>
      <c r="F74" s="19" t="str">
        <f>A74&amp;B74&amp;C74&amp;E74</f>
        <v>KristenSheppardFMILLENNIUM RUNNING</v>
      </c>
      <c r="G74" s="22">
        <f>SUMIF('Shamrock 5K'!$F$2:$F$300,$F74,'Shamrock 5K'!$J$2:$J$300)</f>
        <v>0</v>
      </c>
      <c r="H74" s="22">
        <f>SUMIF('Nashua 10K'!$F$2:$F$300,$F74,'Nashua 10K'!$J$2:$J$300)</f>
        <v>0</v>
      </c>
      <c r="I74" s="22">
        <f>SUMIF('Shaker 7'!$F$2:$F$300,$F74,'Shaker 7'!$J$2:$J$300)</f>
        <v>0</v>
      </c>
      <c r="J74" s="22">
        <f>SUMIF('Run for Freedom 5K'!$F$2:$F$300,$F74,'Run for Freedom 5K'!$J$2:$J$300)</f>
        <v>0</v>
      </c>
      <c r="K74" s="22">
        <f>SUMIF('Footrace for the Fallen 5K'!$F$2:$F$366,$F74,'Footrace for the Fallen 5K'!$J$2:$J$366)</f>
        <v>1</v>
      </c>
      <c r="L74" s="22">
        <f>SUMIF('New England Half'!$F$2:$F$355,$F74,'New England Half'!$J$2:$J$355)</f>
        <v>0</v>
      </c>
      <c r="M74" s="24">
        <f>SUM(G74:L74)</f>
        <v>1</v>
      </c>
    </row>
    <row r="75" spans="1:13">
      <c r="A75" t="s">
        <v>567</v>
      </c>
      <c r="B75" t="s">
        <v>771</v>
      </c>
      <c r="C75" t="s">
        <v>38</v>
      </c>
      <c r="D75" s="3">
        <v>52</v>
      </c>
      <c r="E75" s="3" t="s">
        <v>19</v>
      </c>
      <c r="F75" s="19" t="str">
        <f>A75&amp;B75&amp;C75&amp;E75</f>
        <v>LaraCarneyFMILLENNIUM RUNNING</v>
      </c>
      <c r="G75" s="22">
        <f>SUMIF('Shamrock 5K'!$F$2:$F$300,$F75,'Shamrock 5K'!$J$2:$J$300)</f>
        <v>0</v>
      </c>
      <c r="H75" s="22">
        <f>SUMIF('Nashua 10K'!$F$2:$F$300,$F75,'Nashua 10K'!$J$2:$J$300)</f>
        <v>0</v>
      </c>
      <c r="I75" s="22">
        <f>SUMIF('Shaker 7'!$F$2:$F$300,$F75,'Shaker 7'!$J$2:$J$300)</f>
        <v>0</v>
      </c>
      <c r="J75" s="22">
        <f>SUMIF('Run for Freedom 5K'!$F$2:$F$300,$F75,'Run for Freedom 5K'!$J$2:$J$300)</f>
        <v>0</v>
      </c>
      <c r="K75" s="22">
        <f>SUMIF('Footrace for the Fallen 5K'!$F$2:$F$366,$F75,'Footrace for the Fallen 5K'!$J$2:$J$366)</f>
        <v>1</v>
      </c>
      <c r="L75" s="22">
        <f>SUMIF('New England Half'!$F$2:$F$355,$F75,'New England Half'!$J$2:$J$355)</f>
        <v>0</v>
      </c>
      <c r="M75" s="24">
        <f>SUM(G75:L75)</f>
        <v>1</v>
      </c>
    </row>
    <row r="76" spans="1:13">
      <c r="A76" s="3" t="s">
        <v>80</v>
      </c>
      <c r="B76" s="3" t="s">
        <v>819</v>
      </c>
      <c r="C76" s="3" t="s">
        <v>38</v>
      </c>
      <c r="D76" s="3">
        <v>52</v>
      </c>
      <c r="E76" s="3" t="s">
        <v>19</v>
      </c>
      <c r="F76" s="19" t="str">
        <f>A76&amp;B76&amp;C76&amp;E76</f>
        <v>JenniferFinneganFMILLENNIUM RUNNING</v>
      </c>
      <c r="G76" s="22">
        <f>SUMIF('Shamrock 5K'!$F$2:$F$300,$F76,'Shamrock 5K'!$J$2:$J$300)</f>
        <v>0</v>
      </c>
      <c r="H76" s="22">
        <f>SUMIF('Nashua 10K'!$F$2:$F$300,$F76,'Nashua 10K'!$J$2:$J$300)</f>
        <v>0</v>
      </c>
      <c r="I76" s="22">
        <f>SUMIF('Shaker 7'!$F$2:$F$300,$F76,'Shaker 7'!$J$2:$J$300)</f>
        <v>0</v>
      </c>
      <c r="J76" s="22">
        <f>SUMIF('Run for Freedom 5K'!$F$2:$F$300,$F76,'Run for Freedom 5K'!$J$2:$J$300)</f>
        <v>0</v>
      </c>
      <c r="K76" s="22">
        <f>SUMIF('Footrace for the Fallen 5K'!$F$2:$F$366,$F76,'Footrace for the Fallen 5K'!$J$2:$J$366)</f>
        <v>1</v>
      </c>
      <c r="L76" s="22">
        <f>SUMIF('New England Half'!$F$2:$F$355,$F76,'New England Half'!$J$2:$J$355)</f>
        <v>0</v>
      </c>
      <c r="M76" s="24">
        <f>SUM(G76:L76)</f>
        <v>1</v>
      </c>
    </row>
    <row r="77" spans="1:13">
      <c r="A77" t="s">
        <v>119</v>
      </c>
      <c r="B77" t="s">
        <v>647</v>
      </c>
      <c r="C77" t="s">
        <v>38</v>
      </c>
      <c r="D77">
        <v>52</v>
      </c>
      <c r="E77" t="s">
        <v>18</v>
      </c>
      <c r="F77" s="19" t="str">
        <f>A77&amp;B77&amp;C77&amp;E77</f>
        <v>PattyMcdarghFGREATER DERRY TRACK CLUB</v>
      </c>
      <c r="G77" s="22">
        <f>SUMIF('Shamrock 5K'!$F$2:$F$300,$F77,'Shamrock 5K'!$J$2:$J$300)</f>
        <v>0</v>
      </c>
      <c r="H77" s="22">
        <f>SUMIF('Nashua 10K'!$F$2:$F$300,$F77,'Nashua 10K'!$J$2:$J$300)</f>
        <v>0</v>
      </c>
      <c r="I77" s="22">
        <f>SUMIF('Shaker 7'!$F$2:$F$300,$F77,'Shaker 7'!$J$2:$J$300)</f>
        <v>0</v>
      </c>
      <c r="J77" s="22">
        <f>SUMIF('Run for Freedom 5K'!$F$2:$F$300,$F77,'Run for Freedom 5K'!$J$2:$J$300)</f>
        <v>1</v>
      </c>
      <c r="K77" s="22">
        <f>SUMIF('Footrace for the Fallen 5K'!$F$2:$F$366,$F77,'Footrace for the Fallen 5K'!$J$2:$J$366)</f>
        <v>0</v>
      </c>
      <c r="L77" s="22">
        <f>SUMIF('New England Half'!$F$2:$F$355,$F77,'New England Half'!$J$2:$J$355)</f>
        <v>0</v>
      </c>
      <c r="M77" s="24">
        <f>SUM(G77:L77)</f>
        <v>1</v>
      </c>
    </row>
    <row r="78" spans="1:13">
      <c r="A78" t="s">
        <v>269</v>
      </c>
      <c r="B78" t="s">
        <v>643</v>
      </c>
      <c r="C78" t="s">
        <v>38</v>
      </c>
      <c r="D78">
        <v>54</v>
      </c>
      <c r="E78" t="s">
        <v>18</v>
      </c>
      <c r="F78" s="19" t="str">
        <f>A78&amp;B78&amp;C78&amp;E78</f>
        <v>LoriLanganFGREATER DERRY TRACK CLUB</v>
      </c>
      <c r="G78" s="22">
        <f>SUMIF('Shamrock 5K'!$F$2:$F$300,$F78,'Shamrock 5K'!$J$2:$J$300)</f>
        <v>0</v>
      </c>
      <c r="H78" s="22">
        <f>SUMIF('Nashua 10K'!$F$2:$F$300,$F78,'Nashua 10K'!$J$2:$J$300)</f>
        <v>0</v>
      </c>
      <c r="I78" s="22">
        <f>SUMIF('Shaker 7'!$F$2:$F$300,$F78,'Shaker 7'!$J$2:$J$300)</f>
        <v>0</v>
      </c>
      <c r="J78" s="22">
        <f>SUMIF('Run for Freedom 5K'!$F$2:$F$300,$F78,'Run for Freedom 5K'!$J$2:$J$300)</f>
        <v>1</v>
      </c>
      <c r="K78" s="22">
        <f>SUMIF('Footrace for the Fallen 5K'!$F$2:$F$366,$F78,'Footrace for the Fallen 5K'!$J$2:$J$366)</f>
        <v>0</v>
      </c>
      <c r="L78" s="22">
        <f>SUMIF('New England Half'!$F$2:$F$355,$F78,'New England Half'!$J$2:$J$355)</f>
        <v>0</v>
      </c>
      <c r="M78" s="24">
        <f>SUM(G78:L78)</f>
        <v>1</v>
      </c>
    </row>
    <row r="79" spans="1:13">
      <c r="A79" t="s">
        <v>637</v>
      </c>
      <c r="B79" t="s">
        <v>635</v>
      </c>
      <c r="C79" t="s">
        <v>38</v>
      </c>
      <c r="D79">
        <v>54</v>
      </c>
      <c r="E79" t="s">
        <v>18</v>
      </c>
      <c r="F79" s="19" t="str">
        <f>A79&amp;B79&amp;C79&amp;E79</f>
        <v>WendyRapaportFGREATER DERRY TRACK CLUB</v>
      </c>
      <c r="G79" s="22">
        <f>SUMIF('Shamrock 5K'!$F$2:$F$300,$F79,'Shamrock 5K'!$J$2:$J$300)</f>
        <v>0</v>
      </c>
      <c r="H79" s="22">
        <f>SUMIF('Nashua 10K'!$F$2:$F$300,$F79,'Nashua 10K'!$J$2:$J$300)</f>
        <v>0</v>
      </c>
      <c r="I79" s="22">
        <f>SUMIF('Shaker 7'!$F$2:$F$300,$F79,'Shaker 7'!$J$2:$J$300)</f>
        <v>0</v>
      </c>
      <c r="J79" s="22">
        <f>SUMIF('Run for Freedom 5K'!$F$2:$F$300,$F79,'Run for Freedom 5K'!$J$2:$J$300)</f>
        <v>1</v>
      </c>
      <c r="K79" s="22">
        <f>SUMIF('Footrace for the Fallen 5K'!$F$2:$F$366,$F79,'Footrace for the Fallen 5K'!$J$2:$J$366)</f>
        <v>0</v>
      </c>
      <c r="L79" s="22">
        <f>SUMIF('New England Half'!$F$2:$F$355,$F79,'New England Half'!$J$2:$J$355)</f>
        <v>0</v>
      </c>
      <c r="M79" s="24">
        <f>SUM(G79:L79)</f>
        <v>1</v>
      </c>
    </row>
    <row r="80" spans="1:13">
      <c r="A80" t="s">
        <v>363</v>
      </c>
      <c r="B80" t="s">
        <v>634</v>
      </c>
      <c r="C80" t="s">
        <v>38</v>
      </c>
      <c r="D80">
        <v>55</v>
      </c>
      <c r="E80" t="s">
        <v>814</v>
      </c>
      <c r="F80" s="19" t="str">
        <f>A80&amp;B80&amp;C80&amp;E80</f>
        <v>SharonMorrisonFSIX03 ENDURANCE</v>
      </c>
      <c r="G80" s="22">
        <f>SUMIF('Shamrock 5K'!$F$2:$F$300,$F80,'Shamrock 5K'!$J$2:$J$300)</f>
        <v>0</v>
      </c>
      <c r="H80" s="22">
        <f>SUMIF('Nashua 10K'!$F$2:$F$300,$F80,'Nashua 10K'!$J$2:$J$300)</f>
        <v>0</v>
      </c>
      <c r="I80" s="22">
        <f>SUMIF('Shaker 7'!$F$2:$F$300,$F80,'Shaker 7'!$J$2:$J$300)</f>
        <v>0</v>
      </c>
      <c r="J80" s="22">
        <f>SUMIF('Run for Freedom 5K'!$F$2:$F$300,$F80,'Run for Freedom 5K'!$J$2:$J$300)</f>
        <v>0</v>
      </c>
      <c r="K80" s="22">
        <f>SUMIF('Footrace for the Fallen 5K'!$F$2:$F$366,$F80,'Footrace for the Fallen 5K'!$J$2:$J$366)</f>
        <v>0</v>
      </c>
      <c r="L80" s="22">
        <f>SUMIF('New England Half'!$F$2:$F$355,$F80,'New England Half'!$J$2:$J$355)</f>
        <v>1</v>
      </c>
      <c r="M80" s="24">
        <f>SUM(G80:L80)</f>
        <v>1</v>
      </c>
    </row>
    <row r="81" spans="1:13">
      <c r="A81" t="s">
        <v>751</v>
      </c>
      <c r="B81" t="s">
        <v>752</v>
      </c>
      <c r="C81" t="s">
        <v>38</v>
      </c>
      <c r="D81" s="3">
        <v>55</v>
      </c>
      <c r="E81" s="2" t="s">
        <v>24</v>
      </c>
      <c r="F81" s="19" t="str">
        <f>A81&amp;B81&amp;C81&amp;E81</f>
        <v>ElaineMakaraFRUNNERS ALLEY</v>
      </c>
      <c r="G81" s="22">
        <f>SUMIF('Shamrock 5K'!$F$2:$F$300,$F81,'Shamrock 5K'!$J$2:$J$300)</f>
        <v>0</v>
      </c>
      <c r="H81" s="22">
        <f>SUMIF('Nashua 10K'!$F$2:$F$300,$F81,'Nashua 10K'!$J$2:$J$300)</f>
        <v>0</v>
      </c>
      <c r="I81" s="22">
        <f>SUMIF('Shaker 7'!$F$2:$F$300,$F81,'Shaker 7'!$J$2:$J$300)</f>
        <v>0</v>
      </c>
      <c r="J81" s="22">
        <f>SUMIF('Run for Freedom 5K'!$F$2:$F$300,$F81,'Run for Freedom 5K'!$J$2:$J$300)</f>
        <v>0</v>
      </c>
      <c r="K81" s="22">
        <f>SUMIF('Footrace for the Fallen 5K'!$F$2:$F$366,$F81,'Footrace for the Fallen 5K'!$J$2:$J$366)</f>
        <v>1</v>
      </c>
      <c r="L81" s="22">
        <f>SUMIF('New England Half'!$F$2:$F$355,$F81,'New England Half'!$J$2:$J$355)</f>
        <v>0</v>
      </c>
      <c r="M81" s="24">
        <f>SUM(G81:L81)</f>
        <v>1</v>
      </c>
    </row>
    <row r="82" spans="1:13">
      <c r="A82" t="s">
        <v>890</v>
      </c>
      <c r="B82" t="s">
        <v>891</v>
      </c>
      <c r="C82" t="s">
        <v>38</v>
      </c>
      <c r="D82">
        <v>56</v>
      </c>
      <c r="E82" t="s">
        <v>19</v>
      </c>
      <c r="F82" s="19" t="str">
        <f>A82&amp;B82&amp;C82&amp;E82</f>
        <v>KristinMaraFMILLENNIUM RUNNING</v>
      </c>
      <c r="G82" s="22">
        <f>SUMIF('Shamrock 5K'!$F$2:$F$300,$F82,'Shamrock 5K'!$J$2:$J$300)</f>
        <v>0</v>
      </c>
      <c r="H82" s="22">
        <f>SUMIF('Nashua 10K'!$F$2:$F$300,$F82,'Nashua 10K'!$J$2:$J$300)</f>
        <v>0</v>
      </c>
      <c r="I82" s="22">
        <f>SUMIF('Shaker 7'!$F$2:$F$300,$F82,'Shaker 7'!$J$2:$J$300)</f>
        <v>0</v>
      </c>
      <c r="J82" s="22">
        <f>SUMIF('Run for Freedom 5K'!$F$2:$F$300,$F82,'Run for Freedom 5K'!$J$2:$J$300)</f>
        <v>0</v>
      </c>
      <c r="K82" s="22">
        <f>SUMIF('Footrace for the Fallen 5K'!$F$2:$F$366,$F82,'Footrace for the Fallen 5K'!$J$2:$J$366)</f>
        <v>0</v>
      </c>
      <c r="L82" s="22">
        <f>SUMIF('New England Half'!$F$2:$F$355,$F82,'New England Half'!$J$2:$J$355)</f>
        <v>1</v>
      </c>
      <c r="M82" s="24">
        <f>SUM(G82:L82)</f>
        <v>1</v>
      </c>
    </row>
    <row r="83" spans="1:13">
      <c r="A83" s="3" t="s">
        <v>141</v>
      </c>
      <c r="B83" s="3" t="s">
        <v>824</v>
      </c>
      <c r="C83" s="3" t="s">
        <v>38</v>
      </c>
      <c r="D83" s="3">
        <v>56</v>
      </c>
      <c r="E83" s="3" t="s">
        <v>19</v>
      </c>
      <c r="F83" s="19" t="str">
        <f>A83&amp;B83&amp;C83&amp;E83</f>
        <v>ChristineMurrayFMILLENNIUM RUNNING</v>
      </c>
      <c r="G83" s="22">
        <f>SUMIF('Shamrock 5K'!$F$2:$F$300,$F83,'Shamrock 5K'!$J$2:$J$300)</f>
        <v>0</v>
      </c>
      <c r="H83" s="22">
        <f>SUMIF('Nashua 10K'!$F$2:$F$300,$F83,'Nashua 10K'!$J$2:$J$300)</f>
        <v>0</v>
      </c>
      <c r="I83" s="22">
        <f>SUMIF('Shaker 7'!$F$2:$F$300,$F83,'Shaker 7'!$J$2:$J$300)</f>
        <v>0</v>
      </c>
      <c r="J83" s="22">
        <f>SUMIF('Run for Freedom 5K'!$F$2:$F$300,$F83,'Run for Freedom 5K'!$J$2:$J$300)</f>
        <v>0</v>
      </c>
      <c r="K83" s="22">
        <f>SUMIF('Footrace for the Fallen 5K'!$F$2:$F$366,$F83,'Footrace for the Fallen 5K'!$J$2:$J$366)</f>
        <v>1</v>
      </c>
      <c r="L83" s="22">
        <f>SUMIF('New England Half'!$F$2:$F$355,$F83,'New England Half'!$J$2:$J$355)</f>
        <v>0</v>
      </c>
      <c r="M83" s="24">
        <f>SUM(G83:L83)</f>
        <v>1</v>
      </c>
    </row>
    <row r="84" spans="1:13">
      <c r="A84" t="s">
        <v>123</v>
      </c>
      <c r="B84" t="s">
        <v>685</v>
      </c>
      <c r="C84" t="s">
        <v>38</v>
      </c>
      <c r="D84">
        <v>56</v>
      </c>
      <c r="E84" s="3" t="s">
        <v>19</v>
      </c>
      <c r="F84" s="19" t="str">
        <f>A84&amp;B84&amp;C84&amp;E84</f>
        <v>DeniseSandlerFMILLENNIUM RUNNING</v>
      </c>
      <c r="G84" s="22">
        <f>SUMIF('Shamrock 5K'!$F$2:$F$300,$F84,'Shamrock 5K'!$J$2:$J$300)</f>
        <v>0</v>
      </c>
      <c r="H84" s="22">
        <f>SUMIF('Nashua 10K'!$F$2:$F$300,$F84,'Nashua 10K'!$J$2:$J$300)</f>
        <v>0</v>
      </c>
      <c r="I84" s="22">
        <f>SUMIF('Shaker 7'!$F$2:$F$300,$F84,'Shaker 7'!$J$2:$J$300)</f>
        <v>0</v>
      </c>
      <c r="J84" s="22">
        <f>SUMIF('Run for Freedom 5K'!$F$2:$F$300,$F84,'Run for Freedom 5K'!$J$2:$J$300)</f>
        <v>1</v>
      </c>
      <c r="K84" s="22">
        <f>SUMIF('Footrace for the Fallen 5K'!$F$2:$F$366,$F84,'Footrace for the Fallen 5K'!$J$2:$J$366)</f>
        <v>0</v>
      </c>
      <c r="L84" s="22">
        <f>SUMIF('New England Half'!$F$2:$F$355,$F84,'New England Half'!$J$2:$J$355)</f>
        <v>0</v>
      </c>
      <c r="M84" s="24">
        <f>SUM(G84:L84)</f>
        <v>1</v>
      </c>
    </row>
    <row r="85" spans="1:13">
      <c r="A85" t="s">
        <v>639</v>
      </c>
      <c r="B85" t="s">
        <v>640</v>
      </c>
      <c r="C85" t="s">
        <v>38</v>
      </c>
      <c r="D85">
        <v>56</v>
      </c>
      <c r="E85" t="s">
        <v>18</v>
      </c>
      <c r="F85" s="19" t="str">
        <f>A85&amp;B85&amp;C85&amp;E85</f>
        <v>JessikaWelchFGREATER DERRY TRACK CLUB</v>
      </c>
      <c r="G85" s="22">
        <f>SUMIF('Shamrock 5K'!$F$2:$F$300,$F85,'Shamrock 5K'!$J$2:$J$300)</f>
        <v>0</v>
      </c>
      <c r="H85" s="22">
        <f>SUMIF('Nashua 10K'!$F$2:$F$300,$F85,'Nashua 10K'!$J$2:$J$300)</f>
        <v>0</v>
      </c>
      <c r="I85" s="22">
        <f>SUMIF('Shaker 7'!$F$2:$F$300,$F85,'Shaker 7'!$J$2:$J$300)</f>
        <v>0</v>
      </c>
      <c r="J85" s="22">
        <f>SUMIF('Run for Freedom 5K'!$F$2:$F$300,$F85,'Run for Freedom 5K'!$J$2:$J$300)</f>
        <v>1</v>
      </c>
      <c r="K85" s="22">
        <f>SUMIF('Footrace for the Fallen 5K'!$F$2:$F$366,$F85,'Footrace for the Fallen 5K'!$J$2:$J$366)</f>
        <v>0</v>
      </c>
      <c r="L85" s="22">
        <f>SUMIF('New England Half'!$F$2:$F$355,$F85,'New England Half'!$J$2:$J$355)</f>
        <v>0</v>
      </c>
      <c r="M85" s="24">
        <f>SUM(G85:L85)</f>
        <v>1</v>
      </c>
    </row>
    <row r="86" spans="1:13">
      <c r="A86" t="s">
        <v>226</v>
      </c>
      <c r="B86" t="s">
        <v>750</v>
      </c>
      <c r="C86" t="s">
        <v>38</v>
      </c>
      <c r="D86" s="3">
        <v>58</v>
      </c>
      <c r="E86" s="3" t="s">
        <v>19</v>
      </c>
      <c r="F86" s="19" t="str">
        <f>A86&amp;B86&amp;C86&amp;E86</f>
        <v>PamJoplinFMILLENNIUM RUNNING</v>
      </c>
      <c r="G86" s="22">
        <f>SUMIF('Shamrock 5K'!$F$2:$F$300,$F86,'Shamrock 5K'!$J$2:$J$300)</f>
        <v>0</v>
      </c>
      <c r="H86" s="22">
        <f>SUMIF('Nashua 10K'!$F$2:$F$300,$F86,'Nashua 10K'!$J$2:$J$300)</f>
        <v>0</v>
      </c>
      <c r="I86" s="22">
        <f>SUMIF('Shaker 7'!$F$2:$F$300,$F86,'Shaker 7'!$J$2:$J$300)</f>
        <v>0</v>
      </c>
      <c r="J86" s="22">
        <f>SUMIF('Run for Freedom 5K'!$F$2:$F$300,$F86,'Run for Freedom 5K'!$J$2:$J$300)</f>
        <v>0</v>
      </c>
      <c r="K86" s="22">
        <f>SUMIF('Footrace for the Fallen 5K'!$F$2:$F$366,$F86,'Footrace for the Fallen 5K'!$J$2:$J$366)</f>
        <v>1</v>
      </c>
      <c r="L86" s="22">
        <f>SUMIF('New England Half'!$F$2:$F$355,$F86,'New England Half'!$J$2:$J$355)</f>
        <v>0</v>
      </c>
      <c r="M86" s="24">
        <f>SUM(G86:L86)</f>
        <v>1</v>
      </c>
    </row>
    <row r="87" spans="1:13">
      <c r="A87" t="s">
        <v>123</v>
      </c>
      <c r="B87" t="s">
        <v>758</v>
      </c>
      <c r="C87" t="s">
        <v>38</v>
      </c>
      <c r="D87" s="3">
        <v>58</v>
      </c>
      <c r="E87" s="3" t="s">
        <v>19</v>
      </c>
      <c r="F87" s="19" t="str">
        <f>A87&amp;B87&amp;C87&amp;E87</f>
        <v>DeniseWhittemoreFMILLENNIUM RUNNING</v>
      </c>
      <c r="G87" s="22">
        <f>SUMIF('Shamrock 5K'!$F$2:$F$300,$F87,'Shamrock 5K'!$J$2:$J$300)</f>
        <v>0</v>
      </c>
      <c r="H87" s="22">
        <f>SUMIF('Nashua 10K'!$F$2:$F$300,$F87,'Nashua 10K'!$J$2:$J$300)</f>
        <v>0</v>
      </c>
      <c r="I87" s="22">
        <f>SUMIF('Shaker 7'!$F$2:$F$300,$F87,'Shaker 7'!$J$2:$J$300)</f>
        <v>0</v>
      </c>
      <c r="J87" s="22">
        <f>SUMIF('Run for Freedom 5K'!$F$2:$F$300,$F87,'Run for Freedom 5K'!$J$2:$J$300)</f>
        <v>0</v>
      </c>
      <c r="K87" s="22">
        <f>SUMIF('Footrace for the Fallen 5K'!$F$2:$F$366,$F87,'Footrace for the Fallen 5K'!$J$2:$J$366)</f>
        <v>1</v>
      </c>
      <c r="L87" s="22">
        <f>SUMIF('New England Half'!$F$2:$F$355,$F87,'New England Half'!$J$2:$J$355)</f>
        <v>0</v>
      </c>
      <c r="M87" s="24">
        <f>SUM(G87:L87)</f>
        <v>1</v>
      </c>
    </row>
    <row r="88" spans="1:13">
      <c r="A88" s="3" t="s">
        <v>48</v>
      </c>
      <c r="B88" s="3" t="s">
        <v>82</v>
      </c>
      <c r="C88" s="3" t="s">
        <v>38</v>
      </c>
      <c r="D88" s="3">
        <v>58</v>
      </c>
      <c r="E88" s="3" t="s">
        <v>17</v>
      </c>
      <c r="F88" s="19" t="str">
        <f>A88&amp;B88&amp;C88&amp;E88</f>
        <v>DianeCliffordFGATE CITY STRIDERS</v>
      </c>
      <c r="G88" s="22">
        <f>SUMIF('Shamrock 5K'!$F$2:$F$300,$F88,'Shamrock 5K'!$J$2:$J$300)</f>
        <v>1</v>
      </c>
      <c r="H88" s="22">
        <f>SUMIF('Nashua 10K'!$F$2:$F$300,$F88,'Nashua 10K'!$J$2:$J$300)</f>
        <v>0</v>
      </c>
      <c r="I88" s="22">
        <f>SUMIF('Shaker 7'!$F$2:$F$300,$F88,'Shaker 7'!$J$2:$J$300)</f>
        <v>0</v>
      </c>
      <c r="J88" s="22">
        <f>SUMIF('Run for Freedom 5K'!$F$2:$F$300,$F88,'Run for Freedom 5K'!$J$2:$J$300)</f>
        <v>0</v>
      </c>
      <c r="K88" s="22">
        <f>SUMIF('Footrace for the Fallen 5K'!$F$2:$F$366,$F88,'Footrace for the Fallen 5K'!$J$2:$J$366)</f>
        <v>0</v>
      </c>
      <c r="L88" s="22">
        <f>SUMIF('New England Half'!$F$2:$F$355,$F88,'New England Half'!$J$2:$J$355)</f>
        <v>0</v>
      </c>
      <c r="M88" s="24">
        <f>SUM(G88:L88)</f>
        <v>1</v>
      </c>
    </row>
    <row r="89" spans="1:13">
      <c r="A89" t="s">
        <v>295</v>
      </c>
      <c r="B89" t="s">
        <v>753</v>
      </c>
      <c r="C89" t="s">
        <v>38</v>
      </c>
      <c r="D89" s="3">
        <v>59</v>
      </c>
      <c r="E89" t="s">
        <v>18</v>
      </c>
      <c r="F89" s="19" t="str">
        <f>A89&amp;B89&amp;C89&amp;E89</f>
        <v>ElizabethBurnsFGREATER DERRY TRACK CLUB</v>
      </c>
      <c r="G89" s="22">
        <f>SUMIF('Shamrock 5K'!$F$2:$F$300,$F89,'Shamrock 5K'!$J$2:$J$300)</f>
        <v>0</v>
      </c>
      <c r="H89" s="22">
        <f>SUMIF('Nashua 10K'!$F$2:$F$300,$F89,'Nashua 10K'!$J$2:$J$300)</f>
        <v>0</v>
      </c>
      <c r="I89" s="22">
        <f>SUMIF('Shaker 7'!$F$2:$F$300,$F89,'Shaker 7'!$J$2:$J$300)</f>
        <v>0</v>
      </c>
      <c r="J89" s="22">
        <f>SUMIF('Run for Freedom 5K'!$F$2:$F$300,$F89,'Run for Freedom 5K'!$J$2:$J$300)</f>
        <v>0</v>
      </c>
      <c r="K89" s="22">
        <f>SUMIF('Footrace for the Fallen 5K'!$F$2:$F$366,$F89,'Footrace for the Fallen 5K'!$J$2:$J$366)</f>
        <v>1</v>
      </c>
      <c r="L89" s="22">
        <f>SUMIF('New England Half'!$F$2:$F$355,$F89,'New England Half'!$J$2:$J$355)</f>
        <v>0</v>
      </c>
      <c r="M89" s="24">
        <f>SUM(G89:L89)</f>
        <v>1</v>
      </c>
    </row>
    <row r="90" spans="1:13">
      <c r="M90" s="24"/>
    </row>
    <row r="91" spans="1:13">
      <c r="M91" s="24"/>
    </row>
    <row r="92" spans="1:13">
      <c r="M92" s="24"/>
    </row>
    <row r="93" spans="1:13">
      <c r="M93" s="24"/>
    </row>
    <row r="94" spans="1:13">
      <c r="M94" s="24"/>
    </row>
    <row r="95" spans="1:13">
      <c r="M95" s="24"/>
    </row>
    <row r="96" spans="1:13">
      <c r="M96" s="24"/>
    </row>
    <row r="97" spans="13:13">
      <c r="M97" s="24"/>
    </row>
    <row r="98" spans="13:13">
      <c r="M98" s="24"/>
    </row>
    <row r="99" spans="13:13">
      <c r="M99" s="24"/>
    </row>
    <row r="100" spans="13:13">
      <c r="M100" s="24"/>
    </row>
    <row r="101" spans="13:13">
      <c r="M101" s="24"/>
    </row>
    <row r="102" spans="13:13">
      <c r="M102" s="24"/>
    </row>
    <row r="103" spans="13:13">
      <c r="M103" s="24"/>
    </row>
    <row r="104" spans="13:13">
      <c r="M104" s="24"/>
    </row>
    <row r="105" spans="13:13">
      <c r="M105" s="24"/>
    </row>
    <row r="106" spans="13:13">
      <c r="M106" s="24"/>
    </row>
    <row r="107" spans="13:13">
      <c r="M107" s="24"/>
    </row>
    <row r="108" spans="13:13">
      <c r="M108" s="24"/>
    </row>
    <row r="109" spans="13:13">
      <c r="M109" s="24"/>
    </row>
    <row r="110" spans="13:13">
      <c r="M110" s="24"/>
    </row>
    <row r="111" spans="13:13">
      <c r="M111" s="24"/>
    </row>
    <row r="112" spans="13:13">
      <c r="M112" s="24"/>
    </row>
    <row r="113" spans="13:13">
      <c r="M113" s="24"/>
    </row>
    <row r="114" spans="13:13">
      <c r="M114" s="24"/>
    </row>
    <row r="115" spans="13:13">
      <c r="M115" s="24"/>
    </row>
    <row r="116" spans="13:13">
      <c r="M116" s="24"/>
    </row>
    <row r="117" spans="13:13">
      <c r="M117" s="24"/>
    </row>
    <row r="118" spans="13:13">
      <c r="M118" s="24"/>
    </row>
    <row r="119" spans="13:13">
      <c r="M119" s="24"/>
    </row>
    <row r="120" spans="13:13">
      <c r="M120" s="24"/>
    </row>
    <row r="121" spans="13:13">
      <c r="M121" s="24"/>
    </row>
    <row r="122" spans="13:13">
      <c r="M122" s="24"/>
    </row>
    <row r="123" spans="13:13">
      <c r="M123" s="24"/>
    </row>
    <row r="124" spans="13:13">
      <c r="M124" s="24"/>
    </row>
    <row r="125" spans="13:13">
      <c r="M125" s="24"/>
    </row>
    <row r="126" spans="13:13">
      <c r="M126" s="24"/>
    </row>
    <row r="127" spans="13:13">
      <c r="M127" s="24"/>
    </row>
    <row r="128" spans="13:13">
      <c r="M128" s="24"/>
    </row>
    <row r="129" spans="13:13">
      <c r="M129" s="24"/>
    </row>
    <row r="130" spans="13:13">
      <c r="M130" s="24"/>
    </row>
    <row r="131" spans="13:13">
      <c r="M131" s="24"/>
    </row>
    <row r="132" spans="13:13">
      <c r="M132" s="24"/>
    </row>
    <row r="133" spans="13:13">
      <c r="M133" s="24"/>
    </row>
    <row r="134" spans="13:13">
      <c r="M134" s="24"/>
    </row>
    <row r="135" spans="13:13">
      <c r="M135" s="24"/>
    </row>
    <row r="136" spans="13:13">
      <c r="M136" s="24"/>
    </row>
    <row r="137" spans="13:13">
      <c r="M137" s="24"/>
    </row>
    <row r="138" spans="13:13">
      <c r="M138" s="24"/>
    </row>
    <row r="139" spans="13:13">
      <c r="M139" s="24"/>
    </row>
    <row r="140" spans="13:13">
      <c r="M140" s="24"/>
    </row>
    <row r="141" spans="13:13">
      <c r="M141" s="24"/>
    </row>
    <row r="142" spans="13:13">
      <c r="M142" s="24"/>
    </row>
    <row r="143" spans="13:13">
      <c r="M143" s="24"/>
    </row>
    <row r="144" spans="13:13">
      <c r="M144" s="24"/>
    </row>
    <row r="145" spans="13:13">
      <c r="M145" s="24"/>
    </row>
    <row r="146" spans="13:13">
      <c r="M146" s="24"/>
    </row>
    <row r="147" spans="13:13">
      <c r="M147" s="24"/>
    </row>
    <row r="148" spans="13:13">
      <c r="M148" s="24"/>
    </row>
    <row r="149" spans="13:13">
      <c r="M149" s="24"/>
    </row>
    <row r="150" spans="13:13">
      <c r="M150" s="24"/>
    </row>
    <row r="151" spans="13:13">
      <c r="M151" s="24"/>
    </row>
    <row r="152" spans="13:13">
      <c r="M152" s="24"/>
    </row>
    <row r="153" spans="13:13">
      <c r="M153" s="24"/>
    </row>
    <row r="154" spans="13:13">
      <c r="M154" s="24"/>
    </row>
    <row r="155" spans="13:13">
      <c r="M155" s="24"/>
    </row>
    <row r="156" spans="13:13">
      <c r="M156" s="24"/>
    </row>
    <row r="157" spans="13:13">
      <c r="M157" s="24"/>
    </row>
    <row r="158" spans="13:13">
      <c r="M158" s="24"/>
    </row>
    <row r="159" spans="13:13">
      <c r="M159" s="24"/>
    </row>
    <row r="160" spans="13:13">
      <c r="M160" s="24"/>
    </row>
    <row r="161" spans="13:13">
      <c r="M161" s="24"/>
    </row>
    <row r="162" spans="13:13">
      <c r="M162" s="24"/>
    </row>
    <row r="163" spans="13:13">
      <c r="M163" s="24"/>
    </row>
    <row r="164" spans="13:13">
      <c r="M164" s="24"/>
    </row>
    <row r="165" spans="13:13">
      <c r="M165" s="24"/>
    </row>
    <row r="166" spans="13:13">
      <c r="M166" s="24"/>
    </row>
    <row r="167" spans="13:13">
      <c r="M167" s="24"/>
    </row>
    <row r="168" spans="13:13">
      <c r="M168" s="24"/>
    </row>
    <row r="169" spans="13:13">
      <c r="M169" s="24"/>
    </row>
    <row r="170" spans="13:13">
      <c r="M170" s="24"/>
    </row>
    <row r="171" spans="13:13">
      <c r="M171" s="24"/>
    </row>
    <row r="172" spans="13:13">
      <c r="M172" s="24"/>
    </row>
    <row r="173" spans="13:13">
      <c r="M173" s="24"/>
    </row>
    <row r="174" spans="13:13">
      <c r="M174" s="24"/>
    </row>
    <row r="175" spans="13:13">
      <c r="M175" s="24"/>
    </row>
    <row r="176" spans="13:13">
      <c r="M176" s="24"/>
    </row>
    <row r="177" spans="13:13">
      <c r="M177" s="24"/>
    </row>
    <row r="178" spans="13:13">
      <c r="M178" s="24"/>
    </row>
    <row r="179" spans="13:13">
      <c r="M179" s="24"/>
    </row>
    <row r="180" spans="13:13">
      <c r="M180" s="24"/>
    </row>
    <row r="181" spans="13:13">
      <c r="M181" s="24"/>
    </row>
    <row r="182" spans="13:13">
      <c r="M182" s="24"/>
    </row>
    <row r="183" spans="13:13">
      <c r="M183" s="24"/>
    </row>
    <row r="184" spans="13:13">
      <c r="M184" s="24"/>
    </row>
    <row r="185" spans="13:13">
      <c r="M185" s="24"/>
    </row>
    <row r="186" spans="13:13">
      <c r="M186" s="24"/>
    </row>
    <row r="187" spans="13:13">
      <c r="M187" s="24"/>
    </row>
    <row r="188" spans="13:13">
      <c r="M188" s="24"/>
    </row>
    <row r="189" spans="13:13">
      <c r="M189" s="24"/>
    </row>
    <row r="190" spans="13:13">
      <c r="M190" s="24"/>
    </row>
    <row r="191" spans="13:13">
      <c r="M191" s="24"/>
    </row>
    <row r="192" spans="13:13">
      <c r="M192" s="24"/>
    </row>
    <row r="193" spans="13:13">
      <c r="M193" s="24"/>
    </row>
    <row r="194" spans="13:13">
      <c r="M194" s="24"/>
    </row>
    <row r="195" spans="13:13">
      <c r="M195" s="24"/>
    </row>
    <row r="196" spans="13:13">
      <c r="M196" s="24"/>
    </row>
    <row r="197" spans="13:13">
      <c r="M197" s="24"/>
    </row>
    <row r="198" spans="13:13">
      <c r="M198" s="24"/>
    </row>
    <row r="199" spans="13:13">
      <c r="M199" s="24"/>
    </row>
    <row r="200" spans="13:13">
      <c r="M200" s="24"/>
    </row>
    <row r="201" spans="13:13">
      <c r="M201" s="24"/>
    </row>
    <row r="202" spans="13:13">
      <c r="M202" s="24"/>
    </row>
    <row r="203" spans="13:13">
      <c r="M203" s="24"/>
    </row>
    <row r="204" spans="13:13">
      <c r="M204" s="24"/>
    </row>
    <row r="205" spans="13:13">
      <c r="M205" s="24"/>
    </row>
    <row r="206" spans="13:13">
      <c r="M206" s="24"/>
    </row>
    <row r="207" spans="13:13">
      <c r="M207" s="24"/>
    </row>
    <row r="208" spans="13:13">
      <c r="M208" s="24"/>
    </row>
    <row r="209" spans="13:13">
      <c r="M209" s="24"/>
    </row>
    <row r="210" spans="13:13">
      <c r="M210" s="24"/>
    </row>
    <row r="211" spans="13:13">
      <c r="M211" s="24"/>
    </row>
    <row r="212" spans="13:13">
      <c r="M212" s="24"/>
    </row>
    <row r="213" spans="13:13">
      <c r="M213" s="24"/>
    </row>
    <row r="214" spans="13:13">
      <c r="M214" s="24"/>
    </row>
    <row r="215" spans="13:13">
      <c r="M215" s="24"/>
    </row>
    <row r="216" spans="13:13">
      <c r="M216" s="24"/>
    </row>
    <row r="217" spans="13:13">
      <c r="M217" s="24"/>
    </row>
    <row r="218" spans="13:13">
      <c r="M218" s="24"/>
    </row>
    <row r="219" spans="13:13">
      <c r="M219" s="24"/>
    </row>
    <row r="220" spans="13:13">
      <c r="M220" s="24"/>
    </row>
    <row r="221" spans="13:13">
      <c r="M221" s="24"/>
    </row>
    <row r="222" spans="13:13">
      <c r="M222" s="24"/>
    </row>
    <row r="223" spans="13:13">
      <c r="M223" s="24"/>
    </row>
    <row r="224" spans="13:13">
      <c r="M224" s="24"/>
    </row>
    <row r="225" spans="13:13">
      <c r="M225" s="24"/>
    </row>
    <row r="226" spans="13:13">
      <c r="M226" s="24"/>
    </row>
    <row r="227" spans="13:13">
      <c r="M227" s="24"/>
    </row>
    <row r="228" spans="13:13">
      <c r="M228" s="24"/>
    </row>
    <row r="229" spans="13:13">
      <c r="M229" s="24"/>
    </row>
    <row r="230" spans="13:13">
      <c r="M230" s="24"/>
    </row>
    <row r="231" spans="13:13">
      <c r="M231" s="24"/>
    </row>
    <row r="232" spans="13:13">
      <c r="M232" s="24"/>
    </row>
    <row r="233" spans="13:13">
      <c r="M233" s="24"/>
    </row>
    <row r="234" spans="13:13">
      <c r="M234" s="24"/>
    </row>
    <row r="235" spans="13:13">
      <c r="M235" s="24"/>
    </row>
    <row r="236" spans="13:13">
      <c r="M236" s="24"/>
    </row>
    <row r="237" spans="13:13">
      <c r="M237" s="24"/>
    </row>
    <row r="238" spans="13:13">
      <c r="M238" s="24"/>
    </row>
    <row r="239" spans="13:13">
      <c r="M239" s="24"/>
    </row>
    <row r="240" spans="13:13">
      <c r="M240" s="24"/>
    </row>
    <row r="241" spans="13:13">
      <c r="M241" s="24"/>
    </row>
    <row r="242" spans="13:13">
      <c r="M242" s="24"/>
    </row>
    <row r="243" spans="13:13">
      <c r="M243" s="24"/>
    </row>
    <row r="244" spans="13:13">
      <c r="M244" s="24"/>
    </row>
    <row r="245" spans="13:13">
      <c r="M245" s="24"/>
    </row>
    <row r="246" spans="13:13">
      <c r="M246" s="24"/>
    </row>
    <row r="247" spans="13:13">
      <c r="M247" s="24"/>
    </row>
    <row r="248" spans="13:13">
      <c r="M248" s="24"/>
    </row>
    <row r="249" spans="13:13">
      <c r="M249" s="24"/>
    </row>
    <row r="250" spans="13:13">
      <c r="M250" s="24"/>
    </row>
    <row r="251" spans="13:13">
      <c r="M251" s="24"/>
    </row>
    <row r="252" spans="13:13">
      <c r="M252" s="24"/>
    </row>
    <row r="253" spans="13:13">
      <c r="M253" s="24"/>
    </row>
    <row r="254" spans="13:13">
      <c r="M254" s="24"/>
    </row>
    <row r="255" spans="13:13">
      <c r="M255" s="24"/>
    </row>
    <row r="256" spans="13:13">
      <c r="M256" s="24"/>
    </row>
    <row r="257" spans="13:13">
      <c r="M257" s="24"/>
    </row>
    <row r="258" spans="13:13">
      <c r="M258" s="24"/>
    </row>
    <row r="259" spans="13:13">
      <c r="M259" s="24"/>
    </row>
    <row r="260" spans="13:13">
      <c r="M260" s="24"/>
    </row>
    <row r="261" spans="13:13">
      <c r="M261" s="24"/>
    </row>
    <row r="262" spans="13:13">
      <c r="M262" s="24"/>
    </row>
    <row r="263" spans="13:13">
      <c r="M263" s="24"/>
    </row>
    <row r="264" spans="13:13">
      <c r="M264" s="24"/>
    </row>
    <row r="265" spans="13:13">
      <c r="M265" s="24"/>
    </row>
    <row r="266" spans="13:13">
      <c r="M266" s="24"/>
    </row>
    <row r="267" spans="13:13">
      <c r="M267" s="24"/>
    </row>
    <row r="268" spans="13:13">
      <c r="M268" s="24"/>
    </row>
    <row r="269" spans="13:13">
      <c r="M269" s="24"/>
    </row>
    <row r="270" spans="13:13">
      <c r="M270" s="24"/>
    </row>
    <row r="271" spans="13:13">
      <c r="M271" s="24"/>
    </row>
    <row r="272" spans="13:13">
      <c r="M272" s="24"/>
    </row>
    <row r="273" spans="13:13">
      <c r="M273" s="24"/>
    </row>
    <row r="274" spans="13:13">
      <c r="M274" s="24"/>
    </row>
    <row r="275" spans="13:13">
      <c r="M275" s="24"/>
    </row>
    <row r="276" spans="13:13">
      <c r="M276" s="24"/>
    </row>
    <row r="277" spans="13:13">
      <c r="M277" s="24"/>
    </row>
    <row r="278" spans="13:13">
      <c r="M278" s="24"/>
    </row>
    <row r="279" spans="13:13">
      <c r="M279" s="24"/>
    </row>
    <row r="280" spans="13:13">
      <c r="M280" s="24"/>
    </row>
    <row r="281" spans="13:13">
      <c r="M281" s="24"/>
    </row>
    <row r="282" spans="13:13">
      <c r="M282" s="24"/>
    </row>
    <row r="283" spans="13:13">
      <c r="M283" s="24"/>
    </row>
    <row r="284" spans="13:13">
      <c r="M284" s="24"/>
    </row>
    <row r="285" spans="13:13">
      <c r="M285" s="24"/>
    </row>
    <row r="286" spans="13:13">
      <c r="M286" s="24"/>
    </row>
    <row r="287" spans="13:13">
      <c r="M287" s="24"/>
    </row>
    <row r="288" spans="13:13">
      <c r="M288" s="24"/>
    </row>
    <row r="289" spans="13:13">
      <c r="M289" s="24"/>
    </row>
    <row r="290" spans="13:13">
      <c r="M290" s="24"/>
    </row>
    <row r="291" spans="13:13">
      <c r="M291" s="24"/>
    </row>
    <row r="292" spans="13:13">
      <c r="M292" s="24"/>
    </row>
    <row r="293" spans="13:13">
      <c r="M293" s="24"/>
    </row>
    <row r="294" spans="13:13">
      <c r="M294" s="24"/>
    </row>
    <row r="295" spans="13:13">
      <c r="M295" s="24"/>
    </row>
    <row r="296" spans="13:13">
      <c r="M296" s="24"/>
    </row>
    <row r="297" spans="13:13">
      <c r="M297" s="24"/>
    </row>
    <row r="298" spans="13:13">
      <c r="M298" s="24"/>
    </row>
    <row r="299" spans="13:13">
      <c r="M299" s="24"/>
    </row>
    <row r="300" spans="13:13">
      <c r="M300" s="24"/>
    </row>
    <row r="301" spans="13:13">
      <c r="M301" s="24"/>
    </row>
    <row r="302" spans="13:13">
      <c r="M302" s="24"/>
    </row>
    <row r="303" spans="13:13">
      <c r="M303" s="24"/>
    </row>
    <row r="304" spans="13:13">
      <c r="M304" s="24"/>
    </row>
    <row r="305" spans="13:13">
      <c r="M305" s="24"/>
    </row>
    <row r="306" spans="13:13">
      <c r="M306" s="24"/>
    </row>
    <row r="307" spans="13:13">
      <c r="M307" s="24"/>
    </row>
    <row r="308" spans="13:13">
      <c r="M308" s="24"/>
    </row>
    <row r="309" spans="13:13">
      <c r="M309" s="24"/>
    </row>
    <row r="310" spans="13:13">
      <c r="M310" s="24"/>
    </row>
    <row r="311" spans="13:13">
      <c r="M311" s="24"/>
    </row>
    <row r="312" spans="13:13">
      <c r="M312" s="24"/>
    </row>
    <row r="313" spans="13:13">
      <c r="M313" s="24"/>
    </row>
    <row r="314" spans="13:13">
      <c r="M314" s="24"/>
    </row>
    <row r="315" spans="13:13">
      <c r="M315" s="24"/>
    </row>
    <row r="316" spans="13:13">
      <c r="M316" s="24"/>
    </row>
    <row r="317" spans="13:13">
      <c r="M317" s="24"/>
    </row>
    <row r="318" spans="13:13">
      <c r="M318" s="24"/>
    </row>
    <row r="319" spans="13:13">
      <c r="M319" s="24"/>
    </row>
    <row r="320" spans="13:13">
      <c r="M320" s="24"/>
    </row>
    <row r="321" spans="13:13">
      <c r="M321" s="24"/>
    </row>
    <row r="322" spans="13:13">
      <c r="M322" s="24"/>
    </row>
    <row r="323" spans="13:13">
      <c r="M323" s="24"/>
    </row>
    <row r="324" spans="13:13">
      <c r="M324" s="24"/>
    </row>
    <row r="325" spans="13:13">
      <c r="M325" s="24"/>
    </row>
    <row r="326" spans="13:13">
      <c r="M326" s="24"/>
    </row>
    <row r="327" spans="13:13">
      <c r="M327" s="24"/>
    </row>
    <row r="328" spans="13:13">
      <c r="M328" s="24"/>
    </row>
    <row r="329" spans="13:13">
      <c r="M329" s="24"/>
    </row>
    <row r="330" spans="13:13">
      <c r="M330" s="24"/>
    </row>
    <row r="331" spans="13:13">
      <c r="M331" s="24"/>
    </row>
    <row r="332" spans="13:13">
      <c r="M332" s="24"/>
    </row>
    <row r="333" spans="13:13">
      <c r="M333" s="24"/>
    </row>
    <row r="334" spans="13:13">
      <c r="M334" s="24"/>
    </row>
    <row r="335" spans="13:13">
      <c r="M335" s="24"/>
    </row>
    <row r="336" spans="13:13">
      <c r="M336" s="24"/>
    </row>
    <row r="337" spans="13:13">
      <c r="M337" s="24"/>
    </row>
    <row r="338" spans="13:13">
      <c r="M338" s="24"/>
    </row>
    <row r="339" spans="13:13">
      <c r="M339" s="24"/>
    </row>
    <row r="340" spans="13:13">
      <c r="M340" s="24"/>
    </row>
    <row r="341" spans="13:13">
      <c r="M341" s="24"/>
    </row>
    <row r="342" spans="13:13">
      <c r="M342" s="24"/>
    </row>
    <row r="343" spans="13:13">
      <c r="M343" s="24"/>
    </row>
    <row r="344" spans="13:13">
      <c r="M344" s="24"/>
    </row>
    <row r="345" spans="13:13">
      <c r="M345" s="24"/>
    </row>
    <row r="346" spans="13:13">
      <c r="M346" s="24"/>
    </row>
    <row r="347" spans="13:13">
      <c r="M347" s="24"/>
    </row>
    <row r="348" spans="13:13">
      <c r="M348" s="24"/>
    </row>
    <row r="349" spans="13:13">
      <c r="M349" s="24"/>
    </row>
    <row r="350" spans="13:13">
      <c r="M350" s="24"/>
    </row>
    <row r="351" spans="13:13">
      <c r="M351" s="24"/>
    </row>
    <row r="352" spans="13:13">
      <c r="M352" s="24"/>
    </row>
    <row r="353" spans="13:13">
      <c r="M353" s="24"/>
    </row>
    <row r="354" spans="13:13">
      <c r="M354" s="24"/>
    </row>
    <row r="355" spans="13:13">
      <c r="M355" s="24"/>
    </row>
    <row r="356" spans="13:13">
      <c r="M356" s="24"/>
    </row>
    <row r="357" spans="13:13">
      <c r="M357" s="24"/>
    </row>
    <row r="358" spans="13:13">
      <c r="M358" s="24"/>
    </row>
    <row r="359" spans="13:13">
      <c r="M359" s="24"/>
    </row>
    <row r="360" spans="13:13">
      <c r="M360" s="24"/>
    </row>
    <row r="361" spans="13:13">
      <c r="M361" s="24"/>
    </row>
    <row r="362" spans="13:13">
      <c r="M362" s="24"/>
    </row>
    <row r="363" spans="13:13">
      <c r="M363" s="24"/>
    </row>
    <row r="364" spans="13:13">
      <c r="M364" s="24"/>
    </row>
    <row r="365" spans="13:13">
      <c r="M365" s="24"/>
    </row>
    <row r="366" spans="13:13">
      <c r="M366" s="24"/>
    </row>
    <row r="367" spans="13:13">
      <c r="M367" s="24"/>
    </row>
    <row r="368" spans="13:13">
      <c r="M368" s="24"/>
    </row>
    <row r="369" spans="13:13">
      <c r="M369" s="24"/>
    </row>
    <row r="370" spans="13:13">
      <c r="M370" s="24"/>
    </row>
    <row r="371" spans="13:13">
      <c r="M371" s="24"/>
    </row>
    <row r="372" spans="13:13">
      <c r="M372" s="24"/>
    </row>
    <row r="373" spans="13:13">
      <c r="M373" s="24"/>
    </row>
    <row r="374" spans="13:13">
      <c r="M374" s="24"/>
    </row>
    <row r="375" spans="13:13">
      <c r="M375" s="24"/>
    </row>
    <row r="376" spans="13:13">
      <c r="M376" s="24"/>
    </row>
    <row r="377" spans="13:13">
      <c r="M377" s="24"/>
    </row>
    <row r="378" spans="13:13">
      <c r="M378" s="24"/>
    </row>
    <row r="379" spans="13:13">
      <c r="M379" s="24"/>
    </row>
    <row r="380" spans="13:13">
      <c r="M380" s="24"/>
    </row>
    <row r="381" spans="13:13">
      <c r="M381" s="24"/>
    </row>
    <row r="382" spans="13:13">
      <c r="M382" s="24"/>
    </row>
    <row r="383" spans="13:13">
      <c r="M383" s="24"/>
    </row>
    <row r="384" spans="13:13">
      <c r="M384" s="24"/>
    </row>
    <row r="385" spans="13:13">
      <c r="M385" s="24"/>
    </row>
    <row r="386" spans="13:13">
      <c r="M386" s="24"/>
    </row>
    <row r="387" spans="13:13">
      <c r="M387" s="24"/>
    </row>
    <row r="388" spans="13:13">
      <c r="M388" s="24"/>
    </row>
    <row r="389" spans="13:13">
      <c r="M389" s="24"/>
    </row>
    <row r="390" spans="13:13">
      <c r="M390" s="24"/>
    </row>
    <row r="391" spans="13:13">
      <c r="M391" s="24"/>
    </row>
    <row r="392" spans="13:13">
      <c r="M392" s="24"/>
    </row>
    <row r="393" spans="13:13">
      <c r="M393" s="24"/>
    </row>
    <row r="394" spans="13:13">
      <c r="M394" s="24"/>
    </row>
    <row r="395" spans="13:13">
      <c r="M395" s="24"/>
    </row>
    <row r="396" spans="13:13">
      <c r="M396" s="24"/>
    </row>
    <row r="397" spans="13:13">
      <c r="M397" s="24"/>
    </row>
    <row r="398" spans="13:13">
      <c r="M398" s="24"/>
    </row>
    <row r="399" spans="13:13">
      <c r="M399" s="24"/>
    </row>
    <row r="400" spans="13:13">
      <c r="M400" s="24"/>
    </row>
    <row r="401" spans="13:13">
      <c r="M401" s="24"/>
    </row>
    <row r="402" spans="13:13">
      <c r="M402" s="24"/>
    </row>
    <row r="403" spans="13:13">
      <c r="M403" s="24"/>
    </row>
    <row r="404" spans="13:13">
      <c r="M404" s="24"/>
    </row>
    <row r="405" spans="13:13">
      <c r="M405" s="24"/>
    </row>
    <row r="406" spans="13:13">
      <c r="M406" s="24"/>
    </row>
    <row r="407" spans="13:13">
      <c r="M407" s="24"/>
    </row>
    <row r="408" spans="13:13">
      <c r="M408" s="24"/>
    </row>
    <row r="409" spans="13:13">
      <c r="M409" s="24"/>
    </row>
    <row r="410" spans="13:13">
      <c r="M410" s="24"/>
    </row>
    <row r="411" spans="13:13">
      <c r="M411" s="24"/>
    </row>
    <row r="412" spans="13:13">
      <c r="M412" s="24"/>
    </row>
    <row r="413" spans="13:13">
      <c r="M413" s="24"/>
    </row>
    <row r="414" spans="13:13">
      <c r="M414" s="24"/>
    </row>
    <row r="415" spans="13:13">
      <c r="M415" s="24"/>
    </row>
    <row r="416" spans="13:13">
      <c r="M416" s="24"/>
    </row>
    <row r="417" spans="13:13">
      <c r="M417" s="24"/>
    </row>
    <row r="418" spans="13:13">
      <c r="M418" s="24"/>
    </row>
    <row r="419" spans="13:13">
      <c r="M419" s="24"/>
    </row>
    <row r="420" spans="13:13">
      <c r="M420" s="24"/>
    </row>
    <row r="421" spans="13:13">
      <c r="M421" s="24"/>
    </row>
    <row r="422" spans="13:13">
      <c r="M422" s="24"/>
    </row>
    <row r="423" spans="13:13">
      <c r="M423" s="24"/>
    </row>
    <row r="424" spans="13:13">
      <c r="M424" s="24"/>
    </row>
    <row r="425" spans="13:13">
      <c r="M425" s="24"/>
    </row>
    <row r="426" spans="13:13">
      <c r="M426" s="24"/>
    </row>
    <row r="427" spans="13:13">
      <c r="M427" s="24"/>
    </row>
    <row r="428" spans="13:13">
      <c r="M428" s="24"/>
    </row>
    <row r="429" spans="13:13">
      <c r="M429" s="24"/>
    </row>
    <row r="430" spans="13:13">
      <c r="M430" s="24"/>
    </row>
    <row r="431" spans="13:13">
      <c r="M431" s="24"/>
    </row>
    <row r="432" spans="13:13">
      <c r="M432" s="24"/>
    </row>
    <row r="433" spans="13:13">
      <c r="M433" s="24"/>
    </row>
    <row r="434" spans="13:13">
      <c r="M434" s="24"/>
    </row>
    <row r="435" spans="13:13">
      <c r="M435" s="24"/>
    </row>
    <row r="436" spans="13:13">
      <c r="M436" s="24"/>
    </row>
    <row r="437" spans="13:13">
      <c r="M437" s="24"/>
    </row>
    <row r="438" spans="13:13">
      <c r="M438" s="24"/>
    </row>
    <row r="439" spans="13:13">
      <c r="M439" s="24"/>
    </row>
    <row r="440" spans="13:13">
      <c r="M440" s="24"/>
    </row>
    <row r="441" spans="13:13">
      <c r="M441" s="24"/>
    </row>
    <row r="442" spans="13:13">
      <c r="M442" s="24"/>
    </row>
    <row r="443" spans="13:13">
      <c r="M443" s="24"/>
    </row>
    <row r="444" spans="13:13">
      <c r="M444" s="24"/>
    </row>
    <row r="445" spans="13:13">
      <c r="M445" s="24"/>
    </row>
    <row r="446" spans="13:13">
      <c r="M446" s="24"/>
    </row>
    <row r="447" spans="13:13">
      <c r="M447" s="24"/>
    </row>
    <row r="448" spans="13:13">
      <c r="M448" s="24"/>
    </row>
    <row r="449" spans="13:13">
      <c r="M449" s="24"/>
    </row>
    <row r="450" spans="13:13">
      <c r="M450" s="24"/>
    </row>
    <row r="451" spans="13:13">
      <c r="M451" s="24"/>
    </row>
    <row r="452" spans="13:13">
      <c r="M452" s="24"/>
    </row>
    <row r="453" spans="13:13">
      <c r="M453" s="24"/>
    </row>
    <row r="454" spans="13:13">
      <c r="M454" s="24"/>
    </row>
    <row r="455" spans="13:13">
      <c r="M455" s="24"/>
    </row>
    <row r="456" spans="13:13">
      <c r="M456" s="24"/>
    </row>
    <row r="457" spans="13:13">
      <c r="M457" s="24"/>
    </row>
    <row r="458" spans="13:13">
      <c r="M458" s="24"/>
    </row>
    <row r="459" spans="13:13">
      <c r="M459" s="24"/>
    </row>
    <row r="460" spans="13:13">
      <c r="M460" s="24"/>
    </row>
    <row r="461" spans="13:13">
      <c r="M461" s="24"/>
    </row>
    <row r="462" spans="13:13">
      <c r="M462" s="24"/>
    </row>
    <row r="463" spans="13:13">
      <c r="M463" s="24"/>
    </row>
    <row r="464" spans="13:13">
      <c r="M464" s="24"/>
    </row>
    <row r="465" spans="13:13">
      <c r="M465" s="24"/>
    </row>
    <row r="466" spans="13:13">
      <c r="M466" s="24"/>
    </row>
    <row r="467" spans="13:13">
      <c r="M467" s="24"/>
    </row>
    <row r="468" spans="13:13">
      <c r="M468" s="24"/>
    </row>
    <row r="469" spans="13:13">
      <c r="M469" s="24"/>
    </row>
    <row r="470" spans="13:13">
      <c r="M470" s="24"/>
    </row>
    <row r="471" spans="13:13">
      <c r="M471" s="24"/>
    </row>
    <row r="472" spans="13:13">
      <c r="M472" s="24"/>
    </row>
    <row r="473" spans="13:13">
      <c r="M473" s="24"/>
    </row>
    <row r="474" spans="13:13">
      <c r="M474" s="24"/>
    </row>
    <row r="475" spans="13:13">
      <c r="M475" s="24"/>
    </row>
    <row r="476" spans="13:13">
      <c r="M476" s="24"/>
    </row>
    <row r="477" spans="13:13">
      <c r="M477" s="24"/>
    </row>
    <row r="478" spans="13:13">
      <c r="M478" s="24"/>
    </row>
    <row r="479" spans="13:13">
      <c r="M479" s="24"/>
    </row>
    <row r="480" spans="13:13">
      <c r="M480" s="24"/>
    </row>
    <row r="481" spans="6:13">
      <c r="M481" s="24"/>
    </row>
    <row r="482" spans="6:13">
      <c r="M482" s="24"/>
    </row>
    <row r="483" spans="6:13">
      <c r="M483" s="24"/>
    </row>
    <row r="484" spans="6:13">
      <c r="M484" s="24"/>
    </row>
    <row r="485" spans="6:13">
      <c r="M485" s="24"/>
    </row>
    <row r="486" spans="6:13">
      <c r="M486" s="24"/>
    </row>
    <row r="487" spans="6:13">
      <c r="M487" s="24"/>
    </row>
    <row r="488" spans="6:13">
      <c r="M488" s="24"/>
    </row>
    <row r="489" spans="6:13">
      <c r="F489" s="6"/>
      <c r="M489" s="24"/>
    </row>
  </sheetData>
  <sortState xmlns:xlrd2="http://schemas.microsoft.com/office/spreadsheetml/2017/richdata2" ref="A2:M489">
    <sortCondition descending="1" ref="M2:M489"/>
  </sortState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Below="0" summaryRight="0"/>
  </sheetPr>
  <dimension ref="A1:M492"/>
  <sheetViews>
    <sheetView workbookViewId="0">
      <pane ySplit="1" topLeftCell="A2" activePane="bottomLeft" state="frozen"/>
      <selection pane="bottomLeft"/>
    </sheetView>
  </sheetViews>
  <sheetFormatPr defaultColWidth="12.53515625" defaultRowHeight="12.45" outlineLevelCol="1"/>
  <cols>
    <col min="1" max="1" width="11.69140625" style="3" bestFit="1" customWidth="1"/>
    <col min="2" max="2" width="14.61328125" style="3" bestFit="1" customWidth="1"/>
    <col min="3" max="3" width="7.15234375" style="3" bestFit="1" customWidth="1"/>
    <col min="4" max="4" width="4.23046875" style="3" bestFit="1" customWidth="1"/>
    <col min="5" max="5" width="28.3046875" style="3" bestFit="1" customWidth="1" collapsed="1"/>
    <col min="6" max="6" width="43.84375" style="3" hidden="1" customWidth="1" outlineLevel="1"/>
    <col min="7" max="7" width="12.15234375" style="3" bestFit="1" customWidth="1"/>
    <col min="8" max="8" width="11.23046875" style="3" bestFit="1" customWidth="1"/>
    <col min="9" max="9" width="8.3046875" style="3" bestFit="1" customWidth="1"/>
    <col min="10" max="10" width="18.07421875" style="3" bestFit="1" customWidth="1"/>
    <col min="11" max="11" width="23.23046875" style="3" bestFit="1" customWidth="1"/>
    <col min="12" max="12" width="16.23046875" style="3" bestFit="1" customWidth="1"/>
    <col min="13" max="13" width="6.3046875" style="3" bestFit="1" customWidth="1"/>
    <col min="14" max="16384" width="12.53515625" style="3"/>
  </cols>
  <sheetData>
    <row r="1" spans="1:13" s="10" customFormat="1">
      <c r="A1" s="4" t="s">
        <v>1</v>
      </c>
      <c r="B1" s="4" t="s">
        <v>2</v>
      </c>
      <c r="C1" s="4" t="s">
        <v>3</v>
      </c>
      <c r="D1" s="4" t="s">
        <v>4</v>
      </c>
      <c r="E1" s="4" t="s">
        <v>5</v>
      </c>
      <c r="F1" s="4" t="s">
        <v>6</v>
      </c>
      <c r="G1" s="4" t="s">
        <v>29</v>
      </c>
      <c r="H1" s="4" t="s">
        <v>15</v>
      </c>
      <c r="I1" s="4" t="s">
        <v>31</v>
      </c>
      <c r="J1" s="4" t="s">
        <v>30</v>
      </c>
      <c r="K1" s="4" t="s">
        <v>32</v>
      </c>
      <c r="L1" s="4" t="s">
        <v>16</v>
      </c>
      <c r="M1" s="23" t="s">
        <v>0</v>
      </c>
    </row>
    <row r="2" spans="1:13">
      <c r="A2" t="s">
        <v>508</v>
      </c>
      <c r="B2" t="s">
        <v>509</v>
      </c>
      <c r="C2" t="s">
        <v>38</v>
      </c>
      <c r="D2" s="3">
        <v>61</v>
      </c>
      <c r="E2" t="s">
        <v>17</v>
      </c>
      <c r="F2" s="19" t="str">
        <f t="shared" ref="F2:F33" si="0">A2&amp;B2&amp;C2&amp;E2</f>
        <v>GinaJoubertFGATE CITY STRIDERS</v>
      </c>
      <c r="G2" s="22">
        <f>SUMIF('Shamrock 5K'!$F$2:$F$300,$F2,'Shamrock 5K'!$J$2:$J$300)</f>
        <v>0</v>
      </c>
      <c r="H2" s="22">
        <f>SUMIF('Nashua 10K'!$F$2:$F$300,$F2,'Nashua 10K'!$J$2:$J$300)</f>
        <v>0</v>
      </c>
      <c r="I2" s="22">
        <f>SUMIF('Shaker 7'!$F$2:$F$300,$F2,'Shaker 7'!$J$2:$J$300)</f>
        <v>68</v>
      </c>
      <c r="J2" s="22">
        <f>SUMIF('Run for Freedom 5K'!$F$2:$F$300,$F2,'Run for Freedom 5K'!$J$2:$J$300)</f>
        <v>68</v>
      </c>
      <c r="K2" s="22">
        <f>SUMIF('Footrace for the Fallen 5K'!$F$2:$F$366,$F2,'Footrace for the Fallen 5K'!$J$2:$J$366)</f>
        <v>84</v>
      </c>
      <c r="L2" s="22">
        <f>SUMIF('New England Half'!$F$2:$F$355,$F2,'New England Half'!$J$2:$J$355)</f>
        <v>96</v>
      </c>
      <c r="M2" s="24">
        <f t="shared" ref="M2:M33" si="1">SUM(G2:L2)</f>
        <v>316</v>
      </c>
    </row>
    <row r="3" spans="1:13">
      <c r="A3" s="3" t="s">
        <v>119</v>
      </c>
      <c r="B3" s="3" t="s">
        <v>118</v>
      </c>
      <c r="C3" s="3" t="s">
        <v>38</v>
      </c>
      <c r="D3" s="3">
        <v>64</v>
      </c>
      <c r="E3" s="3" t="s">
        <v>18</v>
      </c>
      <c r="F3" s="19" t="str">
        <f t="shared" si="0"/>
        <v>PattyCrothersFGREATER DERRY TRACK CLUB</v>
      </c>
      <c r="G3" s="22">
        <f>SUMIF('Shamrock 5K'!$F$2:$F$300,$F3,'Shamrock 5K'!$J$2:$J$300)</f>
        <v>72</v>
      </c>
      <c r="H3" s="22">
        <f>SUMIF('Nashua 10K'!$F$2:$F$300,$F3,'Nashua 10K'!$J$2:$J$300)</f>
        <v>84</v>
      </c>
      <c r="I3" s="22">
        <f>SUMIF('Shaker 7'!$F$2:$F$300,$F3,'Shaker 7'!$J$2:$J$300)</f>
        <v>80</v>
      </c>
      <c r="J3" s="22">
        <f>SUMIF('Run for Freedom 5K'!$F$2:$F$300,$F3,'Run for Freedom 5K'!$J$2:$J$300)</f>
        <v>0</v>
      </c>
      <c r="K3" s="22">
        <f>SUMIF('Footrace for the Fallen 5K'!$F$2:$F$366,$F3,'Footrace for the Fallen 5K'!$J$2:$J$366)</f>
        <v>61</v>
      </c>
      <c r="L3" s="22">
        <f>SUMIF('New England Half'!$F$2:$F$355,$F3,'New England Half'!$J$2:$J$355)</f>
        <v>0</v>
      </c>
      <c r="M3" s="24">
        <f t="shared" si="1"/>
        <v>297</v>
      </c>
    </row>
    <row r="4" spans="1:13">
      <c r="A4" s="3" t="s">
        <v>166</v>
      </c>
      <c r="B4" s="3" t="s">
        <v>167</v>
      </c>
      <c r="C4" s="3" t="s">
        <v>38</v>
      </c>
      <c r="D4" s="3">
        <v>65</v>
      </c>
      <c r="E4" s="3" t="s">
        <v>19</v>
      </c>
      <c r="F4" s="19" t="str">
        <f t="shared" si="0"/>
        <v>DonnaDostieFMILLENNIUM RUNNING</v>
      </c>
      <c r="G4" s="22">
        <f>SUMIF('Shamrock 5K'!$F$2:$F$300,$F4,'Shamrock 5K'!$J$2:$J$300)</f>
        <v>46</v>
      </c>
      <c r="H4" s="22">
        <f>SUMIF('Nashua 10K'!$F$2:$F$300,$F4,'Nashua 10K'!$J$2:$J$300)</f>
        <v>72</v>
      </c>
      <c r="I4" s="22">
        <f>SUMIF('Shaker 7'!$F$2:$F$300,$F4,'Shaker 7'!$J$2:$J$300)</f>
        <v>0</v>
      </c>
      <c r="J4" s="22">
        <f>SUMIF('Run for Freedom 5K'!$F$2:$F$300,$F4,'Run for Freedom 5K'!$J$2:$J$300)</f>
        <v>84</v>
      </c>
      <c r="K4" s="22">
        <f>SUMIF('Footrace for the Fallen 5K'!$F$2:$F$366,$F4,'Footrace for the Fallen 5K'!$J$2:$J$366)</f>
        <v>64</v>
      </c>
      <c r="L4" s="22">
        <f>SUMIF('New England Half'!$F$2:$F$355,$F4,'New England Half'!$J$2:$J$355)</f>
        <v>0</v>
      </c>
      <c r="M4" s="24">
        <f t="shared" si="1"/>
        <v>266</v>
      </c>
    </row>
    <row r="5" spans="1:13">
      <c r="A5" s="3" t="s">
        <v>121</v>
      </c>
      <c r="B5" s="3" t="s">
        <v>122</v>
      </c>
      <c r="C5" s="3" t="s">
        <v>38</v>
      </c>
      <c r="D5" s="3">
        <v>63</v>
      </c>
      <c r="E5" s="3" t="s">
        <v>18</v>
      </c>
      <c r="F5" s="19" t="str">
        <f t="shared" si="0"/>
        <v>NancyPeabodyFGREATER DERRY TRACK CLUB</v>
      </c>
      <c r="G5" s="22">
        <f>SUMIF('Shamrock 5K'!$F$2:$F$300,$F5,'Shamrock 5K'!$J$2:$J$300)</f>
        <v>58</v>
      </c>
      <c r="H5" s="22">
        <f>SUMIF('Nashua 10K'!$F$2:$F$300,$F5,'Nashua 10K'!$J$2:$J$300)</f>
        <v>61</v>
      </c>
      <c r="I5" s="22">
        <f>SUMIF('Shaker 7'!$F$2:$F$300,$F5,'Shaker 7'!$J$2:$J$300)</f>
        <v>55</v>
      </c>
      <c r="J5" s="22">
        <f>SUMIF('Run for Freedom 5K'!$F$2:$F$300,$F5,'Run for Freedom 5K'!$J$2:$J$300)</f>
        <v>55</v>
      </c>
      <c r="K5" s="22">
        <f>SUMIF('Footrace for the Fallen 5K'!$F$2:$F$366,$F5,'Footrace for the Fallen 5K'!$J$2:$J$366)</f>
        <v>0</v>
      </c>
      <c r="L5" s="22">
        <f>SUMIF('New England Half'!$F$2:$F$355,$F5,'New England Half'!$J$2:$J$355)</f>
        <v>0</v>
      </c>
      <c r="M5" s="24">
        <f t="shared" si="1"/>
        <v>229</v>
      </c>
    </row>
    <row r="6" spans="1:13">
      <c r="A6" t="s">
        <v>186</v>
      </c>
      <c r="B6" t="s">
        <v>571</v>
      </c>
      <c r="C6" t="s">
        <v>38</v>
      </c>
      <c r="D6" s="3">
        <v>61</v>
      </c>
      <c r="E6" s="3" t="s">
        <v>19</v>
      </c>
      <c r="F6" s="19" t="str">
        <f t="shared" si="0"/>
        <v>LisaLalibertyFMILLENNIUM RUNNING</v>
      </c>
      <c r="G6" s="22">
        <f>SUMIF('Shamrock 5K'!$F$2:$F$300,$F6,'Shamrock 5K'!$J$2:$J$300)</f>
        <v>0</v>
      </c>
      <c r="H6" s="22">
        <f>SUMIF('Nashua 10K'!$F$2:$F$300,$F6,'Nashua 10K'!$J$2:$J$300)</f>
        <v>0</v>
      </c>
      <c r="I6" s="22">
        <f>SUMIF('Shaker 7'!$F$2:$F$300,$F6,'Shaker 7'!$J$2:$J$300)</f>
        <v>0</v>
      </c>
      <c r="J6" s="22">
        <f>SUMIF('Run for Freedom 5K'!$F$2:$F$300,$F6,'Run for Freedom 5K'!$J$2:$J$300)</f>
        <v>72</v>
      </c>
      <c r="K6" s="22">
        <f>SUMIF('Footrace for the Fallen 5K'!$F$2:$F$366,$F6,'Footrace for the Fallen 5K'!$J$2:$J$366)</f>
        <v>68</v>
      </c>
      <c r="L6" s="22">
        <f>SUMIF('New England Half'!$F$2:$F$355,$F6,'New England Half'!$J$2:$J$355)</f>
        <v>80</v>
      </c>
      <c r="M6" s="24">
        <f t="shared" si="1"/>
        <v>220</v>
      </c>
    </row>
    <row r="7" spans="1:13">
      <c r="A7" s="3" t="s">
        <v>123</v>
      </c>
      <c r="B7" s="3" t="s">
        <v>360</v>
      </c>
      <c r="C7" s="3" t="s">
        <v>38</v>
      </c>
      <c r="D7" s="3">
        <v>62</v>
      </c>
      <c r="E7" s="3" t="s">
        <v>18</v>
      </c>
      <c r="F7" s="19" t="str">
        <f t="shared" si="0"/>
        <v>DeniseSarnieFGREATER DERRY TRACK CLUB</v>
      </c>
      <c r="G7" s="22">
        <f>SUMIF('Shamrock 5K'!$F$2:$F$300,$F7,'Shamrock 5K'!$J$2:$J$300)</f>
        <v>40</v>
      </c>
      <c r="H7" s="22">
        <f>SUMIF('Nashua 10K'!$F$2:$F$300,$F7,'Nashua 10K'!$J$2:$J$300)</f>
        <v>34</v>
      </c>
      <c r="I7" s="22">
        <f>SUMIF('Shaker 7'!$F$2:$F$300,$F7,'Shaker 7'!$J$2:$J$300)</f>
        <v>49</v>
      </c>
      <c r="J7" s="22">
        <f>SUMIF('Run for Freedom 5K'!$F$2:$F$300,$F7,'Run for Freedom 5K'!$J$2:$J$300)</f>
        <v>49</v>
      </c>
      <c r="K7" s="22">
        <f>SUMIF('Footrace for the Fallen 5K'!$F$2:$F$366,$F7,'Footrace for the Fallen 5K'!$J$2:$J$366)</f>
        <v>32</v>
      </c>
      <c r="L7" s="22">
        <f>SUMIF('New England Half'!$F$2:$F$355,$F7,'New England Half'!$J$2:$J$355)</f>
        <v>0</v>
      </c>
      <c r="M7" s="24">
        <f t="shared" si="1"/>
        <v>204</v>
      </c>
    </row>
    <row r="8" spans="1:13">
      <c r="A8" s="3" t="s">
        <v>252</v>
      </c>
      <c r="B8" s="3" t="s">
        <v>249</v>
      </c>
      <c r="C8" s="3" t="s">
        <v>38</v>
      </c>
      <c r="D8" s="3">
        <v>63</v>
      </c>
      <c r="E8" s="3" t="s">
        <v>20</v>
      </c>
      <c r="F8" s="19" t="str">
        <f t="shared" si="0"/>
        <v>LaurieReedFUPPER VALLEY RUNNING CLUB</v>
      </c>
      <c r="G8" s="22">
        <f>SUMIF('Shamrock 5K'!$F$2:$F$300,$F8,'Shamrock 5K'!$J$2:$J$300)</f>
        <v>92</v>
      </c>
      <c r="H8" s="22">
        <f>SUMIF('Nashua 10K'!$F$2:$F$300,$F8,'Nashua 10K'!$J$2:$J$300)</f>
        <v>96</v>
      </c>
      <c r="I8" s="22">
        <f>SUMIF('Shaker 7'!$F$2:$F$300,$F8,'Shaker 7'!$J$2:$J$300)</f>
        <v>0</v>
      </c>
      <c r="J8" s="22">
        <f>SUMIF('Run for Freedom 5K'!$F$2:$F$300,$F8,'Run for Freedom 5K'!$J$2:$J$300)</f>
        <v>0</v>
      </c>
      <c r="K8" s="22">
        <f>SUMIF('Footrace for the Fallen 5K'!$F$2:$F$366,$F8,'Footrace for the Fallen 5K'!$J$2:$J$366)</f>
        <v>0</v>
      </c>
      <c r="L8" s="22">
        <f>SUMIF('New England Half'!$F$2:$F$355,$F8,'New England Half'!$J$2:$J$355)</f>
        <v>0</v>
      </c>
      <c r="M8" s="24">
        <f t="shared" si="1"/>
        <v>188</v>
      </c>
    </row>
    <row r="9" spans="1:13">
      <c r="A9" t="s">
        <v>706</v>
      </c>
      <c r="B9" t="s">
        <v>707</v>
      </c>
      <c r="C9" t="s">
        <v>38</v>
      </c>
      <c r="D9" s="3">
        <v>65</v>
      </c>
      <c r="E9" s="2" t="s">
        <v>21</v>
      </c>
      <c r="F9" s="19" t="str">
        <f t="shared" si="0"/>
        <v>PatBourgaultFGRANITE STATE RACING TEAM</v>
      </c>
      <c r="G9" s="22">
        <f>SUMIF('Shamrock 5K'!$F$2:$F$300,$F9,'Shamrock 5K'!$J$2:$J$300)</f>
        <v>0</v>
      </c>
      <c r="H9" s="22">
        <f>SUMIF('Nashua 10K'!$F$2:$F$300,$F9,'Nashua 10K'!$J$2:$J$300)</f>
        <v>0</v>
      </c>
      <c r="I9" s="22">
        <f>SUMIF('Shaker 7'!$F$2:$F$300,$F9,'Shaker 7'!$J$2:$J$300)</f>
        <v>0</v>
      </c>
      <c r="J9" s="22">
        <f>SUMIF('Run for Freedom 5K'!$F$2:$F$300,$F9,'Run for Freedom 5K'!$J$2:$J$300)</f>
        <v>0</v>
      </c>
      <c r="K9" s="22">
        <f>SUMIF('Footrace for the Fallen 5K'!$F$2:$F$366,$F9,'Footrace for the Fallen 5K'!$J$2:$J$366)</f>
        <v>72</v>
      </c>
      <c r="L9" s="22">
        <f>SUMIF('New England Half'!$F$2:$F$355,$F9,'New England Half'!$J$2:$J$355)</f>
        <v>76</v>
      </c>
      <c r="M9" s="24">
        <f t="shared" si="1"/>
        <v>148</v>
      </c>
    </row>
    <row r="10" spans="1:13">
      <c r="A10" t="s">
        <v>226</v>
      </c>
      <c r="B10" t="s">
        <v>512</v>
      </c>
      <c r="C10" t="s">
        <v>38</v>
      </c>
      <c r="D10">
        <v>64</v>
      </c>
      <c r="E10" t="s">
        <v>17</v>
      </c>
      <c r="F10" s="19" t="str">
        <f t="shared" si="0"/>
        <v>PamTriest-HallahanFGATE CITY STRIDERS</v>
      </c>
      <c r="G10" s="22">
        <f>SUMIF('Shamrock 5K'!$F$2:$F$300,$F10,'Shamrock 5K'!$J$2:$J$300)</f>
        <v>0</v>
      </c>
      <c r="H10" s="22">
        <f>SUMIF('Nashua 10K'!$F$2:$F$300,$F10,'Nashua 10K'!$J$2:$J$300)</f>
        <v>0</v>
      </c>
      <c r="I10" s="22">
        <f>SUMIF('Shaker 7'!$F$2:$F$300,$F10,'Shaker 7'!$J$2:$J$300)</f>
        <v>64</v>
      </c>
      <c r="J10" s="22">
        <f>SUMIF('Run for Freedom 5K'!$F$2:$F$300,$F10,'Run for Freedom 5K'!$J$2:$J$300)</f>
        <v>0</v>
      </c>
      <c r="K10" s="22">
        <f>SUMIF('Footrace for the Fallen 5K'!$F$2:$F$366,$F10,'Footrace for the Fallen 5K'!$J$2:$J$366)</f>
        <v>0</v>
      </c>
      <c r="L10" s="22">
        <f>SUMIF('New England Half'!$F$2:$F$355,$F10,'New England Half'!$J$2:$J$355)</f>
        <v>68</v>
      </c>
      <c r="M10" s="24">
        <f t="shared" si="1"/>
        <v>132</v>
      </c>
    </row>
    <row r="11" spans="1:13">
      <c r="A11" t="s">
        <v>704</v>
      </c>
      <c r="B11" t="s">
        <v>828</v>
      </c>
      <c r="C11" t="s">
        <v>38</v>
      </c>
      <c r="D11">
        <v>62</v>
      </c>
      <c r="E11" t="s">
        <v>22</v>
      </c>
      <c r="F11" s="19" t="str">
        <f t="shared" si="0"/>
        <v>LizDurantFACIDOTIC RACING</v>
      </c>
      <c r="G11" s="22">
        <f>SUMIF('Shamrock 5K'!$F$2:$F$300,$F11,'Shamrock 5K'!$J$2:$J$300)</f>
        <v>0</v>
      </c>
      <c r="H11" s="22">
        <f>SUMIF('Nashua 10K'!$F$2:$F$300,$F11,'Nashua 10K'!$J$2:$J$300)</f>
        <v>0</v>
      </c>
      <c r="I11" s="22">
        <f>SUMIF('Shaker 7'!$F$2:$F$300,$F11,'Shaker 7'!$J$2:$J$300)</f>
        <v>0</v>
      </c>
      <c r="J11" s="22">
        <f>SUMIF('Run for Freedom 5K'!$F$2:$F$300,$F11,'Run for Freedom 5K'!$J$2:$J$300)</f>
        <v>0</v>
      </c>
      <c r="K11" s="22">
        <f>SUMIF('Footrace for the Fallen 5K'!$F$2:$F$366,$F11,'Footrace for the Fallen 5K'!$J$2:$J$366)</f>
        <v>0</v>
      </c>
      <c r="L11" s="22">
        <f>SUMIF('New England Half'!$F$2:$F$355,$F11,'New England Half'!$J$2:$J$355)</f>
        <v>88</v>
      </c>
      <c r="M11" s="24">
        <f t="shared" si="1"/>
        <v>88</v>
      </c>
    </row>
    <row r="12" spans="1:13">
      <c r="A12" t="s">
        <v>604</v>
      </c>
      <c r="B12" t="s">
        <v>605</v>
      </c>
      <c r="C12" t="s">
        <v>38</v>
      </c>
      <c r="D12" s="3">
        <v>67</v>
      </c>
      <c r="E12" s="3" t="s">
        <v>19</v>
      </c>
      <c r="F12" s="19" t="str">
        <f t="shared" si="0"/>
        <v>BarbaraObecnyFMILLENNIUM RUNNING</v>
      </c>
      <c r="G12" s="22">
        <f>SUMIF('Shamrock 5K'!$F$2:$F$300,$F12,'Shamrock 5K'!$J$2:$J$300)</f>
        <v>0</v>
      </c>
      <c r="H12" s="22">
        <f>SUMIF('Nashua 10K'!$F$2:$F$300,$F12,'Nashua 10K'!$J$2:$J$300)</f>
        <v>0</v>
      </c>
      <c r="I12" s="22">
        <f>SUMIF('Shaker 7'!$F$2:$F$300,$F12,'Shaker 7'!$J$2:$J$300)</f>
        <v>0</v>
      </c>
      <c r="J12" s="22">
        <f>SUMIF('Run for Freedom 5K'!$F$2:$F$300,$F12,'Run for Freedom 5K'!$J$2:$J$300)</f>
        <v>52</v>
      </c>
      <c r="K12" s="22">
        <f>SUMIF('Footrace for the Fallen 5K'!$F$2:$F$366,$F12,'Footrace for the Fallen 5K'!$J$2:$J$366)</f>
        <v>34</v>
      </c>
      <c r="L12" s="22">
        <f>SUMIF('New England Half'!$F$2:$F$355,$F12,'New England Half'!$J$2:$J$355)</f>
        <v>0</v>
      </c>
      <c r="M12" s="24">
        <f t="shared" si="1"/>
        <v>86</v>
      </c>
    </row>
    <row r="13" spans="1:13">
      <c r="A13" t="s">
        <v>297</v>
      </c>
      <c r="B13" t="s">
        <v>845</v>
      </c>
      <c r="C13" t="s">
        <v>38</v>
      </c>
      <c r="D13">
        <v>62</v>
      </c>
      <c r="E13" t="s">
        <v>21</v>
      </c>
      <c r="F13" s="19" t="str">
        <f t="shared" si="0"/>
        <v>GinnyHastFGRANITE STATE RACING TEAM</v>
      </c>
      <c r="G13" s="22">
        <f>SUMIF('Shamrock 5K'!$F$2:$F$300,$F13,'Shamrock 5K'!$J$2:$J$300)</f>
        <v>0</v>
      </c>
      <c r="H13" s="22">
        <f>SUMIF('Nashua 10K'!$F$2:$F$300,$F13,'Nashua 10K'!$J$2:$J$300)</f>
        <v>0</v>
      </c>
      <c r="I13" s="22">
        <f>SUMIF('Shaker 7'!$F$2:$F$300,$F13,'Shaker 7'!$J$2:$J$300)</f>
        <v>0</v>
      </c>
      <c r="J13" s="22">
        <f>SUMIF('Run for Freedom 5K'!$F$2:$F$300,$F13,'Run for Freedom 5K'!$J$2:$J$300)</f>
        <v>0</v>
      </c>
      <c r="K13" s="22">
        <f>SUMIF('Footrace for the Fallen 5K'!$F$2:$F$366,$F13,'Footrace for the Fallen 5K'!$J$2:$J$366)</f>
        <v>0</v>
      </c>
      <c r="L13" s="22">
        <f>SUMIF('New England Half'!$F$2:$F$355,$F13,'New England Half'!$J$2:$J$355)</f>
        <v>84</v>
      </c>
      <c r="M13" s="24">
        <f t="shared" si="1"/>
        <v>84</v>
      </c>
    </row>
    <row r="14" spans="1:13">
      <c r="A14" t="s">
        <v>714</v>
      </c>
      <c r="B14" t="s">
        <v>846</v>
      </c>
      <c r="C14" t="s">
        <v>38</v>
      </c>
      <c r="D14">
        <v>60</v>
      </c>
      <c r="E14" t="s">
        <v>21</v>
      </c>
      <c r="F14" s="19" t="str">
        <f t="shared" si="0"/>
        <v>IreneRainvilleFGRANITE STATE RACING TEAM</v>
      </c>
      <c r="G14" s="22">
        <f>SUMIF('Shamrock 5K'!$F$2:$F$300,$F14,'Shamrock 5K'!$J$2:$J$300)</f>
        <v>0</v>
      </c>
      <c r="H14" s="22">
        <f>SUMIF('Nashua 10K'!$F$2:$F$300,$F14,'Nashua 10K'!$J$2:$J$300)</f>
        <v>0</v>
      </c>
      <c r="I14" s="22">
        <f>SUMIF('Shaker 7'!$F$2:$F$300,$F14,'Shaker 7'!$J$2:$J$300)</f>
        <v>0</v>
      </c>
      <c r="J14" s="22">
        <f>SUMIF('Run for Freedom 5K'!$F$2:$F$300,$F14,'Run for Freedom 5K'!$J$2:$J$300)</f>
        <v>0</v>
      </c>
      <c r="K14" s="22">
        <f>SUMIF('Footrace for the Fallen 5K'!$F$2:$F$366,$F14,'Footrace for the Fallen 5K'!$J$2:$J$366)</f>
        <v>0</v>
      </c>
      <c r="L14" s="22">
        <f>SUMIF('New England Half'!$F$2:$F$355,$F14,'New England Half'!$J$2:$J$355)</f>
        <v>72</v>
      </c>
      <c r="M14" s="24">
        <f t="shared" si="1"/>
        <v>72</v>
      </c>
    </row>
    <row r="15" spans="1:13">
      <c r="A15" t="s">
        <v>599</v>
      </c>
      <c r="B15" t="s">
        <v>600</v>
      </c>
      <c r="C15" t="s">
        <v>38</v>
      </c>
      <c r="D15" s="3">
        <v>64</v>
      </c>
      <c r="E15" t="s">
        <v>18</v>
      </c>
      <c r="F15" s="19" t="str">
        <f t="shared" si="0"/>
        <v>MarggieQuinnFGREATER DERRY TRACK CLUB</v>
      </c>
      <c r="G15" s="22">
        <f>SUMIF('Shamrock 5K'!$F$2:$F$300,$F15,'Shamrock 5K'!$J$2:$J$300)</f>
        <v>0</v>
      </c>
      <c r="H15" s="22">
        <f>SUMIF('Nashua 10K'!$F$2:$F$300,$F15,'Nashua 10K'!$J$2:$J$300)</f>
        <v>0</v>
      </c>
      <c r="I15" s="22">
        <f>SUMIF('Shaker 7'!$F$2:$F$300,$F15,'Shaker 7'!$J$2:$J$300)</f>
        <v>0</v>
      </c>
      <c r="J15" s="22">
        <f>SUMIF('Run for Freedom 5K'!$F$2:$F$300,$F15,'Run for Freedom 5K'!$J$2:$J$300)</f>
        <v>46</v>
      </c>
      <c r="K15" s="22">
        <f>SUMIF('Footrace for the Fallen 5K'!$F$2:$F$366,$F15,'Footrace for the Fallen 5K'!$J$2:$J$366)</f>
        <v>26</v>
      </c>
      <c r="L15" s="22">
        <f>SUMIF('New England Half'!$F$2:$F$355,$F15,'New England Half'!$J$2:$J$355)</f>
        <v>0</v>
      </c>
      <c r="M15" s="24">
        <f t="shared" si="1"/>
        <v>72</v>
      </c>
    </row>
    <row r="16" spans="1:13">
      <c r="A16" t="s">
        <v>594</v>
      </c>
      <c r="B16" t="s">
        <v>595</v>
      </c>
      <c r="C16" t="s">
        <v>38</v>
      </c>
      <c r="D16">
        <v>64</v>
      </c>
      <c r="E16" s="3" t="s">
        <v>19</v>
      </c>
      <c r="F16" s="19" t="str">
        <f t="shared" si="0"/>
        <v>CharlaStevensFMILLENNIUM RUNNING</v>
      </c>
      <c r="G16" s="22">
        <f>SUMIF('Shamrock 5K'!$F$2:$F$300,$F16,'Shamrock 5K'!$J$2:$J$300)</f>
        <v>0</v>
      </c>
      <c r="H16" s="22">
        <f>SUMIF('Nashua 10K'!$F$2:$F$300,$F16,'Nashua 10K'!$J$2:$J$300)</f>
        <v>0</v>
      </c>
      <c r="I16" s="22">
        <f>SUMIF('Shaker 7'!$F$2:$F$300,$F16,'Shaker 7'!$J$2:$J$300)</f>
        <v>0</v>
      </c>
      <c r="J16" s="22">
        <f>SUMIF('Run for Freedom 5K'!$F$2:$F$300,$F16,'Run for Freedom 5K'!$J$2:$J$300)</f>
        <v>58</v>
      </c>
      <c r="K16" s="22">
        <f>SUMIF('Footrace for the Fallen 5K'!$F$2:$F$366,$F16,'Footrace for the Fallen 5K'!$J$2:$J$366)</f>
        <v>0</v>
      </c>
      <c r="L16" s="22">
        <f>SUMIF('New England Half'!$F$2:$F$355,$F16,'New England Half'!$J$2:$J$355)</f>
        <v>0</v>
      </c>
      <c r="M16" s="24">
        <f t="shared" si="1"/>
        <v>58</v>
      </c>
    </row>
    <row r="17" spans="1:13">
      <c r="A17" s="3" t="s">
        <v>129</v>
      </c>
      <c r="B17" s="3" t="s">
        <v>130</v>
      </c>
      <c r="C17" s="3" t="s">
        <v>38</v>
      </c>
      <c r="D17" s="3">
        <v>65</v>
      </c>
      <c r="E17" s="3" t="s">
        <v>18</v>
      </c>
      <c r="F17" s="19" t="str">
        <f t="shared" si="0"/>
        <v>ConnieNolanFGREATER DERRY TRACK CLUB</v>
      </c>
      <c r="G17" s="22">
        <f>SUMIF('Shamrock 5K'!$F$2:$F$300,$F17,'Shamrock 5K'!$J$2:$J$300)</f>
        <v>19.5</v>
      </c>
      <c r="H17" s="22">
        <f>SUMIF('Nashua 10K'!$F$2:$F$300,$F17,'Nashua 10K'!$J$2:$J$300)</f>
        <v>37</v>
      </c>
      <c r="I17" s="22">
        <f>SUMIF('Shaker 7'!$F$2:$F$300,$F17,'Shaker 7'!$J$2:$J$300)</f>
        <v>0</v>
      </c>
      <c r="J17" s="22">
        <f>SUMIF('Run for Freedom 5K'!$F$2:$F$300,$F17,'Run for Freedom 5K'!$J$2:$J$300)</f>
        <v>0</v>
      </c>
      <c r="K17" s="22">
        <f>SUMIF('Footrace for the Fallen 5K'!$F$2:$F$366,$F17,'Footrace for the Fallen 5K'!$J$2:$J$366)</f>
        <v>0</v>
      </c>
      <c r="L17" s="22">
        <f>SUMIF('New England Half'!$F$2:$F$355,$F17,'New England Half'!$J$2:$J$355)</f>
        <v>0</v>
      </c>
      <c r="M17" s="24">
        <f t="shared" si="1"/>
        <v>56.5</v>
      </c>
    </row>
    <row r="18" spans="1:13">
      <c r="A18" s="3" t="s">
        <v>293</v>
      </c>
      <c r="B18" s="3" t="s">
        <v>294</v>
      </c>
      <c r="C18" s="3" t="s">
        <v>38</v>
      </c>
      <c r="D18" s="3">
        <v>67</v>
      </c>
      <c r="E18" s="3" t="s">
        <v>20</v>
      </c>
      <c r="F18" s="19" t="str">
        <f t="shared" si="0"/>
        <v>MarieParizoFUPPER VALLEY RUNNING CLUB</v>
      </c>
      <c r="G18" s="22">
        <f>SUMIF('Shamrock 5K'!$F$2:$F$300,$F18,'Shamrock 5K'!$J$2:$J$300)</f>
        <v>21</v>
      </c>
      <c r="H18" s="22">
        <f>SUMIF('Nashua 10K'!$F$2:$F$300,$F18,'Nashua 10K'!$J$2:$J$300)</f>
        <v>0</v>
      </c>
      <c r="I18" s="22">
        <f>SUMIF('Shaker 7'!$F$2:$F$300,$F18,'Shaker 7'!$J$2:$J$300)</f>
        <v>34</v>
      </c>
      <c r="J18" s="22">
        <f>SUMIF('Run for Freedom 5K'!$F$2:$F$300,$F18,'Run for Freedom 5K'!$J$2:$J$300)</f>
        <v>0</v>
      </c>
      <c r="K18" s="22">
        <f>SUMIF('Footrace for the Fallen 5K'!$F$2:$F$366,$F18,'Footrace for the Fallen 5K'!$J$2:$J$366)</f>
        <v>0</v>
      </c>
      <c r="L18" s="22">
        <f>SUMIF('New England Half'!$F$2:$F$355,$F18,'New England Half'!$J$2:$J$355)</f>
        <v>0</v>
      </c>
      <c r="M18" s="24">
        <f t="shared" si="1"/>
        <v>55</v>
      </c>
    </row>
    <row r="19" spans="1:13">
      <c r="A19" s="3" t="s">
        <v>133</v>
      </c>
      <c r="B19" s="3" t="s">
        <v>126</v>
      </c>
      <c r="C19" s="3" t="s">
        <v>38</v>
      </c>
      <c r="D19" s="3">
        <v>68</v>
      </c>
      <c r="E19" s="3" t="s">
        <v>18</v>
      </c>
      <c r="F19" s="19" t="str">
        <f t="shared" si="0"/>
        <v>BevSomogieFGREATER DERRY TRACK CLUB</v>
      </c>
      <c r="G19" s="22">
        <f>SUMIF('Shamrock 5K'!$F$2:$F$300,$F19,'Shamrock 5K'!$J$2:$J$300)</f>
        <v>16.5</v>
      </c>
      <c r="H19" s="22">
        <f>SUMIF('Nashua 10K'!$F$2:$F$300,$F19,'Nashua 10K'!$J$2:$J$300)</f>
        <v>13.5</v>
      </c>
      <c r="I19" s="22">
        <f>SUMIF('Shaker 7'!$F$2:$F$300,$F19,'Shaker 7'!$J$2:$J$300)</f>
        <v>0</v>
      </c>
      <c r="J19" s="22">
        <f>SUMIF('Run for Freedom 5K'!$F$2:$F$300,$F19,'Run for Freedom 5K'!$J$2:$J$300)</f>
        <v>13.5</v>
      </c>
      <c r="K19" s="22">
        <f>SUMIF('Footrace for the Fallen 5K'!$F$2:$F$366,$F19,'Footrace for the Fallen 5K'!$J$2:$J$366)</f>
        <v>11.5</v>
      </c>
      <c r="L19" s="22">
        <f>SUMIF('New England Half'!$F$2:$F$355,$F19,'New England Half'!$J$2:$J$355)</f>
        <v>0</v>
      </c>
      <c r="M19" s="24">
        <f t="shared" si="1"/>
        <v>55</v>
      </c>
    </row>
    <row r="20" spans="1:13">
      <c r="A20" s="3" t="s">
        <v>137</v>
      </c>
      <c r="B20" s="3" t="s">
        <v>95</v>
      </c>
      <c r="C20" s="3" t="s">
        <v>38</v>
      </c>
      <c r="D20" s="3">
        <v>65</v>
      </c>
      <c r="E20" s="3" t="s">
        <v>18</v>
      </c>
      <c r="F20" s="19" t="str">
        <f t="shared" si="0"/>
        <v>AudreyFarnsworthFGREATER DERRY TRACK CLUB</v>
      </c>
      <c r="G20" s="22">
        <f>SUMIF('Shamrock 5K'!$F$2:$F$300,$F20,'Shamrock 5K'!$J$2:$J$300)</f>
        <v>7.5</v>
      </c>
      <c r="H20" s="22">
        <f>SUMIF('Nashua 10K'!$F$2:$F$300,$F20,'Nashua 10K'!$J$2:$J$300)</f>
        <v>8.6999999999999993</v>
      </c>
      <c r="I20" s="22">
        <f>SUMIF('Shaker 7'!$F$2:$F$300,$F20,'Shaker 7'!$J$2:$J$300)</f>
        <v>11.5</v>
      </c>
      <c r="J20" s="22">
        <f>SUMIF('Run for Freedom 5K'!$F$2:$F$300,$F20,'Run for Freedom 5K'!$J$2:$J$300)</f>
        <v>7.25</v>
      </c>
      <c r="K20" s="22">
        <f>SUMIF('Footrace for the Fallen 5K'!$F$2:$F$366,$F20,'Footrace for the Fallen 5K'!$J$2:$J$366)</f>
        <v>4.75</v>
      </c>
      <c r="L20" s="22">
        <f>SUMIF('New England Half'!$F$2:$F$355,$F20,'New England Half'!$J$2:$J$355)</f>
        <v>0</v>
      </c>
      <c r="M20" s="24">
        <f t="shared" si="1"/>
        <v>39.700000000000003</v>
      </c>
    </row>
    <row r="21" spans="1:13">
      <c r="A21" s="3" t="s">
        <v>44</v>
      </c>
      <c r="B21" s="3" t="s">
        <v>821</v>
      </c>
      <c r="C21" s="3" t="s">
        <v>38</v>
      </c>
      <c r="D21" s="3">
        <v>60</v>
      </c>
      <c r="E21" s="3" t="s">
        <v>19</v>
      </c>
      <c r="F21" s="19" t="str">
        <f t="shared" si="0"/>
        <v>LauraKeiferFMILLENNIUM RUNNING</v>
      </c>
      <c r="G21" s="22">
        <f>SUMIF('Shamrock 5K'!$F$2:$F$300,$F21,'Shamrock 5K'!$J$2:$J$300)</f>
        <v>0</v>
      </c>
      <c r="H21" s="22">
        <f>SUMIF('Nashua 10K'!$F$2:$F$300,$F21,'Nashua 10K'!$J$2:$J$300)</f>
        <v>0</v>
      </c>
      <c r="I21" s="22">
        <f>SUMIF('Shaker 7'!$F$2:$F$300,$F21,'Shaker 7'!$J$2:$J$300)</f>
        <v>0</v>
      </c>
      <c r="J21" s="22">
        <f>SUMIF('Run for Freedom 5K'!$F$2:$F$300,$F21,'Run for Freedom 5K'!$J$2:$J$300)</f>
        <v>0</v>
      </c>
      <c r="K21" s="22">
        <f>SUMIF('Footrace for the Fallen 5K'!$F$2:$F$366,$F21,'Footrace for the Fallen 5K'!$J$2:$J$366)</f>
        <v>28</v>
      </c>
      <c r="L21" s="22">
        <f>SUMIF('New England Half'!$F$2:$F$355,$F21,'New England Half'!$J$2:$J$355)</f>
        <v>0</v>
      </c>
      <c r="M21" s="24">
        <f t="shared" si="1"/>
        <v>28</v>
      </c>
    </row>
    <row r="22" spans="1:13">
      <c r="A22" t="s">
        <v>847</v>
      </c>
      <c r="B22" t="s">
        <v>848</v>
      </c>
      <c r="C22" t="s">
        <v>38</v>
      </c>
      <c r="D22">
        <v>64</v>
      </c>
      <c r="E22" t="s">
        <v>21</v>
      </c>
      <c r="F22" s="19" t="str">
        <f t="shared" si="0"/>
        <v>SherrieGibsonFGRANITE STATE RACING TEAM</v>
      </c>
      <c r="G22" s="22">
        <f>SUMIF('Shamrock 5K'!$F$2:$F$300,$F22,'Shamrock 5K'!$J$2:$J$300)</f>
        <v>0</v>
      </c>
      <c r="H22" s="22">
        <f>SUMIF('Nashua 10K'!$F$2:$F$300,$F22,'Nashua 10K'!$J$2:$J$300)</f>
        <v>0</v>
      </c>
      <c r="I22" s="22">
        <f>SUMIF('Shaker 7'!$F$2:$F$300,$F22,'Shaker 7'!$J$2:$J$300)</f>
        <v>0</v>
      </c>
      <c r="J22" s="22">
        <f>SUMIF('Run for Freedom 5K'!$F$2:$F$300,$F22,'Run for Freedom 5K'!$J$2:$J$300)</f>
        <v>0</v>
      </c>
      <c r="K22" s="22">
        <f>SUMIF('Footrace for the Fallen 5K'!$F$2:$F$366,$F22,'Footrace for the Fallen 5K'!$J$2:$J$366)</f>
        <v>0</v>
      </c>
      <c r="L22" s="22">
        <f>SUMIF('New England Half'!$F$2:$F$355,$F22,'New England Half'!$J$2:$J$355)</f>
        <v>21</v>
      </c>
      <c r="M22" s="24">
        <f t="shared" si="1"/>
        <v>21</v>
      </c>
    </row>
    <row r="23" spans="1:13">
      <c r="A23" s="3" t="s">
        <v>78</v>
      </c>
      <c r="B23" s="3" t="s">
        <v>79</v>
      </c>
      <c r="C23" s="3" t="s">
        <v>38</v>
      </c>
      <c r="D23" s="3">
        <v>62</v>
      </c>
      <c r="E23" s="3" t="s">
        <v>17</v>
      </c>
      <c r="F23" s="19" t="str">
        <f t="shared" si="0"/>
        <v>CherieGaudetteFGATE CITY STRIDERS</v>
      </c>
      <c r="G23" s="22">
        <f>SUMIF('Shamrock 5K'!$F$2:$F$300,$F23,'Shamrock 5K'!$J$2:$J$300)</f>
        <v>2.4</v>
      </c>
      <c r="H23" s="22">
        <f>SUMIF('Nashua 10K'!$F$2:$F$300,$F23,'Nashua 10K'!$J$2:$J$300)</f>
        <v>5.25</v>
      </c>
      <c r="I23" s="22">
        <f>SUMIF('Shaker 7'!$F$2:$F$300,$F23,'Shaker 7'!$J$2:$J$300)</f>
        <v>6.25</v>
      </c>
      <c r="J23" s="22">
        <f>SUMIF('Run for Freedom 5K'!$F$2:$F$300,$F23,'Run for Freedom 5K'!$J$2:$J$300)</f>
        <v>1.1000000000000001</v>
      </c>
      <c r="K23" s="22">
        <f>SUMIF('Footrace for the Fallen 5K'!$F$2:$F$366,$F23,'Footrace for the Fallen 5K'!$J$2:$J$366)</f>
        <v>1.4</v>
      </c>
      <c r="L23" s="22">
        <f>SUMIF('New England Half'!$F$2:$F$355,$F23,'New England Half'!$J$2:$J$355)</f>
        <v>2.8</v>
      </c>
      <c r="M23" s="24">
        <f t="shared" si="1"/>
        <v>19.2</v>
      </c>
    </row>
    <row r="24" spans="1:13">
      <c r="A24" s="35" t="s">
        <v>478</v>
      </c>
      <c r="B24" s="35" t="s">
        <v>225</v>
      </c>
      <c r="C24" s="35" t="s">
        <v>38</v>
      </c>
      <c r="D24" s="3">
        <v>61</v>
      </c>
      <c r="E24" t="s">
        <v>18</v>
      </c>
      <c r="F24" s="19" t="str">
        <f t="shared" si="0"/>
        <v>JeanManningFGREATER DERRY TRACK CLUB</v>
      </c>
      <c r="G24" s="22">
        <f>SUMIF('Shamrock 5K'!$F$2:$F$300,$F24,'Shamrock 5K'!$J$2:$J$300)</f>
        <v>0</v>
      </c>
      <c r="H24" s="22">
        <f>SUMIF('Nashua 10K'!$F$2:$F$300,$F24,'Nashua 10K'!$J$2:$J$300)</f>
        <v>7.25</v>
      </c>
      <c r="I24" s="22">
        <f>SUMIF('Shaker 7'!$F$2:$F$300,$F24,'Shaker 7'!$J$2:$J$300)</f>
        <v>0</v>
      </c>
      <c r="J24" s="22">
        <f>SUMIF('Run for Freedom 5K'!$F$2:$F$300,$F24,'Run for Freedom 5K'!$J$2:$J$300)</f>
        <v>0</v>
      </c>
      <c r="K24" s="22">
        <f>SUMIF('Footrace for the Fallen 5K'!$F$2:$F$366,$F24,'Footrace for the Fallen 5K'!$J$2:$J$366)</f>
        <v>7.5</v>
      </c>
      <c r="L24" s="22">
        <f>SUMIF('New England Half'!$F$2:$F$355,$F24,'New England Half'!$J$2:$J$355)</f>
        <v>0</v>
      </c>
      <c r="M24" s="24">
        <f t="shared" si="1"/>
        <v>14.75</v>
      </c>
    </row>
    <row r="25" spans="1:13">
      <c r="A25" t="s">
        <v>735</v>
      </c>
      <c r="B25" t="s">
        <v>736</v>
      </c>
      <c r="C25" t="s">
        <v>38</v>
      </c>
      <c r="D25" s="3">
        <v>62</v>
      </c>
      <c r="E25" s="3" t="s">
        <v>19</v>
      </c>
      <c r="F25" s="19" t="str">
        <f t="shared" si="0"/>
        <v>PamelaBaxterFMILLENNIUM RUNNING</v>
      </c>
      <c r="G25" s="22">
        <f>SUMIF('Shamrock 5K'!$F$2:$F$300,$F25,'Shamrock 5K'!$J$2:$J$300)</f>
        <v>0</v>
      </c>
      <c r="H25" s="22">
        <f>SUMIF('Nashua 10K'!$F$2:$F$300,$F25,'Nashua 10K'!$J$2:$J$300)</f>
        <v>0</v>
      </c>
      <c r="I25" s="22">
        <f>SUMIF('Shaker 7'!$F$2:$F$300,$F25,'Shaker 7'!$J$2:$J$300)</f>
        <v>0</v>
      </c>
      <c r="J25" s="22">
        <f>SUMIF('Run for Freedom 5K'!$F$2:$F$300,$F25,'Run for Freedom 5K'!$J$2:$J$300)</f>
        <v>0</v>
      </c>
      <c r="K25" s="22">
        <f>SUMIF('Footrace for the Fallen 5K'!$F$2:$F$366,$F25,'Footrace for the Fallen 5K'!$J$2:$J$366)</f>
        <v>4.25</v>
      </c>
      <c r="L25" s="22">
        <f>SUMIF('New England Half'!$F$2:$F$355,$F25,'New England Half'!$J$2:$J$355)</f>
        <v>8.6999999999999993</v>
      </c>
      <c r="M25" s="24">
        <f t="shared" si="1"/>
        <v>12.95</v>
      </c>
    </row>
    <row r="26" spans="1:13">
      <c r="A26" s="3" t="s">
        <v>181</v>
      </c>
      <c r="B26" s="3" t="s">
        <v>182</v>
      </c>
      <c r="C26" s="3" t="s">
        <v>38</v>
      </c>
      <c r="D26" s="3">
        <v>67</v>
      </c>
      <c r="E26" s="3" t="s">
        <v>19</v>
      </c>
      <c r="F26" s="19" t="str">
        <f t="shared" si="0"/>
        <v>CherylAdamsFMILLENNIUM RUNNING</v>
      </c>
      <c r="G26" s="22">
        <f>SUMIF('Shamrock 5K'!$F$2:$F$300,$F26,'Shamrock 5K'!$J$2:$J$300)</f>
        <v>1.1000000000000001</v>
      </c>
      <c r="H26" s="22">
        <f>SUMIF('Nashua 10K'!$F$2:$F$300,$F26,'Nashua 10K'!$J$2:$J$300)</f>
        <v>3.75</v>
      </c>
      <c r="I26" s="22">
        <f>SUMIF('Shaker 7'!$F$2:$F$300,$F26,'Shaker 7'!$J$2:$J$300)</f>
        <v>6</v>
      </c>
      <c r="J26" s="22">
        <f>SUMIF('Run for Freedom 5K'!$F$2:$F$300,$F26,'Run for Freedom 5K'!$J$2:$J$300)</f>
        <v>1</v>
      </c>
      <c r="K26" s="22">
        <f>SUMIF('Footrace for the Fallen 5K'!$F$2:$F$366,$F26,'Footrace for the Fallen 5K'!$J$2:$J$366)</f>
        <v>1</v>
      </c>
      <c r="L26" s="22">
        <f>SUMIF('New England Half'!$F$2:$F$355,$F26,'New England Half'!$J$2:$J$355)</f>
        <v>0</v>
      </c>
      <c r="M26" s="24">
        <f t="shared" si="1"/>
        <v>12.85</v>
      </c>
    </row>
    <row r="27" spans="1:13">
      <c r="A27" s="3" t="s">
        <v>372</v>
      </c>
      <c r="B27" s="3" t="s">
        <v>362</v>
      </c>
      <c r="C27" s="3" t="s">
        <v>38</v>
      </c>
      <c r="D27" s="3">
        <v>63</v>
      </c>
      <c r="E27" s="3" t="s">
        <v>18</v>
      </c>
      <c r="F27" s="19" t="str">
        <f t="shared" si="0"/>
        <v>ThereseKermanFGREATER DERRY TRACK CLUB</v>
      </c>
      <c r="G27" s="22">
        <f>SUMIF('Shamrock 5K'!$F$2:$F$300,$F27,'Shamrock 5K'!$J$2:$J$300)</f>
        <v>0</v>
      </c>
      <c r="H27" s="22">
        <f>SUMIF('Nashua 10K'!$F$2:$F$300,$F27,'Nashua 10K'!$J$2:$J$300)</f>
        <v>6.5</v>
      </c>
      <c r="I27" s="22">
        <f>SUMIF('Shaker 7'!$F$2:$F$300,$F27,'Shaker 7'!$J$2:$J$300)</f>
        <v>0</v>
      </c>
      <c r="J27" s="22">
        <f>SUMIF('Run for Freedom 5K'!$F$2:$F$300,$F27,'Run for Freedom 5K'!$J$2:$J$300)</f>
        <v>4.75</v>
      </c>
      <c r="K27" s="22">
        <f>SUMIF('Footrace for the Fallen 5K'!$F$2:$F$366,$F27,'Footrace for the Fallen 5K'!$J$2:$J$366)</f>
        <v>0</v>
      </c>
      <c r="L27" s="22">
        <f>SUMIF('New England Half'!$F$2:$F$355,$F27,'New England Half'!$J$2:$J$355)</f>
        <v>0</v>
      </c>
      <c r="M27" s="24">
        <f t="shared" si="1"/>
        <v>11.25</v>
      </c>
    </row>
    <row r="28" spans="1:13">
      <c r="A28" s="3" t="s">
        <v>138</v>
      </c>
      <c r="B28" s="3" t="s">
        <v>139</v>
      </c>
      <c r="C28" s="3" t="s">
        <v>38</v>
      </c>
      <c r="D28" s="3">
        <v>64</v>
      </c>
      <c r="E28" s="3" t="s">
        <v>18</v>
      </c>
      <c r="F28" s="19" t="str">
        <f t="shared" si="0"/>
        <v>PegLandryFGREATER DERRY TRACK CLUB</v>
      </c>
      <c r="G28" s="22">
        <f>SUMIF('Shamrock 5K'!$F$2:$F$300,$F28,'Shamrock 5K'!$J$2:$J$300)</f>
        <v>5.75</v>
      </c>
      <c r="H28" s="22">
        <f>SUMIF('Nashua 10K'!$F$2:$F$300,$F28,'Nashua 10K'!$J$2:$J$300)</f>
        <v>0</v>
      </c>
      <c r="I28" s="22">
        <f>SUMIF('Shaker 7'!$F$2:$F$300,$F28,'Shaker 7'!$J$2:$J$300)</f>
        <v>0</v>
      </c>
      <c r="J28" s="22">
        <f>SUMIF('Run for Freedom 5K'!$F$2:$F$300,$F28,'Run for Freedom 5K'!$J$2:$J$300)</f>
        <v>4.25</v>
      </c>
      <c r="K28" s="22">
        <f>SUMIF('Footrace for the Fallen 5K'!$F$2:$F$366,$F28,'Footrace for the Fallen 5K'!$J$2:$J$366)</f>
        <v>1.2</v>
      </c>
      <c r="L28" s="22">
        <f>SUMIF('New England Half'!$F$2:$F$355,$F28,'New England Half'!$J$2:$J$355)</f>
        <v>0</v>
      </c>
      <c r="M28" s="24">
        <f t="shared" si="1"/>
        <v>11.2</v>
      </c>
    </row>
    <row r="29" spans="1:13">
      <c r="A29" s="3" t="s">
        <v>141</v>
      </c>
      <c r="B29" s="3" t="s">
        <v>142</v>
      </c>
      <c r="C29" s="3" t="s">
        <v>38</v>
      </c>
      <c r="D29" s="3">
        <v>60</v>
      </c>
      <c r="E29" s="3" t="s">
        <v>18</v>
      </c>
      <c r="F29" s="19" t="str">
        <f t="shared" si="0"/>
        <v>ChristineSmithFGREATER DERRY TRACK CLUB</v>
      </c>
      <c r="G29" s="22">
        <f>SUMIF('Shamrock 5K'!$F$2:$F$300,$F29,'Shamrock 5K'!$J$2:$J$300)</f>
        <v>1.6</v>
      </c>
      <c r="H29" s="22">
        <f>SUMIF('Nashua 10K'!$F$2:$F$300,$F29,'Nashua 10K'!$J$2:$J$300)</f>
        <v>2.6</v>
      </c>
      <c r="I29" s="22">
        <f>SUMIF('Shaker 7'!$F$2:$F$300,$F29,'Shaker 7'!$J$2:$J$300)</f>
        <v>0</v>
      </c>
      <c r="J29" s="22">
        <f>SUMIF('Run for Freedom 5K'!$F$2:$F$300,$F29,'Run for Freedom 5K'!$J$2:$J$300)</f>
        <v>1</v>
      </c>
      <c r="K29" s="22">
        <f>SUMIF('Footrace for the Fallen 5K'!$F$2:$F$366,$F29,'Footrace for the Fallen 5K'!$J$2:$J$366)</f>
        <v>3.75</v>
      </c>
      <c r="L29" s="22">
        <f>SUMIF('New England Half'!$F$2:$F$355,$F29,'New England Half'!$J$2:$J$355)</f>
        <v>1.1000000000000001</v>
      </c>
      <c r="M29" s="24">
        <f t="shared" si="1"/>
        <v>10.049999999999999</v>
      </c>
    </row>
    <row r="30" spans="1:13">
      <c r="A30" s="3" t="s">
        <v>315</v>
      </c>
      <c r="B30" s="3" t="s">
        <v>316</v>
      </c>
      <c r="C30" s="3" t="s">
        <v>38</v>
      </c>
      <c r="D30" s="3">
        <v>61</v>
      </c>
      <c r="E30" s="3" t="s">
        <v>20</v>
      </c>
      <c r="F30" s="19" t="str">
        <f t="shared" si="0"/>
        <v>JuliaNeilyFUPPER VALLEY RUNNING CLUB</v>
      </c>
      <c r="G30" s="22">
        <f>SUMIF('Shamrock 5K'!$F$2:$F$300,$F30,'Shamrock 5K'!$J$2:$J$300)</f>
        <v>4.25</v>
      </c>
      <c r="H30" s="22">
        <f>SUMIF('Nashua 10K'!$F$2:$F$300,$F30,'Nashua 10K'!$J$2:$J$300)</f>
        <v>0</v>
      </c>
      <c r="I30" s="22">
        <f>SUMIF('Shaker 7'!$F$2:$F$300,$F30,'Shaker 7'!$J$2:$J$300)</f>
        <v>5.5</v>
      </c>
      <c r="J30" s="22">
        <f>SUMIF('Run for Freedom 5K'!$F$2:$F$300,$F30,'Run for Freedom 5K'!$J$2:$J$300)</f>
        <v>0</v>
      </c>
      <c r="K30" s="22">
        <f>SUMIF('Footrace for the Fallen 5K'!$F$2:$F$366,$F30,'Footrace for the Fallen 5K'!$J$2:$J$366)</f>
        <v>0</v>
      </c>
      <c r="L30" s="22">
        <f>SUMIF('New England Half'!$F$2:$F$355,$F30,'New England Half'!$J$2:$J$355)</f>
        <v>0</v>
      </c>
      <c r="M30" s="24">
        <f t="shared" si="1"/>
        <v>9.75</v>
      </c>
    </row>
    <row r="31" spans="1:13">
      <c r="A31" s="3" t="s">
        <v>300</v>
      </c>
      <c r="B31" s="3" t="s">
        <v>301</v>
      </c>
      <c r="C31" s="3" t="s">
        <v>38</v>
      </c>
      <c r="D31" s="3">
        <v>64</v>
      </c>
      <c r="E31" s="3" t="s">
        <v>20</v>
      </c>
      <c r="F31" s="19" t="str">
        <f t="shared" si="0"/>
        <v>SusanBorotzFUPPER VALLEY RUNNING CLUB</v>
      </c>
      <c r="G31" s="22">
        <f>SUMIF('Shamrock 5K'!$F$2:$F$300,$F31,'Shamrock 5K'!$J$2:$J$300)</f>
        <v>9.5</v>
      </c>
      <c r="H31" s="22">
        <f>SUMIF('Nashua 10K'!$F$2:$F$300,$F31,'Nashua 10K'!$J$2:$J$300)</f>
        <v>0</v>
      </c>
      <c r="I31" s="22">
        <f>SUMIF('Shaker 7'!$F$2:$F$300,$F31,'Shaker 7'!$J$2:$J$300)</f>
        <v>0</v>
      </c>
      <c r="J31" s="22">
        <f>SUMIF('Run for Freedom 5K'!$F$2:$F$300,$F31,'Run for Freedom 5K'!$J$2:$J$300)</f>
        <v>0</v>
      </c>
      <c r="K31" s="22">
        <f>SUMIF('Footrace for the Fallen 5K'!$F$2:$F$366,$F31,'Footrace for the Fallen 5K'!$J$2:$J$366)</f>
        <v>0</v>
      </c>
      <c r="L31" s="22">
        <f>SUMIF('New England Half'!$F$2:$F$355,$F31,'New England Half'!$J$2:$J$355)</f>
        <v>0</v>
      </c>
      <c r="M31" s="24">
        <f t="shared" si="1"/>
        <v>9.5</v>
      </c>
    </row>
    <row r="32" spans="1:13">
      <c r="A32" t="s">
        <v>718</v>
      </c>
      <c r="B32" t="s">
        <v>719</v>
      </c>
      <c r="C32" s="3" t="s">
        <v>38</v>
      </c>
      <c r="D32" s="3">
        <v>63</v>
      </c>
      <c r="E32" s="3" t="s">
        <v>19</v>
      </c>
      <c r="F32" s="19" t="str">
        <f t="shared" si="0"/>
        <v>DeborahRosenthalFMILLENNIUM RUNNING</v>
      </c>
      <c r="G32" s="22">
        <f>SUMIF('Shamrock 5K'!$F$2:$F$300,$F32,'Shamrock 5K'!$J$2:$J$300)</f>
        <v>0</v>
      </c>
      <c r="H32" s="22">
        <f>SUMIF('Nashua 10K'!$F$2:$F$300,$F32,'Nashua 10K'!$J$2:$J$300)</f>
        <v>0</v>
      </c>
      <c r="I32" s="22">
        <f>SUMIF('Shaker 7'!$F$2:$F$300,$F32,'Shaker 7'!$J$2:$J$300)</f>
        <v>0</v>
      </c>
      <c r="J32" s="22">
        <f>SUMIF('Run for Freedom 5K'!$F$2:$F$300,$F32,'Run for Freedom 5K'!$J$2:$J$300)</f>
        <v>0</v>
      </c>
      <c r="K32" s="22">
        <f>SUMIF('Footrace for the Fallen 5K'!$F$2:$F$366,$F32,'Footrace for the Fallen 5K'!$J$2:$J$366)</f>
        <v>9</v>
      </c>
      <c r="L32" s="22">
        <f>SUMIF('New England Half'!$F$2:$F$355,$F32,'New England Half'!$J$2:$J$355)</f>
        <v>0</v>
      </c>
      <c r="M32" s="24">
        <f t="shared" si="1"/>
        <v>9</v>
      </c>
    </row>
    <row r="33" spans="1:13">
      <c r="A33" s="3" t="s">
        <v>179</v>
      </c>
      <c r="B33" s="3" t="s">
        <v>180</v>
      </c>
      <c r="C33" s="3" t="s">
        <v>38</v>
      </c>
      <c r="D33" s="3">
        <v>66</v>
      </c>
      <c r="E33" s="3" t="s">
        <v>19</v>
      </c>
      <c r="F33" s="19" t="str">
        <f t="shared" si="0"/>
        <v>JaneSlaytonFMILLENNIUM RUNNING</v>
      </c>
      <c r="G33" s="22">
        <f>SUMIF('Shamrock 5K'!$F$2:$F$300,$F33,'Shamrock 5K'!$J$2:$J$300)</f>
        <v>2</v>
      </c>
      <c r="H33" s="22">
        <f>SUMIF('Nashua 10K'!$F$2:$F$300,$F33,'Nashua 10K'!$J$2:$J$300)</f>
        <v>0</v>
      </c>
      <c r="I33" s="22">
        <f>SUMIF('Shaker 7'!$F$2:$F$300,$F33,'Shaker 7'!$J$2:$J$300)</f>
        <v>6.75</v>
      </c>
      <c r="J33" s="22">
        <f>SUMIF('Run for Freedom 5K'!$F$2:$F$300,$F33,'Run for Freedom 5K'!$J$2:$J$300)</f>
        <v>0</v>
      </c>
      <c r="K33" s="22">
        <f>SUMIF('Footrace for the Fallen 5K'!$F$2:$F$366,$F33,'Footrace for the Fallen 5K'!$J$2:$J$366)</f>
        <v>0</v>
      </c>
      <c r="L33" s="22">
        <f>SUMIF('New England Half'!$F$2:$F$355,$F33,'New England Half'!$J$2:$J$355)</f>
        <v>0</v>
      </c>
      <c r="M33" s="24">
        <f t="shared" si="1"/>
        <v>8.75</v>
      </c>
    </row>
    <row r="34" spans="1:13">
      <c r="A34" s="3" t="s">
        <v>43</v>
      </c>
      <c r="B34" s="3" t="s">
        <v>335</v>
      </c>
      <c r="C34" s="3" t="s">
        <v>38</v>
      </c>
      <c r="D34" s="3">
        <v>65</v>
      </c>
      <c r="E34" s="3" t="s">
        <v>20</v>
      </c>
      <c r="F34" s="19" t="str">
        <f t="shared" ref="F34:F59" si="2">A34&amp;B34&amp;C34&amp;E34</f>
        <v>KarenFryerFUPPER VALLEY RUNNING CLUB</v>
      </c>
      <c r="G34" s="22">
        <f>SUMIF('Shamrock 5K'!$F$2:$F$300,$F34,'Shamrock 5K'!$J$2:$J$300)</f>
        <v>8.4</v>
      </c>
      <c r="H34" s="22">
        <f>SUMIF('Nashua 10K'!$F$2:$F$300,$F34,'Nashua 10K'!$J$2:$J$300)</f>
        <v>0</v>
      </c>
      <c r="I34" s="22">
        <f>SUMIF('Shaker 7'!$F$2:$F$300,$F34,'Shaker 7'!$J$2:$J$300)</f>
        <v>0</v>
      </c>
      <c r="J34" s="22">
        <f>SUMIF('Run for Freedom 5K'!$F$2:$F$300,$F34,'Run for Freedom 5K'!$J$2:$J$300)</f>
        <v>0</v>
      </c>
      <c r="K34" s="22">
        <f>SUMIF('Footrace for the Fallen 5K'!$F$2:$F$366,$F34,'Footrace for the Fallen 5K'!$J$2:$J$366)</f>
        <v>0</v>
      </c>
      <c r="L34" s="22">
        <f>SUMIF('New England Half'!$F$2:$F$355,$F34,'New England Half'!$J$2:$J$355)</f>
        <v>0</v>
      </c>
      <c r="M34" s="24">
        <f t="shared" ref="M34:M59" si="3">SUM(G34:L34)</f>
        <v>8.4</v>
      </c>
    </row>
    <row r="35" spans="1:13">
      <c r="A35" t="s">
        <v>644</v>
      </c>
      <c r="B35" t="s">
        <v>645</v>
      </c>
      <c r="C35" t="s">
        <v>38</v>
      </c>
      <c r="D35" s="3">
        <v>64</v>
      </c>
      <c r="E35" s="3" t="s">
        <v>19</v>
      </c>
      <c r="F35" s="19" t="str">
        <f t="shared" si="2"/>
        <v>BonnieRobertsFMILLENNIUM RUNNING</v>
      </c>
      <c r="G35" s="22">
        <f>SUMIF('Shamrock 5K'!$F$2:$F$300,$F35,'Shamrock 5K'!$J$2:$J$300)</f>
        <v>0</v>
      </c>
      <c r="H35" s="22">
        <f>SUMIF('Nashua 10K'!$F$2:$F$300,$F35,'Nashua 10K'!$J$2:$J$300)</f>
        <v>0</v>
      </c>
      <c r="I35" s="22">
        <f>SUMIF('Shaker 7'!$F$2:$F$300,$F35,'Shaker 7'!$J$2:$J$300)</f>
        <v>0</v>
      </c>
      <c r="J35" s="22">
        <f>SUMIF('Run for Freedom 5K'!$F$2:$F$300,$F35,'Run for Freedom 5K'!$J$2:$J$300)</f>
        <v>3</v>
      </c>
      <c r="K35" s="22">
        <f>SUMIF('Footrace for the Fallen 5K'!$F$2:$F$366,$F35,'Footrace for the Fallen 5K'!$J$2:$J$366)</f>
        <v>5.25</v>
      </c>
      <c r="L35" s="22">
        <f>SUMIF('New England Half'!$F$2:$F$355,$F35,'New England Half'!$J$2:$J$355)</f>
        <v>0</v>
      </c>
      <c r="M35" s="24">
        <f t="shared" si="3"/>
        <v>8.25</v>
      </c>
    </row>
    <row r="36" spans="1:13">
      <c r="A36" t="s">
        <v>43</v>
      </c>
      <c r="B36" t="s">
        <v>628</v>
      </c>
      <c r="C36" t="s">
        <v>38</v>
      </c>
      <c r="D36">
        <v>62</v>
      </c>
      <c r="E36" t="s">
        <v>18</v>
      </c>
      <c r="F36" s="19" t="str">
        <f t="shared" si="2"/>
        <v>KarenCreedFGREATER DERRY TRACK CLUB</v>
      </c>
      <c r="G36" s="22">
        <f>SUMIF('Shamrock 5K'!$F$2:$F$300,$F36,'Shamrock 5K'!$J$2:$J$300)</f>
        <v>0</v>
      </c>
      <c r="H36" s="22">
        <f>SUMIF('Nashua 10K'!$F$2:$F$300,$F36,'Nashua 10K'!$J$2:$J$300)</f>
        <v>0</v>
      </c>
      <c r="I36" s="22">
        <f>SUMIF('Shaker 7'!$F$2:$F$300,$F36,'Shaker 7'!$J$2:$J$300)</f>
        <v>0</v>
      </c>
      <c r="J36" s="22">
        <f>SUMIF('Run for Freedom 5K'!$F$2:$F$300,$F36,'Run for Freedom 5K'!$J$2:$J$300)</f>
        <v>7.8</v>
      </c>
      <c r="K36" s="22">
        <f>SUMIF('Footrace for the Fallen 5K'!$F$2:$F$366,$F36,'Footrace for the Fallen 5K'!$J$2:$J$366)</f>
        <v>0</v>
      </c>
      <c r="L36" s="22">
        <f>SUMIF('New England Half'!$F$2:$F$355,$F36,'New England Half'!$J$2:$J$355)</f>
        <v>0</v>
      </c>
      <c r="M36" s="24">
        <f t="shared" si="3"/>
        <v>7.8</v>
      </c>
    </row>
    <row r="37" spans="1:13">
      <c r="A37" s="3" t="s">
        <v>143</v>
      </c>
      <c r="B37" s="3" t="s">
        <v>144</v>
      </c>
      <c r="C37" s="3" t="s">
        <v>38</v>
      </c>
      <c r="D37" s="3">
        <v>65</v>
      </c>
      <c r="E37" s="3" t="s">
        <v>18</v>
      </c>
      <c r="F37" s="19" t="str">
        <f t="shared" si="2"/>
        <v>JennaGrimaldiFGREATER DERRY TRACK CLUB</v>
      </c>
      <c r="G37" s="22">
        <f>SUMIF('Shamrock 5K'!$F$2:$F$300,$F37,'Shamrock 5K'!$J$2:$J$300)</f>
        <v>4.5</v>
      </c>
      <c r="H37" s="22">
        <f>SUMIF('Nashua 10K'!$F$2:$F$300,$F37,'Nashua 10K'!$J$2:$J$300)</f>
        <v>0</v>
      </c>
      <c r="I37" s="22">
        <f>SUMIF('Shaker 7'!$F$2:$F$300,$F37,'Shaker 7'!$J$2:$J$300)</f>
        <v>0</v>
      </c>
      <c r="J37" s="22">
        <f>SUMIF('Run for Freedom 5K'!$F$2:$F$300,$F37,'Run for Freedom 5K'!$J$2:$J$300)</f>
        <v>1.4</v>
      </c>
      <c r="K37" s="22">
        <f>SUMIF('Footrace for the Fallen 5K'!$F$2:$F$366,$F37,'Footrace for the Fallen 5K'!$J$2:$J$366)</f>
        <v>1.8</v>
      </c>
      <c r="L37" s="22">
        <f>SUMIF('New England Half'!$F$2:$F$355,$F37,'New England Half'!$J$2:$J$355)</f>
        <v>0</v>
      </c>
      <c r="M37" s="24">
        <f t="shared" si="3"/>
        <v>7.7</v>
      </c>
    </row>
    <row r="38" spans="1:13">
      <c r="A38" t="s">
        <v>162</v>
      </c>
      <c r="B38" t="s">
        <v>638</v>
      </c>
      <c r="C38" t="s">
        <v>38</v>
      </c>
      <c r="D38">
        <v>66</v>
      </c>
      <c r="E38" s="3" t="s">
        <v>19</v>
      </c>
      <c r="F38" s="19" t="str">
        <f t="shared" si="2"/>
        <v>LorraineBilodeauFMILLENNIUM RUNNING</v>
      </c>
      <c r="G38" s="22">
        <f>SUMIF('Shamrock 5K'!$F$2:$F$300,$F38,'Shamrock 5K'!$J$2:$J$300)</f>
        <v>0</v>
      </c>
      <c r="H38" s="22">
        <f>SUMIF('Nashua 10K'!$F$2:$F$300,$F38,'Nashua 10K'!$J$2:$J$300)</f>
        <v>0</v>
      </c>
      <c r="I38" s="22">
        <f>SUMIF('Shaker 7'!$F$2:$F$300,$F38,'Shaker 7'!$J$2:$J$300)</f>
        <v>0</v>
      </c>
      <c r="J38" s="22">
        <f>SUMIF('Run for Freedom 5K'!$F$2:$F$300,$F38,'Run for Freedom 5K'!$J$2:$J$300)</f>
        <v>6.5</v>
      </c>
      <c r="K38" s="22">
        <f>SUMIF('Footrace for the Fallen 5K'!$F$2:$F$366,$F38,'Footrace for the Fallen 5K'!$J$2:$J$366)</f>
        <v>0</v>
      </c>
      <c r="L38" s="22">
        <f>SUMIF('New England Half'!$F$2:$F$355,$F38,'New England Half'!$J$2:$J$355)</f>
        <v>0</v>
      </c>
      <c r="M38" s="24">
        <f t="shared" si="3"/>
        <v>6.5</v>
      </c>
    </row>
    <row r="39" spans="1:13">
      <c r="A39" t="s">
        <v>726</v>
      </c>
      <c r="B39" t="s">
        <v>727</v>
      </c>
      <c r="C39" t="s">
        <v>38</v>
      </c>
      <c r="D39" s="3">
        <v>65</v>
      </c>
      <c r="E39" s="3" t="s">
        <v>19</v>
      </c>
      <c r="F39" s="19" t="str">
        <f t="shared" si="2"/>
        <v>KandyFredetteFMILLENNIUM RUNNING</v>
      </c>
      <c r="G39" s="22">
        <f>SUMIF('Shamrock 5K'!$F$2:$F$300,$F39,'Shamrock 5K'!$J$2:$J$300)</f>
        <v>0</v>
      </c>
      <c r="H39" s="22">
        <f>SUMIF('Nashua 10K'!$F$2:$F$300,$F39,'Nashua 10K'!$J$2:$J$300)</f>
        <v>0</v>
      </c>
      <c r="I39" s="22">
        <f>SUMIF('Shaker 7'!$F$2:$F$300,$F39,'Shaker 7'!$J$2:$J$300)</f>
        <v>0</v>
      </c>
      <c r="J39" s="22">
        <f>SUMIF('Run for Freedom 5K'!$F$2:$F$300,$F39,'Run for Freedom 5K'!$J$2:$J$300)</f>
        <v>0</v>
      </c>
      <c r="K39" s="22">
        <f>SUMIF('Footrace for the Fallen 5K'!$F$2:$F$366,$F39,'Footrace for the Fallen 5K'!$J$2:$J$366)</f>
        <v>6.25</v>
      </c>
      <c r="L39" s="22">
        <f>SUMIF('New England Half'!$F$2:$F$355,$F39,'New England Half'!$J$2:$J$355)</f>
        <v>0</v>
      </c>
      <c r="M39" s="24">
        <f t="shared" si="3"/>
        <v>6.25</v>
      </c>
    </row>
    <row r="40" spans="1:13">
      <c r="A40" s="3" t="s">
        <v>44</v>
      </c>
      <c r="B40" s="3" t="s">
        <v>317</v>
      </c>
      <c r="C40" s="3" t="s">
        <v>38</v>
      </c>
      <c r="D40" s="3">
        <v>64</v>
      </c>
      <c r="E40" s="3" t="s">
        <v>20</v>
      </c>
      <c r="F40" s="19" t="str">
        <f t="shared" si="2"/>
        <v>LauraLamontagneFUPPER VALLEY RUNNING CLUB</v>
      </c>
      <c r="G40" s="22">
        <f>SUMIF('Shamrock 5K'!$F$2:$F$300,$F40,'Shamrock 5K'!$J$2:$J$300)</f>
        <v>5.5</v>
      </c>
      <c r="H40" s="22">
        <f>SUMIF('Nashua 10K'!$F$2:$F$300,$F40,'Nashua 10K'!$J$2:$J$300)</f>
        <v>0</v>
      </c>
      <c r="I40" s="22">
        <f>SUMIF('Shaker 7'!$F$2:$F$300,$F40,'Shaker 7'!$J$2:$J$300)</f>
        <v>0</v>
      </c>
      <c r="J40" s="22">
        <f>SUMIF('Run for Freedom 5K'!$F$2:$F$300,$F40,'Run for Freedom 5K'!$J$2:$J$300)</f>
        <v>0</v>
      </c>
      <c r="K40" s="22">
        <f>SUMIF('Footrace for the Fallen 5K'!$F$2:$F$366,$F40,'Footrace for the Fallen 5K'!$J$2:$J$366)</f>
        <v>0</v>
      </c>
      <c r="L40" s="22">
        <f>SUMIF('New England Half'!$F$2:$F$355,$F40,'New England Half'!$J$2:$J$355)</f>
        <v>0</v>
      </c>
      <c r="M40" s="24">
        <f t="shared" si="3"/>
        <v>5.5</v>
      </c>
    </row>
    <row r="41" spans="1:13">
      <c r="A41" t="s">
        <v>183</v>
      </c>
      <c r="B41" t="s">
        <v>184</v>
      </c>
      <c r="C41" t="s">
        <v>38</v>
      </c>
      <c r="D41">
        <v>64</v>
      </c>
      <c r="E41" t="s">
        <v>19</v>
      </c>
      <c r="F41" s="19" t="str">
        <f t="shared" si="2"/>
        <v>KimMacdonald-ConillFMILLENNIUM RUNNING</v>
      </c>
      <c r="G41" s="22">
        <f>SUMIF('Shamrock 5K'!$F$2:$F$300,$F41,'Shamrock 5K'!$J$2:$J$300)</f>
        <v>1</v>
      </c>
      <c r="H41" s="22">
        <f>SUMIF('Nashua 10K'!$F$2:$F$300,$F41,'Nashua 10K'!$J$2:$J$300)</f>
        <v>2.2000000000000002</v>
      </c>
      <c r="I41" s="22">
        <f>SUMIF('Shaker 7'!$F$2:$F$300,$F41,'Shaker 7'!$J$2:$J$300)</f>
        <v>0</v>
      </c>
      <c r="J41" s="22">
        <f>SUMIF('Run for Freedom 5K'!$F$2:$F$300,$F41,'Run for Freedom 5K'!$J$2:$J$300)</f>
        <v>0</v>
      </c>
      <c r="K41" s="22">
        <f>SUMIF('Footrace for the Fallen 5K'!$F$2:$F$366,$F41,'Footrace for the Fallen 5K'!$J$2:$J$366)</f>
        <v>1</v>
      </c>
      <c r="L41" s="22">
        <f>SUMIF('New England Half'!$F$2:$F$355,$F41,'New England Half'!$J$2:$J$355)</f>
        <v>1</v>
      </c>
      <c r="M41" s="24">
        <f t="shared" si="3"/>
        <v>5.2</v>
      </c>
    </row>
    <row r="42" spans="1:13">
      <c r="A42" t="s">
        <v>731</v>
      </c>
      <c r="B42" t="s">
        <v>732</v>
      </c>
      <c r="C42" t="s">
        <v>38</v>
      </c>
      <c r="D42" s="3">
        <v>61</v>
      </c>
      <c r="E42" s="2" t="s">
        <v>21</v>
      </c>
      <c r="F42" s="19" t="str">
        <f t="shared" si="2"/>
        <v>BarbHigginsFGRANITE STATE RACING TEAM</v>
      </c>
      <c r="G42" s="22">
        <f>SUMIF('Shamrock 5K'!$F$2:$F$300,$F42,'Shamrock 5K'!$J$2:$J$300)</f>
        <v>0</v>
      </c>
      <c r="H42" s="22">
        <f>SUMIF('Nashua 10K'!$F$2:$F$300,$F42,'Nashua 10K'!$J$2:$J$300)</f>
        <v>0</v>
      </c>
      <c r="I42" s="22">
        <f>SUMIF('Shaker 7'!$F$2:$F$300,$F42,'Shaker 7'!$J$2:$J$300)</f>
        <v>0</v>
      </c>
      <c r="J42" s="22">
        <f>SUMIF('Run for Freedom 5K'!$F$2:$F$300,$F42,'Run for Freedom 5K'!$J$2:$J$300)</f>
        <v>0</v>
      </c>
      <c r="K42" s="22">
        <f>SUMIF('Footrace for the Fallen 5K'!$F$2:$F$366,$F42,'Footrace for the Fallen 5K'!$J$2:$J$366)</f>
        <v>4.5</v>
      </c>
      <c r="L42" s="22">
        <f>SUMIF('New England Half'!$F$2:$F$355,$F42,'New England Half'!$J$2:$J$355)</f>
        <v>0</v>
      </c>
      <c r="M42" s="24">
        <f t="shared" si="3"/>
        <v>4.5</v>
      </c>
    </row>
    <row r="43" spans="1:13">
      <c r="A43" s="3" t="s">
        <v>48</v>
      </c>
      <c r="B43" s="3" t="s">
        <v>825</v>
      </c>
      <c r="C43" s="3" t="s">
        <v>38</v>
      </c>
      <c r="D43" s="3">
        <v>68</v>
      </c>
      <c r="E43" s="3" t="s">
        <v>19</v>
      </c>
      <c r="F43" s="19" t="str">
        <f t="shared" si="2"/>
        <v>DianeNugentFMILLENNIUM RUNNING</v>
      </c>
      <c r="G43" s="22">
        <f>SUMIF('Shamrock 5K'!$F$2:$F$300,$F43,'Shamrock 5K'!$J$2:$J$300)</f>
        <v>0</v>
      </c>
      <c r="H43" s="22">
        <f>SUMIF('Nashua 10K'!$F$2:$F$300,$F43,'Nashua 10K'!$J$2:$J$300)</f>
        <v>0</v>
      </c>
      <c r="I43" s="22">
        <f>SUMIF('Shaker 7'!$F$2:$F$300,$F43,'Shaker 7'!$J$2:$J$300)</f>
        <v>0</v>
      </c>
      <c r="J43" s="22">
        <f>SUMIF('Run for Freedom 5K'!$F$2:$F$300,$F43,'Run for Freedom 5K'!$J$2:$J$300)</f>
        <v>0</v>
      </c>
      <c r="K43" s="22">
        <f>SUMIF('Footrace for the Fallen 5K'!$F$2:$F$366,$F43,'Footrace for the Fallen 5K'!$J$2:$J$366)</f>
        <v>4</v>
      </c>
      <c r="L43" s="22">
        <f>SUMIF('New England Half'!$F$2:$F$355,$F43,'New England Half'!$J$2:$J$355)</f>
        <v>0</v>
      </c>
      <c r="M43" s="24">
        <f t="shared" si="3"/>
        <v>4</v>
      </c>
    </row>
    <row r="44" spans="1:13">
      <c r="A44" t="s">
        <v>740</v>
      </c>
      <c r="B44" t="s">
        <v>741</v>
      </c>
      <c r="C44" t="s">
        <v>38</v>
      </c>
      <c r="D44" s="3">
        <v>62</v>
      </c>
      <c r="E44" s="3" t="s">
        <v>19</v>
      </c>
      <c r="F44" s="19" t="str">
        <f t="shared" si="2"/>
        <v>StaceyHowardFMILLENNIUM RUNNING</v>
      </c>
      <c r="G44" s="22">
        <f>SUMIF('Shamrock 5K'!$F$2:$F$300,$F44,'Shamrock 5K'!$J$2:$J$300)</f>
        <v>0</v>
      </c>
      <c r="H44" s="22">
        <f>SUMIF('Nashua 10K'!$F$2:$F$300,$F44,'Nashua 10K'!$J$2:$J$300)</f>
        <v>0</v>
      </c>
      <c r="I44" s="22">
        <f>SUMIF('Shaker 7'!$F$2:$F$300,$F44,'Shaker 7'!$J$2:$J$300)</f>
        <v>0</v>
      </c>
      <c r="J44" s="22">
        <f>SUMIF('Run for Freedom 5K'!$F$2:$F$300,$F44,'Run for Freedom 5K'!$J$2:$J$300)</f>
        <v>0</v>
      </c>
      <c r="K44" s="22">
        <f>SUMIF('Footrace for the Fallen 5K'!$F$2:$F$366,$F44,'Footrace for the Fallen 5K'!$J$2:$J$366)</f>
        <v>2.2000000000000002</v>
      </c>
      <c r="L44" s="22">
        <f>SUMIF('New England Half'!$F$2:$F$355,$F44,'New England Half'!$J$2:$J$355)</f>
        <v>1.4</v>
      </c>
      <c r="M44" s="24">
        <f t="shared" si="3"/>
        <v>3.6</v>
      </c>
    </row>
    <row r="45" spans="1:13">
      <c r="A45" t="s">
        <v>470</v>
      </c>
      <c r="B45" t="s">
        <v>471</v>
      </c>
      <c r="C45" t="s">
        <v>38</v>
      </c>
      <c r="D45">
        <v>60</v>
      </c>
      <c r="E45" t="s">
        <v>19</v>
      </c>
      <c r="F45" s="19" t="str">
        <f t="shared" si="2"/>
        <v>MichelleShea La SalaFMILLENNIUM RUNNING</v>
      </c>
      <c r="G45" s="22">
        <f>SUMIF('Shamrock 5K'!$F$2:$F$300,$F45,'Shamrock 5K'!$J$2:$J$300)</f>
        <v>0</v>
      </c>
      <c r="H45" s="22">
        <f>SUMIF('Nashua 10K'!$F$2:$F$300,$F45,'Nashua 10K'!$J$2:$J$300)</f>
        <v>1.1000000000000001</v>
      </c>
      <c r="I45" s="22">
        <f>SUMIF('Shaker 7'!$F$2:$F$300,$F45,'Shaker 7'!$J$2:$J$300)</f>
        <v>0</v>
      </c>
      <c r="J45" s="22">
        <f>SUMIF('Run for Freedom 5K'!$F$2:$F$300,$F45,'Run for Freedom 5K'!$J$2:$J$300)</f>
        <v>1</v>
      </c>
      <c r="K45" s="22">
        <f>SUMIF('Footrace for the Fallen 5K'!$F$2:$F$366,$F45,'Footrace for the Fallen 5K'!$J$2:$J$366)</f>
        <v>0</v>
      </c>
      <c r="L45" s="22">
        <f>SUMIF('New England Half'!$F$2:$F$355,$F45,'New England Half'!$J$2:$J$355)</f>
        <v>1</v>
      </c>
      <c r="M45" s="24">
        <f t="shared" si="3"/>
        <v>3.1</v>
      </c>
    </row>
    <row r="46" spans="1:13">
      <c r="A46" s="3" t="s">
        <v>181</v>
      </c>
      <c r="B46" s="3" t="s">
        <v>342</v>
      </c>
      <c r="C46" s="3" t="s">
        <v>38</v>
      </c>
      <c r="D46" s="3">
        <v>64</v>
      </c>
      <c r="E46" s="3" t="s">
        <v>20</v>
      </c>
      <c r="F46" s="19" t="str">
        <f t="shared" si="2"/>
        <v>CherylLasellFUPPER VALLEY RUNNING CLUB</v>
      </c>
      <c r="G46" s="22">
        <f>SUMIF('Shamrock 5K'!$F$2:$F$300,$F46,'Shamrock 5K'!$J$2:$J$300)</f>
        <v>3</v>
      </c>
      <c r="H46" s="22">
        <f>SUMIF('Nashua 10K'!$F$2:$F$300,$F46,'Nashua 10K'!$J$2:$J$300)</f>
        <v>0</v>
      </c>
      <c r="I46" s="22">
        <f>SUMIF('Shaker 7'!$F$2:$F$300,$F46,'Shaker 7'!$J$2:$J$300)</f>
        <v>0</v>
      </c>
      <c r="J46" s="22">
        <f>SUMIF('Run for Freedom 5K'!$F$2:$F$300,$F46,'Run for Freedom 5K'!$J$2:$J$300)</f>
        <v>0</v>
      </c>
      <c r="K46" s="22">
        <f>SUMIF('Footrace for the Fallen 5K'!$F$2:$F$366,$F46,'Footrace for the Fallen 5K'!$J$2:$J$366)</f>
        <v>0</v>
      </c>
      <c r="L46" s="22">
        <f>SUMIF('New England Half'!$F$2:$F$355,$F46,'New England Half'!$J$2:$J$355)</f>
        <v>0</v>
      </c>
      <c r="M46" s="24">
        <f t="shared" si="3"/>
        <v>3</v>
      </c>
    </row>
    <row r="47" spans="1:13">
      <c r="A47" s="3" t="s">
        <v>474</v>
      </c>
      <c r="B47" s="3" t="s">
        <v>475</v>
      </c>
      <c r="C47" s="35" t="s">
        <v>38</v>
      </c>
      <c r="D47" s="3">
        <v>61</v>
      </c>
      <c r="E47" s="35" t="s">
        <v>17</v>
      </c>
      <c r="F47" s="19" t="str">
        <f t="shared" si="2"/>
        <v>DebbieRiouxFGATE CITY STRIDERS</v>
      </c>
      <c r="G47" s="22">
        <f>SUMIF('Shamrock 5K'!$F$2:$F$300,$F47,'Shamrock 5K'!$J$2:$J$300)</f>
        <v>0</v>
      </c>
      <c r="H47" s="22">
        <f>SUMIF('Nashua 10K'!$F$2:$F$300,$F47,'Nashua 10K'!$J$2:$J$300)</f>
        <v>1.4</v>
      </c>
      <c r="I47" s="22">
        <f>SUMIF('Shaker 7'!$F$2:$F$300,$F47,'Shaker 7'!$J$2:$J$300)</f>
        <v>0</v>
      </c>
      <c r="J47" s="22">
        <f>SUMIF('Run for Freedom 5K'!$F$2:$F$300,$F47,'Run for Freedom 5K'!$J$2:$J$300)</f>
        <v>0</v>
      </c>
      <c r="K47" s="22">
        <f>SUMIF('Footrace for the Fallen 5K'!$F$2:$F$366,$F47,'Footrace for the Fallen 5K'!$J$2:$J$366)</f>
        <v>1</v>
      </c>
      <c r="L47" s="22">
        <f>SUMIF('New England Half'!$F$2:$F$355,$F47,'New England Half'!$J$2:$J$355)</f>
        <v>0</v>
      </c>
      <c r="M47" s="24">
        <f t="shared" si="3"/>
        <v>2.4</v>
      </c>
    </row>
    <row r="48" spans="1:13">
      <c r="A48" t="s">
        <v>48</v>
      </c>
      <c r="B48" t="s">
        <v>646</v>
      </c>
      <c r="C48" t="s">
        <v>38</v>
      </c>
      <c r="D48" s="3">
        <v>62</v>
      </c>
      <c r="E48" s="3" t="s">
        <v>19</v>
      </c>
      <c r="F48" s="19" t="str">
        <f t="shared" si="2"/>
        <v>DianeHartshornFMILLENNIUM RUNNING</v>
      </c>
      <c r="G48" s="22">
        <f>SUMIF('Shamrock 5K'!$F$2:$F$300,$F48,'Shamrock 5K'!$J$2:$J$300)</f>
        <v>0</v>
      </c>
      <c r="H48" s="22">
        <f>SUMIF('Nashua 10K'!$F$2:$F$300,$F48,'Nashua 10K'!$J$2:$J$300)</f>
        <v>0</v>
      </c>
      <c r="I48" s="22">
        <f>SUMIF('Shaker 7'!$F$2:$F$300,$F48,'Shaker 7'!$J$2:$J$300)</f>
        <v>0</v>
      </c>
      <c r="J48" s="22">
        <f>SUMIF('Run for Freedom 5K'!$F$2:$F$300,$F48,'Run for Freedom 5K'!$J$2:$J$300)</f>
        <v>2.2000000000000002</v>
      </c>
      <c r="K48" s="22">
        <f>SUMIF('Footrace for the Fallen 5K'!$F$2:$F$366,$F48,'Footrace for the Fallen 5K'!$J$2:$J$366)</f>
        <v>0</v>
      </c>
      <c r="L48" s="22">
        <f>SUMIF('New England Half'!$F$2:$F$355,$F48,'New England Half'!$J$2:$J$355)</f>
        <v>0</v>
      </c>
      <c r="M48" s="24">
        <f t="shared" si="3"/>
        <v>2.2000000000000002</v>
      </c>
    </row>
    <row r="49" spans="1:13">
      <c r="A49" t="s">
        <v>660</v>
      </c>
      <c r="B49" t="s">
        <v>661</v>
      </c>
      <c r="C49" t="s">
        <v>38</v>
      </c>
      <c r="D49" s="3">
        <v>62</v>
      </c>
      <c r="E49" t="s">
        <v>18</v>
      </c>
      <c r="F49" s="19" t="str">
        <f t="shared" si="2"/>
        <v>RuthHarbilasFGREATER DERRY TRACK CLUB</v>
      </c>
      <c r="G49" s="22">
        <f>SUMIF('Shamrock 5K'!$F$2:$F$300,$F49,'Shamrock 5K'!$J$2:$J$300)</f>
        <v>0</v>
      </c>
      <c r="H49" s="22">
        <f>SUMIF('Nashua 10K'!$F$2:$F$300,$F49,'Nashua 10K'!$J$2:$J$300)</f>
        <v>0</v>
      </c>
      <c r="I49" s="22">
        <f>SUMIF('Shaker 7'!$F$2:$F$300,$F49,'Shaker 7'!$J$2:$J$300)</f>
        <v>0</v>
      </c>
      <c r="J49" s="22">
        <f>SUMIF('Run for Freedom 5K'!$F$2:$F$300,$F49,'Run for Freedom 5K'!$J$2:$J$300)</f>
        <v>1</v>
      </c>
      <c r="K49" s="22">
        <f>SUMIF('Footrace for the Fallen 5K'!$F$2:$F$366,$F49,'Footrace for the Fallen 5K'!$J$2:$J$366)</f>
        <v>1</v>
      </c>
      <c r="L49" s="22">
        <f>SUMIF('New England Half'!$F$2:$F$355,$F49,'New England Half'!$J$2:$J$355)</f>
        <v>0</v>
      </c>
      <c r="M49" s="24">
        <f t="shared" si="3"/>
        <v>2</v>
      </c>
    </row>
    <row r="50" spans="1:13">
      <c r="A50" t="s">
        <v>759</v>
      </c>
      <c r="B50" t="s">
        <v>760</v>
      </c>
      <c r="C50" t="s">
        <v>38</v>
      </c>
      <c r="D50">
        <v>64</v>
      </c>
      <c r="E50" t="s">
        <v>19</v>
      </c>
      <c r="F50" s="19" t="str">
        <f t="shared" si="2"/>
        <v>LindaDoyleFMILLENNIUM RUNNING</v>
      </c>
      <c r="G50" s="22">
        <f>SUMIF('Shamrock 5K'!$F$2:$F$300,$F50,'Shamrock 5K'!$J$2:$J$300)</f>
        <v>0</v>
      </c>
      <c r="H50" s="22">
        <f>SUMIF('Nashua 10K'!$F$2:$F$300,$F50,'Nashua 10K'!$J$2:$J$300)</f>
        <v>0</v>
      </c>
      <c r="I50" s="22">
        <f>SUMIF('Shaker 7'!$F$2:$F$300,$F50,'Shaker 7'!$J$2:$J$300)</f>
        <v>0</v>
      </c>
      <c r="J50" s="22">
        <f>SUMIF('Run for Freedom 5K'!$F$2:$F$300,$F50,'Run for Freedom 5K'!$J$2:$J$300)</f>
        <v>0</v>
      </c>
      <c r="K50" s="22">
        <f>SUMIF('Footrace for the Fallen 5K'!$F$2:$F$366,$F50,'Footrace for the Fallen 5K'!$J$2:$J$366)</f>
        <v>1</v>
      </c>
      <c r="L50" s="22">
        <f>SUMIF('New England Half'!$F$2:$F$355,$F50,'New England Half'!$J$2:$J$355)</f>
        <v>1</v>
      </c>
      <c r="M50" s="24">
        <f t="shared" si="3"/>
        <v>2</v>
      </c>
    </row>
    <row r="51" spans="1:13">
      <c r="A51" t="s">
        <v>710</v>
      </c>
      <c r="B51" t="s">
        <v>895</v>
      </c>
      <c r="C51" t="s">
        <v>38</v>
      </c>
      <c r="D51">
        <v>60</v>
      </c>
      <c r="E51" t="s">
        <v>19</v>
      </c>
      <c r="F51" s="19" t="str">
        <f t="shared" si="2"/>
        <v>HeidiEnzmannFMILLENNIUM RUNNING</v>
      </c>
      <c r="G51" s="22">
        <f>SUMIF('Shamrock 5K'!$F$2:$F$300,$F51,'Shamrock 5K'!$J$2:$J$300)</f>
        <v>0</v>
      </c>
      <c r="H51" s="22">
        <f>SUMIF('Nashua 10K'!$F$2:$F$300,$F51,'Nashua 10K'!$J$2:$J$300)</f>
        <v>0</v>
      </c>
      <c r="I51" s="22">
        <f>SUMIF('Shaker 7'!$F$2:$F$300,$F51,'Shaker 7'!$J$2:$J$300)</f>
        <v>0</v>
      </c>
      <c r="J51" s="22">
        <f>SUMIF('Run for Freedom 5K'!$F$2:$F$300,$F51,'Run for Freedom 5K'!$J$2:$J$300)</f>
        <v>0</v>
      </c>
      <c r="K51" s="22">
        <f>SUMIF('Footrace for the Fallen 5K'!$F$2:$F$366,$F51,'Footrace for the Fallen 5K'!$J$2:$J$366)</f>
        <v>0</v>
      </c>
      <c r="L51" s="22">
        <f>SUMIF('New England Half'!$F$2:$F$355,$F51,'New England Half'!$J$2:$J$355)</f>
        <v>1</v>
      </c>
      <c r="M51" s="24">
        <f t="shared" si="3"/>
        <v>1</v>
      </c>
    </row>
    <row r="52" spans="1:13">
      <c r="A52" t="s">
        <v>768</v>
      </c>
      <c r="B52" t="s">
        <v>769</v>
      </c>
      <c r="C52" t="s">
        <v>38</v>
      </c>
      <c r="D52" s="3">
        <v>60</v>
      </c>
      <c r="E52" s="3" t="s">
        <v>19</v>
      </c>
      <c r="F52" s="19" t="str">
        <f t="shared" si="2"/>
        <v>Michelle SheaLa SalaFMILLENNIUM RUNNING</v>
      </c>
      <c r="G52" s="22">
        <f>SUMIF('Shamrock 5K'!$F$2:$F$300,$F52,'Shamrock 5K'!$J$2:$J$300)</f>
        <v>0</v>
      </c>
      <c r="H52" s="22">
        <f>SUMIF('Nashua 10K'!$F$2:$F$300,$F52,'Nashua 10K'!$J$2:$J$300)</f>
        <v>0</v>
      </c>
      <c r="I52" s="22">
        <f>SUMIF('Shaker 7'!$F$2:$F$300,$F52,'Shaker 7'!$J$2:$J$300)</f>
        <v>0</v>
      </c>
      <c r="J52" s="22">
        <f>SUMIF('Run for Freedom 5K'!$F$2:$F$300,$F52,'Run for Freedom 5K'!$J$2:$J$300)</f>
        <v>0</v>
      </c>
      <c r="K52" s="22">
        <f>SUMIF('Footrace for the Fallen 5K'!$F$2:$F$366,$F52,'Footrace for the Fallen 5K'!$J$2:$J$366)</f>
        <v>1</v>
      </c>
      <c r="L52" s="22">
        <f>SUMIF('New England Half'!$F$2:$F$355,$F52,'New England Half'!$J$2:$J$355)</f>
        <v>0</v>
      </c>
      <c r="M52" s="24">
        <f t="shared" si="3"/>
        <v>1</v>
      </c>
    </row>
    <row r="53" spans="1:13">
      <c r="A53" s="3" t="s">
        <v>826</v>
      </c>
      <c r="B53" s="3" t="s">
        <v>827</v>
      </c>
      <c r="C53" s="3" t="s">
        <v>38</v>
      </c>
      <c r="D53" s="3">
        <v>60</v>
      </c>
      <c r="E53" s="3" t="s">
        <v>19</v>
      </c>
      <c r="F53" s="19" t="str">
        <f t="shared" si="2"/>
        <v>SandyRoweFMILLENNIUM RUNNING</v>
      </c>
      <c r="G53" s="22">
        <f>SUMIF('Shamrock 5K'!$F$2:$F$300,$F53,'Shamrock 5K'!$J$2:$J$300)</f>
        <v>0</v>
      </c>
      <c r="H53" s="22">
        <f>SUMIF('Nashua 10K'!$F$2:$F$300,$F53,'Nashua 10K'!$J$2:$J$300)</f>
        <v>0</v>
      </c>
      <c r="I53" s="22">
        <f>SUMIF('Shaker 7'!$F$2:$F$300,$F53,'Shaker 7'!$J$2:$J$300)</f>
        <v>0</v>
      </c>
      <c r="J53" s="22">
        <f>SUMIF('Run for Freedom 5K'!$F$2:$F$300,$F53,'Run for Freedom 5K'!$J$2:$J$300)</f>
        <v>0</v>
      </c>
      <c r="K53" s="22">
        <f>SUMIF('Footrace for the Fallen 5K'!$F$2:$F$366,$F53,'Footrace for the Fallen 5K'!$J$2:$J$366)</f>
        <v>1</v>
      </c>
      <c r="L53" s="22">
        <f>SUMIF('New England Half'!$F$2:$F$355,$F53,'New England Half'!$J$2:$J$355)</f>
        <v>0</v>
      </c>
      <c r="M53" s="24">
        <f t="shared" si="3"/>
        <v>1</v>
      </c>
    </row>
    <row r="54" spans="1:13">
      <c r="A54" s="3" t="s">
        <v>472</v>
      </c>
      <c r="B54" s="3" t="s">
        <v>473</v>
      </c>
      <c r="C54" s="3" t="s">
        <v>38</v>
      </c>
      <c r="D54" s="3">
        <v>60</v>
      </c>
      <c r="E54" s="3" t="s">
        <v>19</v>
      </c>
      <c r="F54" s="19" t="str">
        <f t="shared" si="2"/>
        <v>TinaConnorFMILLENNIUM RUNNING</v>
      </c>
      <c r="G54" s="22">
        <f>SUMIF('Shamrock 5K'!$F$2:$F$300,$F54,'Shamrock 5K'!$J$2:$J$300)</f>
        <v>0</v>
      </c>
      <c r="H54" s="22">
        <f>SUMIF('Nashua 10K'!$F$2:$F$300,$F54,'Nashua 10K'!$J$2:$J$300)</f>
        <v>1</v>
      </c>
      <c r="I54" s="22">
        <f>SUMIF('Shaker 7'!$F$2:$F$300,$F54,'Shaker 7'!$J$2:$J$300)</f>
        <v>0</v>
      </c>
      <c r="J54" s="22">
        <f>SUMIF('Run for Freedom 5K'!$F$2:$F$300,$F54,'Run for Freedom 5K'!$J$2:$J$300)</f>
        <v>0</v>
      </c>
      <c r="K54" s="22">
        <f>SUMIF('Footrace for the Fallen 5K'!$F$2:$F$366,$F54,'Footrace for the Fallen 5K'!$J$2:$J$366)</f>
        <v>0</v>
      </c>
      <c r="L54" s="22">
        <f>SUMIF('New England Half'!$F$2:$F$355,$F54,'New England Half'!$J$2:$J$355)</f>
        <v>0</v>
      </c>
      <c r="M54" s="24">
        <f t="shared" si="3"/>
        <v>1</v>
      </c>
    </row>
    <row r="55" spans="1:13">
      <c r="A55" s="3" t="s">
        <v>667</v>
      </c>
      <c r="B55" s="3" t="s">
        <v>668</v>
      </c>
      <c r="C55" s="3" t="s">
        <v>38</v>
      </c>
      <c r="D55" s="3">
        <v>63</v>
      </c>
      <c r="E55" t="s">
        <v>18</v>
      </c>
      <c r="F55" s="19" t="str">
        <f t="shared" si="2"/>
        <v>CarolynSnyderFGREATER DERRY TRACK CLUB</v>
      </c>
      <c r="G55" s="22">
        <f>SUMIF('Shamrock 5K'!$F$2:$F$300,$F55,'Shamrock 5K'!$J$2:$J$300)</f>
        <v>0</v>
      </c>
      <c r="H55" s="22">
        <f>SUMIF('Nashua 10K'!$F$2:$F$300,$F55,'Nashua 10K'!$J$2:$J$300)</f>
        <v>0</v>
      </c>
      <c r="I55" s="22">
        <f>SUMIF('Shaker 7'!$F$2:$F$300,$F55,'Shaker 7'!$J$2:$J$300)</f>
        <v>0</v>
      </c>
      <c r="J55" s="22">
        <f>SUMIF('Run for Freedom 5K'!$F$2:$F$300,$F55,'Run for Freedom 5K'!$J$2:$J$300)</f>
        <v>1</v>
      </c>
      <c r="K55" s="22">
        <f>SUMIF('Footrace for the Fallen 5K'!$F$2:$F$366,$F55,'Footrace for the Fallen 5K'!$J$2:$J$366)</f>
        <v>0</v>
      </c>
      <c r="L55" s="22">
        <f>SUMIF('New England Half'!$F$2:$F$355,$F55,'New England Half'!$J$2:$J$355)</f>
        <v>0</v>
      </c>
      <c r="M55" s="24">
        <f t="shared" si="3"/>
        <v>1</v>
      </c>
    </row>
    <row r="56" spans="1:13">
      <c r="A56" t="s">
        <v>748</v>
      </c>
      <c r="B56" t="s">
        <v>749</v>
      </c>
      <c r="C56" t="s">
        <v>38</v>
      </c>
      <c r="D56" s="3">
        <v>64</v>
      </c>
      <c r="E56" s="3" t="s">
        <v>19</v>
      </c>
      <c r="F56" s="19" t="str">
        <f t="shared" si="2"/>
        <v>PennySullivanFMILLENNIUM RUNNING</v>
      </c>
      <c r="G56" s="22">
        <f>SUMIF('Shamrock 5K'!$F$2:$F$300,$F56,'Shamrock 5K'!$J$2:$J$300)</f>
        <v>0</v>
      </c>
      <c r="H56" s="22">
        <f>SUMIF('Nashua 10K'!$F$2:$F$300,$F56,'Nashua 10K'!$J$2:$J$300)</f>
        <v>0</v>
      </c>
      <c r="I56" s="22">
        <f>SUMIF('Shaker 7'!$F$2:$F$300,$F56,'Shaker 7'!$J$2:$J$300)</f>
        <v>0</v>
      </c>
      <c r="J56" s="22">
        <f>SUMIF('Run for Freedom 5K'!$F$2:$F$300,$F56,'Run for Freedom 5K'!$J$2:$J$300)</f>
        <v>0</v>
      </c>
      <c r="K56" s="22">
        <f>SUMIF('Footrace for the Fallen 5K'!$F$2:$F$366,$F56,'Footrace for the Fallen 5K'!$J$2:$J$366)</f>
        <v>1</v>
      </c>
      <c r="L56" s="22">
        <f>SUMIF('New England Half'!$F$2:$F$355,$F56,'New England Half'!$J$2:$J$355)</f>
        <v>0</v>
      </c>
      <c r="M56" s="24">
        <f t="shared" si="3"/>
        <v>1</v>
      </c>
    </row>
    <row r="57" spans="1:13">
      <c r="A57" t="s">
        <v>654</v>
      </c>
      <c r="B57" t="s">
        <v>655</v>
      </c>
      <c r="C57" t="s">
        <v>38</v>
      </c>
      <c r="D57">
        <v>64</v>
      </c>
      <c r="E57" t="s">
        <v>18</v>
      </c>
      <c r="F57" s="19" t="str">
        <f t="shared" si="2"/>
        <v>LouiseChevalierFGREATER DERRY TRACK CLUB</v>
      </c>
      <c r="G57" s="22">
        <f>SUMIF('Shamrock 5K'!$F$2:$F$300,$F57,'Shamrock 5K'!$J$2:$J$300)</f>
        <v>0</v>
      </c>
      <c r="H57" s="22">
        <f>SUMIF('Nashua 10K'!$F$2:$F$300,$F57,'Nashua 10K'!$J$2:$J$300)</f>
        <v>0</v>
      </c>
      <c r="I57" s="22">
        <f>SUMIF('Shaker 7'!$F$2:$F$300,$F57,'Shaker 7'!$J$2:$J$300)</f>
        <v>0</v>
      </c>
      <c r="J57" s="22">
        <f>SUMIF('Run for Freedom 5K'!$F$2:$F$300,$F57,'Run for Freedom 5K'!$J$2:$J$300)</f>
        <v>1</v>
      </c>
      <c r="K57" s="22">
        <f>SUMIF('Footrace for the Fallen 5K'!$F$2:$F$366,$F57,'Footrace for the Fallen 5K'!$J$2:$J$366)</f>
        <v>0</v>
      </c>
      <c r="L57" s="22">
        <f>SUMIF('New England Half'!$F$2:$F$355,$F57,'New England Half'!$J$2:$J$355)</f>
        <v>0</v>
      </c>
      <c r="M57" s="24">
        <f t="shared" si="3"/>
        <v>1</v>
      </c>
    </row>
    <row r="58" spans="1:13">
      <c r="A58" s="3" t="s">
        <v>87</v>
      </c>
      <c r="B58" s="3" t="s">
        <v>69</v>
      </c>
      <c r="C58" s="3" t="s">
        <v>38</v>
      </c>
      <c r="D58" s="3">
        <v>64</v>
      </c>
      <c r="E58" s="3" t="s">
        <v>17</v>
      </c>
      <c r="F58" s="19" t="str">
        <f t="shared" si="2"/>
        <v>EllenKolbFGATE CITY STRIDERS</v>
      </c>
      <c r="G58" s="22">
        <f>SUMIF('Shamrock 5K'!$F$2:$F$300,$F58,'Shamrock 5K'!$J$2:$J$300)</f>
        <v>1</v>
      </c>
      <c r="H58" s="22">
        <f>SUMIF('Nashua 10K'!$F$2:$F$300,$F58,'Nashua 10K'!$J$2:$J$300)</f>
        <v>0</v>
      </c>
      <c r="I58" s="22">
        <f>SUMIF('Shaker 7'!$F$2:$F$300,$F58,'Shaker 7'!$J$2:$J$300)</f>
        <v>0</v>
      </c>
      <c r="J58" s="22">
        <f>SUMIF('Run for Freedom 5K'!$F$2:$F$300,$F58,'Run for Freedom 5K'!$J$2:$J$300)</f>
        <v>0</v>
      </c>
      <c r="K58" s="22">
        <f>SUMIF('Footrace for the Fallen 5K'!$F$2:$F$366,$F58,'Footrace for the Fallen 5K'!$J$2:$J$366)</f>
        <v>0</v>
      </c>
      <c r="L58" s="22">
        <f>SUMIF('New England Half'!$F$2:$F$355,$F58,'New England Half'!$J$2:$J$355)</f>
        <v>0</v>
      </c>
      <c r="M58" s="24">
        <f t="shared" si="3"/>
        <v>1</v>
      </c>
    </row>
    <row r="59" spans="1:13">
      <c r="A59" t="s">
        <v>687</v>
      </c>
      <c r="B59" t="s">
        <v>688</v>
      </c>
      <c r="C59" t="s">
        <v>38</v>
      </c>
      <c r="D59">
        <v>65</v>
      </c>
      <c r="E59" t="s">
        <v>18</v>
      </c>
      <c r="F59" s="19" t="str">
        <f t="shared" si="2"/>
        <v>MarthaBoninFGREATER DERRY TRACK CLUB</v>
      </c>
      <c r="G59" s="22">
        <f>SUMIF('Shamrock 5K'!$F$2:$F$300,$F59,'Shamrock 5K'!$J$2:$J$300)</f>
        <v>0</v>
      </c>
      <c r="H59" s="22">
        <f>SUMIF('Nashua 10K'!$F$2:$F$300,$F59,'Nashua 10K'!$J$2:$J$300)</f>
        <v>0</v>
      </c>
      <c r="I59" s="22">
        <f>SUMIF('Shaker 7'!$F$2:$F$300,$F59,'Shaker 7'!$J$2:$J$300)</f>
        <v>0</v>
      </c>
      <c r="J59" s="22">
        <f>SUMIF('Run for Freedom 5K'!$F$2:$F$300,$F59,'Run for Freedom 5K'!$J$2:$J$300)</f>
        <v>1</v>
      </c>
      <c r="K59" s="22">
        <f>SUMIF('Footrace for the Fallen 5K'!$F$2:$F$366,$F59,'Footrace for the Fallen 5K'!$J$2:$J$366)</f>
        <v>0</v>
      </c>
      <c r="L59" s="22">
        <f>SUMIF('New England Half'!$F$2:$F$355,$F59,'New England Half'!$J$2:$J$355)</f>
        <v>0</v>
      </c>
      <c r="M59" s="24">
        <f t="shared" si="3"/>
        <v>1</v>
      </c>
    </row>
    <row r="60" spans="1:13">
      <c r="M60" s="24"/>
    </row>
    <row r="61" spans="1:13">
      <c r="M61" s="24"/>
    </row>
    <row r="62" spans="1:13">
      <c r="M62" s="24"/>
    </row>
    <row r="63" spans="1:13">
      <c r="M63" s="24"/>
    </row>
    <row r="64" spans="1:13">
      <c r="M64" s="24"/>
    </row>
    <row r="65" spans="13:13">
      <c r="M65" s="24"/>
    </row>
    <row r="66" spans="13:13">
      <c r="M66" s="24"/>
    </row>
    <row r="67" spans="13:13">
      <c r="M67" s="24"/>
    </row>
    <row r="68" spans="13:13">
      <c r="M68" s="24"/>
    </row>
    <row r="69" spans="13:13">
      <c r="M69" s="24"/>
    </row>
    <row r="70" spans="13:13">
      <c r="M70" s="24"/>
    </row>
    <row r="71" spans="13:13">
      <c r="M71" s="24"/>
    </row>
    <row r="72" spans="13:13">
      <c r="M72" s="24"/>
    </row>
    <row r="73" spans="13:13">
      <c r="M73" s="24"/>
    </row>
    <row r="74" spans="13:13">
      <c r="M74" s="24"/>
    </row>
    <row r="75" spans="13:13">
      <c r="M75" s="24"/>
    </row>
    <row r="76" spans="13:13">
      <c r="M76" s="24"/>
    </row>
    <row r="77" spans="13:13">
      <c r="M77" s="24"/>
    </row>
    <row r="78" spans="13:13">
      <c r="M78" s="24"/>
    </row>
    <row r="79" spans="13:13">
      <c r="M79" s="24"/>
    </row>
    <row r="80" spans="13:13">
      <c r="M80" s="24"/>
    </row>
    <row r="81" spans="13:13">
      <c r="M81" s="24"/>
    </row>
    <row r="82" spans="13:13">
      <c r="M82" s="24"/>
    </row>
    <row r="83" spans="13:13">
      <c r="M83" s="24"/>
    </row>
    <row r="84" spans="13:13">
      <c r="M84" s="24"/>
    </row>
    <row r="85" spans="13:13">
      <c r="M85" s="24"/>
    </row>
    <row r="86" spans="13:13">
      <c r="M86" s="24"/>
    </row>
    <row r="87" spans="13:13">
      <c r="M87" s="24"/>
    </row>
    <row r="88" spans="13:13">
      <c r="M88" s="24"/>
    </row>
    <row r="89" spans="13:13">
      <c r="M89" s="24"/>
    </row>
    <row r="90" spans="13:13">
      <c r="M90" s="24"/>
    </row>
    <row r="91" spans="13:13">
      <c r="M91" s="24"/>
    </row>
    <row r="92" spans="13:13">
      <c r="M92" s="24"/>
    </row>
    <row r="93" spans="13:13">
      <c r="M93" s="24"/>
    </row>
    <row r="94" spans="13:13">
      <c r="M94" s="24"/>
    </row>
    <row r="95" spans="13:13">
      <c r="M95" s="24"/>
    </row>
    <row r="96" spans="13:13">
      <c r="M96" s="24"/>
    </row>
    <row r="97" spans="13:13">
      <c r="M97" s="24"/>
    </row>
    <row r="98" spans="13:13">
      <c r="M98" s="24"/>
    </row>
    <row r="99" spans="13:13">
      <c r="M99" s="24"/>
    </row>
    <row r="100" spans="13:13">
      <c r="M100" s="24"/>
    </row>
    <row r="101" spans="13:13">
      <c r="M101" s="24"/>
    </row>
    <row r="102" spans="13:13">
      <c r="M102" s="24"/>
    </row>
    <row r="103" spans="13:13">
      <c r="M103" s="24"/>
    </row>
    <row r="104" spans="13:13">
      <c r="M104" s="24"/>
    </row>
    <row r="105" spans="13:13">
      <c r="M105" s="24"/>
    </row>
    <row r="106" spans="13:13">
      <c r="M106" s="24"/>
    </row>
    <row r="107" spans="13:13">
      <c r="M107" s="24"/>
    </row>
    <row r="108" spans="13:13">
      <c r="M108" s="24"/>
    </row>
    <row r="109" spans="13:13">
      <c r="M109" s="24"/>
    </row>
    <row r="110" spans="13:13">
      <c r="M110" s="24"/>
    </row>
    <row r="111" spans="13:13">
      <c r="M111" s="24"/>
    </row>
    <row r="112" spans="13:13">
      <c r="M112" s="24"/>
    </row>
    <row r="113" spans="13:13">
      <c r="M113" s="24"/>
    </row>
    <row r="114" spans="13:13">
      <c r="M114" s="24"/>
    </row>
    <row r="115" spans="13:13">
      <c r="M115" s="24"/>
    </row>
    <row r="116" spans="13:13">
      <c r="M116" s="24"/>
    </row>
    <row r="117" spans="13:13">
      <c r="M117" s="24"/>
    </row>
    <row r="118" spans="13:13">
      <c r="M118" s="24"/>
    </row>
    <row r="119" spans="13:13">
      <c r="M119" s="24"/>
    </row>
    <row r="120" spans="13:13">
      <c r="M120" s="24"/>
    </row>
    <row r="121" spans="13:13">
      <c r="M121" s="24"/>
    </row>
    <row r="122" spans="13:13">
      <c r="M122" s="24"/>
    </row>
    <row r="123" spans="13:13">
      <c r="M123" s="24"/>
    </row>
    <row r="124" spans="13:13">
      <c r="M124" s="24"/>
    </row>
    <row r="125" spans="13:13">
      <c r="M125" s="24"/>
    </row>
    <row r="126" spans="13:13">
      <c r="M126" s="24"/>
    </row>
    <row r="127" spans="13:13">
      <c r="M127" s="24"/>
    </row>
    <row r="128" spans="13:13">
      <c r="M128" s="24"/>
    </row>
    <row r="129" spans="13:13">
      <c r="M129" s="24"/>
    </row>
    <row r="130" spans="13:13">
      <c r="M130" s="24"/>
    </row>
    <row r="131" spans="13:13">
      <c r="M131" s="24"/>
    </row>
    <row r="132" spans="13:13">
      <c r="M132" s="24"/>
    </row>
    <row r="133" spans="13:13">
      <c r="M133" s="24"/>
    </row>
    <row r="134" spans="13:13">
      <c r="M134" s="24"/>
    </row>
    <row r="135" spans="13:13">
      <c r="M135" s="24"/>
    </row>
    <row r="136" spans="13:13">
      <c r="M136" s="24"/>
    </row>
    <row r="137" spans="13:13">
      <c r="M137" s="24"/>
    </row>
    <row r="138" spans="13:13">
      <c r="M138" s="24"/>
    </row>
    <row r="139" spans="13:13">
      <c r="M139" s="24"/>
    </row>
    <row r="140" spans="13:13">
      <c r="M140" s="24"/>
    </row>
    <row r="141" spans="13:13">
      <c r="M141" s="24"/>
    </row>
    <row r="142" spans="13:13">
      <c r="M142" s="24"/>
    </row>
    <row r="143" spans="13:13">
      <c r="M143" s="24"/>
    </row>
    <row r="144" spans="13:13">
      <c r="M144" s="24"/>
    </row>
    <row r="145" spans="13:13">
      <c r="M145" s="24"/>
    </row>
    <row r="146" spans="13:13">
      <c r="M146" s="24"/>
    </row>
    <row r="147" spans="13:13">
      <c r="M147" s="24"/>
    </row>
    <row r="148" spans="13:13">
      <c r="M148" s="24"/>
    </row>
    <row r="149" spans="13:13">
      <c r="M149" s="24"/>
    </row>
    <row r="150" spans="13:13">
      <c r="M150" s="24"/>
    </row>
    <row r="151" spans="13:13">
      <c r="M151" s="24"/>
    </row>
    <row r="152" spans="13:13">
      <c r="M152" s="24"/>
    </row>
    <row r="153" spans="13:13">
      <c r="M153" s="24"/>
    </row>
    <row r="154" spans="13:13">
      <c r="M154" s="24"/>
    </row>
    <row r="155" spans="13:13">
      <c r="M155" s="24"/>
    </row>
    <row r="156" spans="13:13">
      <c r="M156" s="24"/>
    </row>
    <row r="157" spans="13:13">
      <c r="M157" s="24"/>
    </row>
    <row r="158" spans="13:13">
      <c r="M158" s="24"/>
    </row>
    <row r="159" spans="13:13">
      <c r="M159" s="24"/>
    </row>
    <row r="160" spans="13:13">
      <c r="M160" s="24"/>
    </row>
    <row r="161" spans="13:13">
      <c r="M161" s="24"/>
    </row>
    <row r="162" spans="13:13">
      <c r="M162" s="24"/>
    </row>
    <row r="163" spans="13:13">
      <c r="M163" s="24"/>
    </row>
    <row r="164" spans="13:13">
      <c r="M164" s="24"/>
    </row>
    <row r="165" spans="13:13">
      <c r="M165" s="24"/>
    </row>
    <row r="166" spans="13:13">
      <c r="M166" s="24"/>
    </row>
    <row r="167" spans="13:13">
      <c r="M167" s="24"/>
    </row>
    <row r="168" spans="13:13">
      <c r="M168" s="24"/>
    </row>
    <row r="169" spans="13:13">
      <c r="M169" s="24"/>
    </row>
    <row r="170" spans="13:13">
      <c r="M170" s="24"/>
    </row>
    <row r="171" spans="13:13">
      <c r="M171" s="24"/>
    </row>
    <row r="172" spans="13:13">
      <c r="M172" s="24"/>
    </row>
    <row r="173" spans="13:13">
      <c r="M173" s="24"/>
    </row>
    <row r="174" spans="13:13">
      <c r="M174" s="24"/>
    </row>
    <row r="175" spans="13:13">
      <c r="M175" s="24"/>
    </row>
    <row r="176" spans="13:13">
      <c r="M176" s="24"/>
    </row>
    <row r="177" spans="13:13">
      <c r="M177" s="24"/>
    </row>
    <row r="178" spans="13:13">
      <c r="M178" s="24"/>
    </row>
    <row r="179" spans="13:13">
      <c r="M179" s="24"/>
    </row>
    <row r="180" spans="13:13">
      <c r="M180" s="24"/>
    </row>
    <row r="181" spans="13:13">
      <c r="M181" s="24"/>
    </row>
    <row r="182" spans="13:13">
      <c r="M182" s="24"/>
    </row>
    <row r="183" spans="13:13">
      <c r="M183" s="24"/>
    </row>
    <row r="184" spans="13:13">
      <c r="M184" s="24"/>
    </row>
    <row r="185" spans="13:13">
      <c r="M185" s="24"/>
    </row>
    <row r="186" spans="13:13">
      <c r="M186" s="24"/>
    </row>
    <row r="187" spans="13:13">
      <c r="M187" s="24"/>
    </row>
    <row r="188" spans="13:13">
      <c r="M188" s="24"/>
    </row>
    <row r="189" spans="13:13">
      <c r="M189" s="24"/>
    </row>
    <row r="190" spans="13:13">
      <c r="M190" s="24"/>
    </row>
    <row r="191" spans="13:13">
      <c r="M191" s="24"/>
    </row>
    <row r="192" spans="13:13">
      <c r="M192" s="24"/>
    </row>
    <row r="193" spans="13:13">
      <c r="M193" s="24"/>
    </row>
    <row r="194" spans="13:13">
      <c r="M194" s="24"/>
    </row>
    <row r="195" spans="13:13">
      <c r="M195" s="24"/>
    </row>
    <row r="196" spans="13:13">
      <c r="M196" s="24"/>
    </row>
    <row r="197" spans="13:13">
      <c r="M197" s="24"/>
    </row>
    <row r="198" spans="13:13">
      <c r="M198" s="24"/>
    </row>
    <row r="199" spans="13:13">
      <c r="M199" s="24"/>
    </row>
    <row r="200" spans="13:13">
      <c r="M200" s="24"/>
    </row>
    <row r="201" spans="13:13">
      <c r="M201" s="24"/>
    </row>
    <row r="202" spans="13:13">
      <c r="M202" s="24"/>
    </row>
    <row r="203" spans="13:13">
      <c r="M203" s="24"/>
    </row>
    <row r="204" spans="13:13">
      <c r="M204" s="24"/>
    </row>
    <row r="205" spans="13:13">
      <c r="M205" s="24"/>
    </row>
    <row r="206" spans="13:13">
      <c r="M206" s="24"/>
    </row>
    <row r="207" spans="13:13">
      <c r="M207" s="24"/>
    </row>
    <row r="208" spans="13:13">
      <c r="M208" s="24"/>
    </row>
    <row r="209" spans="13:13">
      <c r="M209" s="24"/>
    </row>
    <row r="210" spans="13:13">
      <c r="M210" s="24"/>
    </row>
    <row r="211" spans="13:13">
      <c r="M211" s="24"/>
    </row>
    <row r="212" spans="13:13">
      <c r="M212" s="24"/>
    </row>
    <row r="213" spans="13:13">
      <c r="M213" s="24"/>
    </row>
    <row r="214" spans="13:13">
      <c r="M214" s="24"/>
    </row>
    <row r="215" spans="13:13">
      <c r="M215" s="24"/>
    </row>
    <row r="216" spans="13:13">
      <c r="M216" s="24"/>
    </row>
    <row r="217" spans="13:13">
      <c r="M217" s="24"/>
    </row>
    <row r="218" spans="13:13">
      <c r="M218" s="24"/>
    </row>
    <row r="219" spans="13:13">
      <c r="M219" s="24"/>
    </row>
    <row r="220" spans="13:13">
      <c r="M220" s="24"/>
    </row>
    <row r="221" spans="13:13">
      <c r="M221" s="24"/>
    </row>
    <row r="222" spans="13:13">
      <c r="M222" s="24"/>
    </row>
    <row r="223" spans="13:13">
      <c r="M223" s="24"/>
    </row>
    <row r="224" spans="13:13">
      <c r="M224" s="24"/>
    </row>
    <row r="225" spans="13:13">
      <c r="M225" s="24"/>
    </row>
    <row r="226" spans="13:13">
      <c r="M226" s="24"/>
    </row>
    <row r="227" spans="13:13">
      <c r="M227" s="24"/>
    </row>
    <row r="228" spans="13:13">
      <c r="M228" s="24"/>
    </row>
    <row r="229" spans="13:13">
      <c r="M229" s="24"/>
    </row>
    <row r="230" spans="13:13">
      <c r="M230" s="24"/>
    </row>
    <row r="231" spans="13:13">
      <c r="M231" s="24"/>
    </row>
    <row r="232" spans="13:13">
      <c r="M232" s="24"/>
    </row>
    <row r="233" spans="13:13">
      <c r="M233" s="24"/>
    </row>
    <row r="234" spans="13:13">
      <c r="M234" s="24"/>
    </row>
    <row r="235" spans="13:13">
      <c r="M235" s="24"/>
    </row>
    <row r="236" spans="13:13">
      <c r="M236" s="24"/>
    </row>
    <row r="237" spans="13:13">
      <c r="M237" s="24"/>
    </row>
    <row r="238" spans="13:13">
      <c r="M238" s="24"/>
    </row>
    <row r="239" spans="13:13">
      <c r="M239" s="24"/>
    </row>
    <row r="240" spans="13:13">
      <c r="M240" s="24"/>
    </row>
    <row r="241" spans="13:13">
      <c r="M241" s="24"/>
    </row>
    <row r="242" spans="13:13">
      <c r="M242" s="24"/>
    </row>
    <row r="243" spans="13:13">
      <c r="M243" s="24"/>
    </row>
    <row r="244" spans="13:13">
      <c r="M244" s="24"/>
    </row>
    <row r="245" spans="13:13">
      <c r="M245" s="24"/>
    </row>
    <row r="246" spans="13:13">
      <c r="M246" s="24"/>
    </row>
    <row r="247" spans="13:13">
      <c r="M247" s="24"/>
    </row>
    <row r="248" spans="13:13">
      <c r="M248" s="24"/>
    </row>
    <row r="249" spans="13:13">
      <c r="M249" s="24"/>
    </row>
    <row r="250" spans="13:13">
      <c r="M250" s="24"/>
    </row>
    <row r="251" spans="13:13">
      <c r="M251" s="24"/>
    </row>
    <row r="252" spans="13:13">
      <c r="M252" s="24"/>
    </row>
    <row r="253" spans="13:13">
      <c r="M253" s="24"/>
    </row>
    <row r="254" spans="13:13">
      <c r="M254" s="24"/>
    </row>
    <row r="255" spans="13:13">
      <c r="M255" s="24"/>
    </row>
    <row r="256" spans="13:13">
      <c r="M256" s="24"/>
    </row>
    <row r="257" spans="13:13">
      <c r="M257" s="24"/>
    </row>
    <row r="258" spans="13:13">
      <c r="M258" s="24"/>
    </row>
    <row r="259" spans="13:13">
      <c r="M259" s="24"/>
    </row>
    <row r="260" spans="13:13">
      <c r="M260" s="24"/>
    </row>
    <row r="261" spans="13:13">
      <c r="M261" s="24"/>
    </row>
    <row r="262" spans="13:13">
      <c r="M262" s="24"/>
    </row>
    <row r="263" spans="13:13">
      <c r="M263" s="24"/>
    </row>
    <row r="264" spans="13:13">
      <c r="M264" s="24"/>
    </row>
    <row r="265" spans="13:13">
      <c r="M265" s="24"/>
    </row>
    <row r="266" spans="13:13">
      <c r="M266" s="24"/>
    </row>
    <row r="267" spans="13:13">
      <c r="M267" s="24"/>
    </row>
    <row r="268" spans="13:13">
      <c r="M268" s="24"/>
    </row>
    <row r="269" spans="13:13">
      <c r="M269" s="24"/>
    </row>
    <row r="270" spans="13:13">
      <c r="M270" s="24"/>
    </row>
    <row r="271" spans="13:13">
      <c r="M271" s="24"/>
    </row>
    <row r="272" spans="13:13">
      <c r="M272" s="24"/>
    </row>
    <row r="273" spans="13:13">
      <c r="M273" s="24"/>
    </row>
    <row r="274" spans="13:13">
      <c r="M274" s="24"/>
    </row>
    <row r="275" spans="13:13">
      <c r="M275" s="24"/>
    </row>
    <row r="276" spans="13:13">
      <c r="M276" s="24"/>
    </row>
    <row r="277" spans="13:13">
      <c r="M277" s="24"/>
    </row>
    <row r="278" spans="13:13">
      <c r="M278" s="24"/>
    </row>
    <row r="279" spans="13:13">
      <c r="M279" s="24"/>
    </row>
    <row r="280" spans="13:13">
      <c r="M280" s="24"/>
    </row>
    <row r="281" spans="13:13">
      <c r="M281" s="24"/>
    </row>
    <row r="282" spans="13:13">
      <c r="M282" s="24"/>
    </row>
    <row r="283" spans="13:13">
      <c r="M283" s="24"/>
    </row>
    <row r="284" spans="13:13">
      <c r="M284" s="24"/>
    </row>
    <row r="285" spans="13:13">
      <c r="M285" s="24"/>
    </row>
    <row r="286" spans="13:13">
      <c r="M286" s="24"/>
    </row>
    <row r="287" spans="13:13">
      <c r="M287" s="24"/>
    </row>
    <row r="288" spans="13:13">
      <c r="M288" s="24"/>
    </row>
    <row r="289" spans="13:13">
      <c r="M289" s="24"/>
    </row>
    <row r="290" spans="13:13">
      <c r="M290" s="24"/>
    </row>
    <row r="291" spans="13:13">
      <c r="M291" s="24"/>
    </row>
    <row r="292" spans="13:13">
      <c r="M292" s="24"/>
    </row>
    <row r="293" spans="13:13">
      <c r="M293" s="24"/>
    </row>
    <row r="294" spans="13:13">
      <c r="M294" s="24"/>
    </row>
    <row r="295" spans="13:13">
      <c r="M295" s="24"/>
    </row>
    <row r="296" spans="13:13">
      <c r="M296" s="24"/>
    </row>
    <row r="297" spans="13:13">
      <c r="M297" s="24"/>
    </row>
    <row r="298" spans="13:13">
      <c r="M298" s="24"/>
    </row>
    <row r="299" spans="13:13">
      <c r="M299" s="24"/>
    </row>
    <row r="300" spans="13:13">
      <c r="M300" s="24"/>
    </row>
    <row r="301" spans="13:13">
      <c r="M301" s="24"/>
    </row>
    <row r="302" spans="13:13">
      <c r="M302" s="24"/>
    </row>
    <row r="303" spans="13:13">
      <c r="M303" s="24"/>
    </row>
    <row r="304" spans="13:13">
      <c r="M304" s="24"/>
    </row>
    <row r="305" spans="13:13">
      <c r="M305" s="24"/>
    </row>
    <row r="306" spans="13:13">
      <c r="M306" s="24"/>
    </row>
    <row r="307" spans="13:13">
      <c r="M307" s="24"/>
    </row>
    <row r="308" spans="13:13">
      <c r="M308" s="24"/>
    </row>
    <row r="309" spans="13:13">
      <c r="M309" s="24"/>
    </row>
    <row r="310" spans="13:13">
      <c r="M310" s="24"/>
    </row>
    <row r="311" spans="13:13">
      <c r="M311" s="24"/>
    </row>
    <row r="312" spans="13:13">
      <c r="M312" s="24"/>
    </row>
    <row r="313" spans="13:13">
      <c r="M313" s="24"/>
    </row>
    <row r="314" spans="13:13">
      <c r="M314" s="24"/>
    </row>
    <row r="315" spans="13:13">
      <c r="M315" s="24"/>
    </row>
    <row r="316" spans="13:13">
      <c r="M316" s="24"/>
    </row>
    <row r="317" spans="13:13">
      <c r="M317" s="24"/>
    </row>
    <row r="318" spans="13:13">
      <c r="M318" s="24"/>
    </row>
    <row r="319" spans="13:13">
      <c r="M319" s="24"/>
    </row>
    <row r="320" spans="13:13">
      <c r="M320" s="24"/>
    </row>
    <row r="321" spans="13:13">
      <c r="M321" s="24"/>
    </row>
    <row r="322" spans="13:13">
      <c r="M322" s="24"/>
    </row>
    <row r="323" spans="13:13">
      <c r="M323" s="24"/>
    </row>
    <row r="324" spans="13:13">
      <c r="M324" s="24"/>
    </row>
    <row r="325" spans="13:13">
      <c r="M325" s="24"/>
    </row>
    <row r="326" spans="13:13">
      <c r="M326" s="24"/>
    </row>
    <row r="327" spans="13:13">
      <c r="M327" s="24"/>
    </row>
    <row r="328" spans="13:13">
      <c r="M328" s="24"/>
    </row>
    <row r="329" spans="13:13">
      <c r="M329" s="24"/>
    </row>
    <row r="330" spans="13:13">
      <c r="M330" s="24"/>
    </row>
    <row r="331" spans="13:13">
      <c r="M331" s="24"/>
    </row>
    <row r="332" spans="13:13">
      <c r="M332" s="24"/>
    </row>
    <row r="333" spans="13:13">
      <c r="M333" s="24"/>
    </row>
    <row r="334" spans="13:13">
      <c r="M334" s="24"/>
    </row>
    <row r="335" spans="13:13">
      <c r="M335" s="24"/>
    </row>
    <row r="336" spans="13:13">
      <c r="M336" s="24"/>
    </row>
    <row r="337" spans="13:13">
      <c r="M337" s="24"/>
    </row>
    <row r="338" spans="13:13">
      <c r="M338" s="24"/>
    </row>
    <row r="339" spans="13:13">
      <c r="M339" s="24"/>
    </row>
    <row r="340" spans="13:13">
      <c r="M340" s="24"/>
    </row>
    <row r="341" spans="13:13">
      <c r="M341" s="24"/>
    </row>
    <row r="342" spans="13:13">
      <c r="M342" s="24"/>
    </row>
    <row r="343" spans="13:13">
      <c r="M343" s="24"/>
    </row>
    <row r="344" spans="13:13">
      <c r="M344" s="24"/>
    </row>
    <row r="345" spans="13:13">
      <c r="M345" s="24"/>
    </row>
    <row r="346" spans="13:13">
      <c r="M346" s="24"/>
    </row>
    <row r="347" spans="13:13">
      <c r="M347" s="24"/>
    </row>
    <row r="348" spans="13:13">
      <c r="M348" s="24"/>
    </row>
    <row r="349" spans="13:13">
      <c r="M349" s="24"/>
    </row>
    <row r="350" spans="13:13">
      <c r="M350" s="24"/>
    </row>
    <row r="351" spans="13:13">
      <c r="M351" s="24"/>
    </row>
    <row r="352" spans="13:13">
      <c r="M352" s="24"/>
    </row>
    <row r="353" spans="13:13">
      <c r="M353" s="24"/>
    </row>
    <row r="354" spans="13:13">
      <c r="M354" s="24"/>
    </row>
    <row r="355" spans="13:13">
      <c r="M355" s="24"/>
    </row>
    <row r="356" spans="13:13">
      <c r="M356" s="24"/>
    </row>
    <row r="357" spans="13:13">
      <c r="M357" s="24"/>
    </row>
    <row r="358" spans="13:13">
      <c r="M358" s="24"/>
    </row>
    <row r="359" spans="13:13">
      <c r="M359" s="24"/>
    </row>
    <row r="360" spans="13:13">
      <c r="M360" s="24"/>
    </row>
    <row r="361" spans="13:13">
      <c r="M361" s="24"/>
    </row>
    <row r="362" spans="13:13">
      <c r="M362" s="24"/>
    </row>
    <row r="363" spans="13:13">
      <c r="M363" s="24"/>
    </row>
    <row r="364" spans="13:13">
      <c r="M364" s="24"/>
    </row>
    <row r="365" spans="13:13">
      <c r="M365" s="24"/>
    </row>
    <row r="366" spans="13:13">
      <c r="M366" s="24"/>
    </row>
    <row r="367" spans="13:13">
      <c r="M367" s="24"/>
    </row>
    <row r="368" spans="13:13">
      <c r="M368" s="24"/>
    </row>
    <row r="369" spans="13:13">
      <c r="M369" s="24"/>
    </row>
    <row r="370" spans="13:13">
      <c r="M370" s="24"/>
    </row>
    <row r="371" spans="13:13">
      <c r="M371" s="24"/>
    </row>
    <row r="372" spans="13:13">
      <c r="M372" s="24"/>
    </row>
    <row r="373" spans="13:13">
      <c r="M373" s="24"/>
    </row>
    <row r="374" spans="13:13">
      <c r="M374" s="24"/>
    </row>
    <row r="375" spans="13:13">
      <c r="M375" s="24"/>
    </row>
    <row r="376" spans="13:13">
      <c r="M376" s="24"/>
    </row>
    <row r="377" spans="13:13">
      <c r="M377" s="24"/>
    </row>
    <row r="378" spans="13:13">
      <c r="M378" s="24"/>
    </row>
    <row r="379" spans="13:13">
      <c r="M379" s="24"/>
    </row>
    <row r="380" spans="13:13">
      <c r="M380" s="24"/>
    </row>
    <row r="381" spans="13:13">
      <c r="M381" s="24"/>
    </row>
    <row r="382" spans="13:13">
      <c r="M382" s="24"/>
    </row>
    <row r="383" spans="13:13">
      <c r="M383" s="24"/>
    </row>
    <row r="384" spans="13:13">
      <c r="M384" s="24"/>
    </row>
    <row r="385" spans="13:13">
      <c r="M385" s="24"/>
    </row>
    <row r="386" spans="13:13">
      <c r="M386" s="24"/>
    </row>
    <row r="387" spans="13:13">
      <c r="M387" s="24"/>
    </row>
    <row r="388" spans="13:13">
      <c r="M388" s="24"/>
    </row>
    <row r="389" spans="13:13">
      <c r="M389" s="24"/>
    </row>
    <row r="390" spans="13:13">
      <c r="M390" s="24"/>
    </row>
    <row r="391" spans="13:13">
      <c r="M391" s="24"/>
    </row>
    <row r="392" spans="13:13">
      <c r="M392" s="24"/>
    </row>
    <row r="393" spans="13:13">
      <c r="M393" s="24"/>
    </row>
    <row r="394" spans="13:13">
      <c r="M394" s="24"/>
    </row>
    <row r="395" spans="13:13">
      <c r="M395" s="24"/>
    </row>
    <row r="396" spans="13:13">
      <c r="M396" s="24"/>
    </row>
    <row r="397" spans="13:13">
      <c r="M397" s="24"/>
    </row>
    <row r="398" spans="13:13">
      <c r="M398" s="24"/>
    </row>
    <row r="399" spans="13:13">
      <c r="M399" s="24"/>
    </row>
    <row r="400" spans="13:13">
      <c r="M400" s="24"/>
    </row>
    <row r="401" spans="13:13">
      <c r="M401" s="24"/>
    </row>
    <row r="402" spans="13:13">
      <c r="M402" s="24"/>
    </row>
    <row r="403" spans="13:13">
      <c r="M403" s="24"/>
    </row>
    <row r="404" spans="13:13">
      <c r="M404" s="24"/>
    </row>
    <row r="405" spans="13:13">
      <c r="M405" s="24"/>
    </row>
    <row r="406" spans="13:13">
      <c r="M406" s="24"/>
    </row>
    <row r="407" spans="13:13">
      <c r="M407" s="24"/>
    </row>
    <row r="408" spans="13:13">
      <c r="M408" s="24"/>
    </row>
    <row r="409" spans="13:13">
      <c r="M409" s="24"/>
    </row>
    <row r="410" spans="13:13">
      <c r="M410" s="24"/>
    </row>
    <row r="411" spans="13:13">
      <c r="M411" s="24"/>
    </row>
    <row r="412" spans="13:13">
      <c r="M412" s="24"/>
    </row>
    <row r="413" spans="13:13">
      <c r="M413" s="24"/>
    </row>
    <row r="414" spans="13:13">
      <c r="M414" s="24"/>
    </row>
    <row r="415" spans="13:13">
      <c r="M415" s="24"/>
    </row>
    <row r="416" spans="13:13">
      <c r="M416" s="24"/>
    </row>
    <row r="417" spans="13:13">
      <c r="M417" s="24"/>
    </row>
    <row r="418" spans="13:13">
      <c r="M418" s="24"/>
    </row>
    <row r="419" spans="13:13">
      <c r="M419" s="24"/>
    </row>
    <row r="420" spans="13:13">
      <c r="M420" s="24"/>
    </row>
    <row r="421" spans="13:13">
      <c r="M421" s="24"/>
    </row>
    <row r="422" spans="13:13">
      <c r="M422" s="24"/>
    </row>
    <row r="423" spans="13:13">
      <c r="M423" s="24"/>
    </row>
    <row r="424" spans="13:13">
      <c r="M424" s="24"/>
    </row>
    <row r="425" spans="13:13">
      <c r="M425" s="24"/>
    </row>
    <row r="426" spans="13:13">
      <c r="M426" s="24"/>
    </row>
    <row r="427" spans="13:13">
      <c r="M427" s="24"/>
    </row>
    <row r="428" spans="13:13">
      <c r="M428" s="24"/>
    </row>
    <row r="429" spans="13:13">
      <c r="M429" s="24"/>
    </row>
    <row r="430" spans="13:13">
      <c r="M430" s="24"/>
    </row>
    <row r="431" spans="13:13">
      <c r="M431" s="24"/>
    </row>
    <row r="432" spans="13:13">
      <c r="M432" s="24"/>
    </row>
    <row r="433" spans="13:13">
      <c r="M433" s="24"/>
    </row>
    <row r="434" spans="13:13">
      <c r="M434" s="24"/>
    </row>
    <row r="435" spans="13:13">
      <c r="M435" s="24"/>
    </row>
    <row r="436" spans="13:13">
      <c r="M436" s="24"/>
    </row>
    <row r="437" spans="13:13">
      <c r="M437" s="24"/>
    </row>
    <row r="438" spans="13:13">
      <c r="M438" s="24"/>
    </row>
    <row r="439" spans="13:13">
      <c r="M439" s="24"/>
    </row>
    <row r="440" spans="13:13">
      <c r="M440" s="24"/>
    </row>
    <row r="441" spans="13:13">
      <c r="M441" s="24"/>
    </row>
    <row r="442" spans="13:13">
      <c r="M442" s="24"/>
    </row>
    <row r="443" spans="13:13">
      <c r="M443" s="24"/>
    </row>
    <row r="444" spans="13:13">
      <c r="M444" s="24"/>
    </row>
    <row r="445" spans="13:13">
      <c r="M445" s="24"/>
    </row>
    <row r="446" spans="13:13">
      <c r="M446" s="24"/>
    </row>
    <row r="447" spans="13:13">
      <c r="M447" s="24"/>
    </row>
    <row r="448" spans="13:13">
      <c r="M448" s="24"/>
    </row>
    <row r="449" spans="13:13">
      <c r="M449" s="24"/>
    </row>
    <row r="450" spans="13:13">
      <c r="M450" s="24"/>
    </row>
    <row r="451" spans="13:13">
      <c r="M451" s="24"/>
    </row>
    <row r="452" spans="13:13">
      <c r="M452" s="24"/>
    </row>
    <row r="453" spans="13:13">
      <c r="M453" s="24"/>
    </row>
    <row r="454" spans="13:13">
      <c r="M454" s="24"/>
    </row>
    <row r="455" spans="13:13">
      <c r="M455" s="24"/>
    </row>
    <row r="456" spans="13:13">
      <c r="M456" s="24"/>
    </row>
    <row r="457" spans="13:13">
      <c r="M457" s="24"/>
    </row>
    <row r="458" spans="13:13">
      <c r="M458" s="24"/>
    </row>
    <row r="459" spans="13:13">
      <c r="M459" s="24"/>
    </row>
    <row r="460" spans="13:13">
      <c r="M460" s="24"/>
    </row>
    <row r="461" spans="13:13">
      <c r="M461" s="24"/>
    </row>
    <row r="462" spans="13:13">
      <c r="M462" s="24"/>
    </row>
    <row r="463" spans="13:13">
      <c r="M463" s="24"/>
    </row>
    <row r="464" spans="13:13">
      <c r="M464" s="24"/>
    </row>
    <row r="465" spans="13:13">
      <c r="M465" s="24"/>
    </row>
    <row r="466" spans="13:13">
      <c r="M466" s="24"/>
    </row>
    <row r="467" spans="13:13">
      <c r="M467" s="24"/>
    </row>
    <row r="468" spans="13:13">
      <c r="M468" s="24"/>
    </row>
    <row r="469" spans="13:13">
      <c r="M469" s="24"/>
    </row>
    <row r="470" spans="13:13">
      <c r="M470" s="24"/>
    </row>
    <row r="471" spans="13:13">
      <c r="M471" s="24"/>
    </row>
    <row r="472" spans="13:13">
      <c r="M472" s="24"/>
    </row>
    <row r="473" spans="13:13">
      <c r="M473" s="24"/>
    </row>
    <row r="474" spans="13:13">
      <c r="M474" s="24"/>
    </row>
    <row r="475" spans="13:13">
      <c r="M475" s="24"/>
    </row>
    <row r="476" spans="13:13">
      <c r="M476" s="24"/>
    </row>
    <row r="477" spans="13:13">
      <c r="M477" s="24"/>
    </row>
    <row r="478" spans="13:13">
      <c r="M478" s="24"/>
    </row>
    <row r="479" spans="13:13">
      <c r="M479" s="24"/>
    </row>
    <row r="480" spans="13:13">
      <c r="M480" s="24"/>
    </row>
    <row r="481" spans="6:13">
      <c r="M481" s="24"/>
    </row>
    <row r="482" spans="6:13">
      <c r="M482" s="24"/>
    </row>
    <row r="483" spans="6:13">
      <c r="M483" s="24"/>
    </row>
    <row r="484" spans="6:13">
      <c r="M484" s="24"/>
    </row>
    <row r="485" spans="6:13">
      <c r="M485" s="24"/>
    </row>
    <row r="486" spans="6:13">
      <c r="M486" s="24"/>
    </row>
    <row r="487" spans="6:13">
      <c r="M487" s="24"/>
    </row>
    <row r="488" spans="6:13">
      <c r="M488" s="24"/>
    </row>
    <row r="489" spans="6:13">
      <c r="M489" s="24"/>
    </row>
    <row r="490" spans="6:13">
      <c r="M490" s="24"/>
    </row>
    <row r="491" spans="6:13">
      <c r="M491" s="24"/>
    </row>
    <row r="492" spans="6:13">
      <c r="F492" s="6"/>
      <c r="M492" s="24"/>
    </row>
  </sheetData>
  <sortState xmlns:xlrd2="http://schemas.microsoft.com/office/spreadsheetml/2017/richdata2" ref="A2:M492">
    <sortCondition descending="1" ref="M2:M492"/>
  </sortState>
  <pageMargins left="0.7" right="0.7" top="0.75" bottom="0.75" header="0.3" footer="0.3"/>
  <pageSetup orientation="portrait" horizontalDpi="360" verticalDpi="36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outlinePr summaryBelow="0" summaryRight="0"/>
  </sheetPr>
  <dimension ref="A1:M474"/>
  <sheetViews>
    <sheetView workbookViewId="0">
      <pane ySplit="1" topLeftCell="A2" activePane="bottomLeft" state="frozen"/>
      <selection pane="bottomLeft"/>
    </sheetView>
  </sheetViews>
  <sheetFormatPr defaultColWidth="12.53515625" defaultRowHeight="15.75" customHeight="1" outlineLevelCol="1"/>
  <cols>
    <col min="1" max="1" width="7.84375" style="3" bestFit="1" customWidth="1"/>
    <col min="2" max="2" width="10.61328125" style="3" bestFit="1" customWidth="1"/>
    <col min="3" max="3" width="7.15234375" style="3" bestFit="1" customWidth="1"/>
    <col min="4" max="4" width="4.23046875" style="3" bestFit="1" customWidth="1"/>
    <col min="5" max="5" width="28.3046875" style="3" bestFit="1" customWidth="1" collapsed="1"/>
    <col min="6" max="6" width="45.921875" style="3" hidden="1" customWidth="1" outlineLevel="1"/>
    <col min="7" max="7" width="12.15234375" style="3" bestFit="1" customWidth="1"/>
    <col min="8" max="8" width="11.23046875" style="3" bestFit="1" customWidth="1"/>
    <col min="9" max="9" width="8.3046875" style="3" bestFit="1" customWidth="1"/>
    <col min="10" max="10" width="18.07421875" style="3" bestFit="1" customWidth="1"/>
    <col min="11" max="11" width="23.23046875" style="3" bestFit="1" customWidth="1"/>
    <col min="12" max="12" width="16.23046875" style="3" bestFit="1" customWidth="1"/>
    <col min="13" max="13" width="6.3046875" style="3" bestFit="1" customWidth="1"/>
    <col min="14" max="16384" width="12.53515625" style="3"/>
  </cols>
  <sheetData>
    <row r="1" spans="1:13" s="10" customFormat="1" ht="12.45">
      <c r="A1" s="4" t="s">
        <v>1</v>
      </c>
      <c r="B1" s="4" t="s">
        <v>2</v>
      </c>
      <c r="C1" s="4" t="s">
        <v>3</v>
      </c>
      <c r="D1" s="4" t="s">
        <v>4</v>
      </c>
      <c r="E1" s="4" t="s">
        <v>5</v>
      </c>
      <c r="F1" s="4" t="s">
        <v>6</v>
      </c>
      <c r="G1" s="4" t="s">
        <v>29</v>
      </c>
      <c r="H1" s="4" t="s">
        <v>15</v>
      </c>
      <c r="I1" s="4" t="s">
        <v>31</v>
      </c>
      <c r="J1" s="4" t="s">
        <v>30</v>
      </c>
      <c r="K1" s="4" t="s">
        <v>32</v>
      </c>
      <c r="L1" s="4" t="s">
        <v>16</v>
      </c>
      <c r="M1" s="23" t="s">
        <v>0</v>
      </c>
    </row>
    <row r="2" spans="1:13" ht="12.45">
      <c r="A2" s="3" t="s">
        <v>138</v>
      </c>
      <c r="B2" s="3" t="s">
        <v>359</v>
      </c>
      <c r="C2" s="3" t="s">
        <v>38</v>
      </c>
      <c r="D2" s="3">
        <v>70</v>
      </c>
      <c r="E2" s="3" t="s">
        <v>18</v>
      </c>
      <c r="F2" s="19" t="str">
        <f t="shared" ref="F2:F16" si="0">A2&amp;B2&amp;C2&amp;E2</f>
        <v>PegDonovanFGREATER DERRY TRACK CLUB</v>
      </c>
      <c r="G2" s="22">
        <f>SUMIF('Shamrock 5K'!$F$2:$F$300,$F2,'Shamrock 5K'!$J$2:$J$300)</f>
        <v>0</v>
      </c>
      <c r="H2" s="22">
        <f>SUMIF('Nashua 10K'!$F$2:$F$300,$F2,'Nashua 10K'!$J$2:$J$300)</f>
        <v>76</v>
      </c>
      <c r="I2" s="22">
        <f>SUMIF('Shaker 7'!$F$2:$F$300,$F2,'Shaker 7'!$J$2:$J$300)</f>
        <v>76</v>
      </c>
      <c r="J2" s="22">
        <f>SUMIF('Run for Freedom 5K'!$F$2:$F$300,$F2,'Run for Freedom 5K'!$J$2:$J$300)</f>
        <v>96</v>
      </c>
      <c r="K2" s="22">
        <f>SUMIF('Footrace for the Fallen 5K'!$F$2:$F$366,$F2,'Footrace for the Fallen 5K'!$J$2:$J$366)</f>
        <v>80</v>
      </c>
      <c r="L2" s="22">
        <f>SUMIF('New England Half'!$F$2:$F$355,$F2,'New England Half'!$J$2:$J$355)</f>
        <v>0</v>
      </c>
      <c r="M2" s="24">
        <f t="shared" ref="M2:M16" si="1">SUM(G2:L2)</f>
        <v>328</v>
      </c>
    </row>
    <row r="3" spans="1:13" ht="12.45">
      <c r="A3" s="3" t="s">
        <v>162</v>
      </c>
      <c r="B3" s="3" t="s">
        <v>163</v>
      </c>
      <c r="C3" s="3" t="s">
        <v>38</v>
      </c>
      <c r="D3" s="3">
        <v>70</v>
      </c>
      <c r="E3" s="3" t="s">
        <v>19</v>
      </c>
      <c r="F3" s="19" t="str">
        <f t="shared" si="0"/>
        <v>LorraineMcPhillipsFMILLENNIUM RUNNING</v>
      </c>
      <c r="G3" s="22">
        <f>SUMIF('Shamrock 5K'!$F$2:$F$300,$F3,'Shamrock 5K'!$J$2:$J$300)</f>
        <v>88</v>
      </c>
      <c r="H3" s="22">
        <f>SUMIF('Nashua 10K'!$F$2:$F$300,$F3,'Nashua 10K'!$J$2:$J$300)</f>
        <v>0</v>
      </c>
      <c r="I3" s="22">
        <f>SUMIF('Shaker 7'!$F$2:$F$300,$F3,'Shaker 7'!$J$2:$J$300)</f>
        <v>0</v>
      </c>
      <c r="J3" s="22">
        <f>SUMIF('Run for Freedom 5K'!$F$2:$F$300,$F3,'Run for Freedom 5K'!$J$2:$J$300)</f>
        <v>0</v>
      </c>
      <c r="K3" s="22">
        <f>SUMIF('Footrace for the Fallen 5K'!$F$2:$F$366,$F3,'Footrace for the Fallen 5K'!$J$2:$J$366)</f>
        <v>76</v>
      </c>
      <c r="L3" s="22">
        <f>SUMIF('New England Half'!$F$2:$F$355,$F3,'New England Half'!$J$2:$J$355)</f>
        <v>0</v>
      </c>
      <c r="M3" s="24">
        <f t="shared" si="1"/>
        <v>164</v>
      </c>
    </row>
    <row r="4" spans="1:13" ht="12.45">
      <c r="A4" s="3" t="s">
        <v>295</v>
      </c>
      <c r="B4" s="3" t="s">
        <v>296</v>
      </c>
      <c r="C4" s="3" t="s">
        <v>38</v>
      </c>
      <c r="D4" s="3">
        <v>79</v>
      </c>
      <c r="E4" s="3" t="s">
        <v>20</v>
      </c>
      <c r="F4" s="19" t="str">
        <f t="shared" si="0"/>
        <v>ElizabethGonnermanFUPPER VALLEY RUNNING CLUB</v>
      </c>
      <c r="G4" s="22">
        <f>SUMIF('Shamrock 5K'!$F$2:$F$300,$F4,'Shamrock 5K'!$J$2:$J$300)</f>
        <v>80</v>
      </c>
      <c r="H4" s="22">
        <f>SUMIF('Nashua 10K'!$F$2:$F$300,$F4,'Nashua 10K'!$J$2:$J$300)</f>
        <v>0</v>
      </c>
      <c r="I4" s="22">
        <f>SUMIF('Shaker 7'!$F$2:$F$300,$F4,'Shaker 7'!$J$2:$J$300)</f>
        <v>0</v>
      </c>
      <c r="J4" s="22">
        <f>SUMIF('Run for Freedom 5K'!$F$2:$F$300,$F4,'Run for Freedom 5K'!$J$2:$J$300)</f>
        <v>0</v>
      </c>
      <c r="K4" s="22">
        <f>SUMIF('Footrace for the Fallen 5K'!$F$2:$F$366,$F4,'Footrace for the Fallen 5K'!$J$2:$J$366)</f>
        <v>0</v>
      </c>
      <c r="L4" s="22">
        <f>SUMIF('New England Half'!$F$2:$F$355,$F4,'New England Half'!$J$2:$J$355)</f>
        <v>0</v>
      </c>
      <c r="M4" s="24">
        <f t="shared" si="1"/>
        <v>80</v>
      </c>
    </row>
    <row r="5" spans="1:13" ht="12.45">
      <c r="A5" t="s">
        <v>300</v>
      </c>
      <c r="B5" t="s">
        <v>519</v>
      </c>
      <c r="C5" t="s">
        <v>38</v>
      </c>
      <c r="D5" s="3">
        <v>72</v>
      </c>
      <c r="E5" s="3" t="s">
        <v>19</v>
      </c>
      <c r="F5" s="19" t="str">
        <f t="shared" si="0"/>
        <v>SusanLoveringFMILLENNIUM RUNNING</v>
      </c>
      <c r="G5" s="22">
        <f>SUMIF('Shamrock 5K'!$F$2:$F$300,$F5,'Shamrock 5K'!$J$2:$J$300)</f>
        <v>0</v>
      </c>
      <c r="H5" s="22">
        <f>SUMIF('Nashua 10K'!$F$2:$F$300,$F5,'Nashua 10K'!$J$2:$J$300)</f>
        <v>0</v>
      </c>
      <c r="I5" s="22">
        <f>SUMIF('Shaker 7'!$F$2:$F$300,$F5,'Shaker 7'!$J$2:$J$300)</f>
        <v>19.5</v>
      </c>
      <c r="J5" s="22">
        <f>SUMIF('Run for Freedom 5K'!$F$2:$F$300,$F5,'Run for Freedom 5K'!$J$2:$J$300)</f>
        <v>12.5</v>
      </c>
      <c r="K5" s="22">
        <f>SUMIF('Footrace for the Fallen 5K'!$F$2:$F$366,$F5,'Footrace for the Fallen 5K'!$J$2:$J$366)</f>
        <v>16.5</v>
      </c>
      <c r="L5" s="22">
        <f>SUMIF('New England Half'!$F$2:$F$355,$F5,'New England Half'!$J$2:$J$355)</f>
        <v>19.5</v>
      </c>
      <c r="M5" s="24">
        <f t="shared" si="1"/>
        <v>68</v>
      </c>
    </row>
    <row r="6" spans="1:13" ht="12.45">
      <c r="A6" s="3" t="s">
        <v>297</v>
      </c>
      <c r="B6" s="3" t="s">
        <v>249</v>
      </c>
      <c r="C6" s="3" t="s">
        <v>38</v>
      </c>
      <c r="D6" s="3">
        <v>75</v>
      </c>
      <c r="E6" s="3" t="s">
        <v>20</v>
      </c>
      <c r="F6" s="19" t="str">
        <f t="shared" si="0"/>
        <v>GinnyReedFUPPER VALLEY RUNNING CLUB</v>
      </c>
      <c r="G6" s="22">
        <f>SUMIF('Shamrock 5K'!$F$2:$F$300,$F6,'Shamrock 5K'!$J$2:$J$300)</f>
        <v>61</v>
      </c>
      <c r="H6" s="22">
        <f>SUMIF('Nashua 10K'!$F$2:$F$300,$F6,'Nashua 10K'!$J$2:$J$300)</f>
        <v>0</v>
      </c>
      <c r="I6" s="22">
        <f>SUMIF('Shaker 7'!$F$2:$F$300,$F6,'Shaker 7'!$J$2:$J$300)</f>
        <v>0</v>
      </c>
      <c r="J6" s="22">
        <f>SUMIF('Run for Freedom 5K'!$F$2:$F$300,$F6,'Run for Freedom 5K'!$J$2:$J$300)</f>
        <v>0</v>
      </c>
      <c r="K6" s="22">
        <f>SUMIF('Footrace for the Fallen 5K'!$F$2:$F$366,$F6,'Footrace for the Fallen 5K'!$J$2:$J$366)</f>
        <v>0</v>
      </c>
      <c r="L6" s="22">
        <f>SUMIF('New England Half'!$F$2:$F$355,$F6,'New England Half'!$J$2:$J$355)</f>
        <v>0</v>
      </c>
      <c r="M6" s="24">
        <f t="shared" si="1"/>
        <v>61</v>
      </c>
    </row>
    <row r="7" spans="1:13" ht="12.45">
      <c r="A7" s="3" t="s">
        <v>70</v>
      </c>
      <c r="B7" s="3" t="s">
        <v>71</v>
      </c>
      <c r="C7" s="3" t="s">
        <v>38</v>
      </c>
      <c r="D7" s="3">
        <v>75</v>
      </c>
      <c r="E7" s="3" t="s">
        <v>17</v>
      </c>
      <c r="F7" s="19" t="str">
        <f t="shared" si="0"/>
        <v>AlineKenneyFGATE CITY STRIDERS</v>
      </c>
      <c r="G7" s="22">
        <f>SUMIF('Shamrock 5K'!$F$2:$F$300,$F7,'Shamrock 5K'!$J$2:$J$300)</f>
        <v>11</v>
      </c>
      <c r="H7" s="22">
        <f>SUMIF('Nashua 10K'!$F$2:$F$300,$F7,'Nashua 10K'!$J$2:$J$300)</f>
        <v>0</v>
      </c>
      <c r="I7" s="22">
        <f>SUMIF('Shaker 7'!$F$2:$F$300,$F7,'Shaker 7'!$J$2:$J$300)</f>
        <v>0</v>
      </c>
      <c r="J7" s="22">
        <f>SUMIF('Run for Freedom 5K'!$F$2:$F$300,$F7,'Run for Freedom 5K'!$J$2:$J$300)</f>
        <v>0</v>
      </c>
      <c r="K7" s="22">
        <f>SUMIF('Footrace for the Fallen 5K'!$F$2:$F$366,$F7,'Footrace for the Fallen 5K'!$J$2:$J$366)</f>
        <v>24</v>
      </c>
      <c r="L7" s="22">
        <f>SUMIF('New England Half'!$F$2:$F$355,$F7,'New England Half'!$J$2:$J$355)</f>
        <v>0</v>
      </c>
      <c r="M7" s="24">
        <f t="shared" si="1"/>
        <v>35</v>
      </c>
    </row>
    <row r="8" spans="1:13" ht="12.45">
      <c r="A8" s="3" t="s">
        <v>186</v>
      </c>
      <c r="B8" s="3" t="s">
        <v>408</v>
      </c>
      <c r="C8" s="3" t="s">
        <v>38</v>
      </c>
      <c r="D8" s="3">
        <v>71</v>
      </c>
      <c r="E8" s="3" t="s">
        <v>17</v>
      </c>
      <c r="F8" s="19" t="str">
        <f t="shared" si="0"/>
        <v>LisaChristieFGATE CITY STRIDERS</v>
      </c>
      <c r="G8" s="22">
        <f>SUMIF('Shamrock 5K'!$F$2:$F$300,$F8,'Shamrock 5K'!$J$2:$J$300)</f>
        <v>0</v>
      </c>
      <c r="H8" s="22">
        <f>SUMIF('Nashua 10K'!$F$2:$F$300,$F8,'Nashua 10K'!$J$2:$J$300)</f>
        <v>9</v>
      </c>
      <c r="I8" s="22">
        <f>SUMIF('Shaker 7'!$F$2:$F$300,$F8,'Shaker 7'!$J$2:$J$300)</f>
        <v>0</v>
      </c>
      <c r="J8" s="22">
        <f>SUMIF('Run for Freedom 5K'!$F$2:$F$300,$F8,'Run for Freedom 5K'!$J$2:$J$300)</f>
        <v>0</v>
      </c>
      <c r="K8" s="22">
        <f>SUMIF('Footrace for the Fallen 5K'!$F$2:$F$366,$F8,'Footrace for the Fallen 5K'!$J$2:$J$366)</f>
        <v>0</v>
      </c>
      <c r="L8" s="22">
        <f>SUMIF('New England Half'!$F$2:$F$355,$F8,'New England Half'!$J$2:$J$355)</f>
        <v>0</v>
      </c>
      <c r="M8" s="24">
        <f t="shared" si="1"/>
        <v>9</v>
      </c>
    </row>
    <row r="9" spans="1:13" ht="12.45">
      <c r="A9" t="s">
        <v>442</v>
      </c>
      <c r="B9" t="s">
        <v>695</v>
      </c>
      <c r="C9" t="s">
        <v>38</v>
      </c>
      <c r="D9" s="3">
        <v>70</v>
      </c>
      <c r="E9" s="3" t="s">
        <v>19</v>
      </c>
      <c r="F9" s="19" t="str">
        <f t="shared" si="0"/>
        <v>AnnTassinariFMILLENNIUM RUNNING</v>
      </c>
      <c r="G9" s="22">
        <f>SUMIF('Shamrock 5K'!$F$2:$F$300,$F9,'Shamrock 5K'!$J$2:$J$300)</f>
        <v>0</v>
      </c>
      <c r="H9" s="22">
        <f>SUMIF('Nashua 10K'!$F$2:$F$300,$F9,'Nashua 10K'!$J$2:$J$300)</f>
        <v>0</v>
      </c>
      <c r="I9" s="22">
        <f>SUMIF('Shaker 7'!$F$2:$F$300,$F9,'Shaker 7'!$J$2:$J$300)</f>
        <v>0</v>
      </c>
      <c r="J9" s="22">
        <f>SUMIF('Run for Freedom 5K'!$F$2:$F$300,$F9,'Run for Freedom 5K'!$J$2:$J$300)</f>
        <v>1</v>
      </c>
      <c r="K9" s="22">
        <f>SUMIF('Footrace for the Fallen 5K'!$F$2:$F$366,$F9,'Footrace for the Fallen 5K'!$J$2:$J$366)</f>
        <v>1</v>
      </c>
      <c r="L9" s="22">
        <f>SUMIF('New England Half'!$F$2:$F$355,$F9,'New England Half'!$J$2:$J$355)</f>
        <v>0</v>
      </c>
      <c r="M9" s="24">
        <f t="shared" si="1"/>
        <v>2</v>
      </c>
    </row>
    <row r="10" spans="1:13" ht="12.45">
      <c r="A10" t="s">
        <v>737</v>
      </c>
      <c r="B10" t="s">
        <v>738</v>
      </c>
      <c r="C10" t="s">
        <v>38</v>
      </c>
      <c r="D10" s="3">
        <v>70</v>
      </c>
      <c r="E10" s="3" t="s">
        <v>19</v>
      </c>
      <c r="F10" s="19" t="str">
        <f t="shared" si="0"/>
        <v>KathyRouxFMILLENNIUM RUNNING</v>
      </c>
      <c r="G10" s="22">
        <f>SUMIF('Shamrock 5K'!$F$2:$F$300,$F10,'Shamrock 5K'!$J$2:$J$300)</f>
        <v>0</v>
      </c>
      <c r="H10" s="22">
        <f>SUMIF('Nashua 10K'!$F$2:$F$300,$F10,'Nashua 10K'!$J$2:$J$300)</f>
        <v>0</v>
      </c>
      <c r="I10" s="22">
        <f>SUMIF('Shaker 7'!$F$2:$F$300,$F10,'Shaker 7'!$J$2:$J$300)</f>
        <v>0</v>
      </c>
      <c r="J10" s="22">
        <f>SUMIF('Run for Freedom 5K'!$F$2:$F$300,$F10,'Run for Freedom 5K'!$J$2:$J$300)</f>
        <v>0</v>
      </c>
      <c r="K10" s="22">
        <f>SUMIF('Footrace for the Fallen 5K'!$F$2:$F$366,$F10,'Footrace for the Fallen 5K'!$J$2:$J$366)</f>
        <v>1.6</v>
      </c>
      <c r="L10" s="22">
        <f>SUMIF('New England Half'!$F$2:$F$355,$F10,'New England Half'!$J$2:$J$355)</f>
        <v>0</v>
      </c>
      <c r="M10" s="24">
        <f t="shared" si="1"/>
        <v>1.6</v>
      </c>
    </row>
    <row r="11" spans="1:13" ht="12.45">
      <c r="A11" t="s">
        <v>674</v>
      </c>
      <c r="B11" t="s">
        <v>675</v>
      </c>
      <c r="C11" t="s">
        <v>38</v>
      </c>
      <c r="D11">
        <v>72</v>
      </c>
      <c r="E11" t="s">
        <v>18</v>
      </c>
      <c r="F11" s="19" t="str">
        <f t="shared" si="0"/>
        <v>KathieRice OrshakFGREATER DERRY TRACK CLUB</v>
      </c>
      <c r="G11" s="22">
        <f>SUMIF('Shamrock 5K'!$F$2:$F$300,$F11,'Shamrock 5K'!$J$2:$J$300)</f>
        <v>0</v>
      </c>
      <c r="H11" s="22">
        <f>SUMIF('Nashua 10K'!$F$2:$F$300,$F11,'Nashua 10K'!$J$2:$J$300)</f>
        <v>0</v>
      </c>
      <c r="I11" s="22">
        <f>SUMIF('Shaker 7'!$F$2:$F$300,$F11,'Shaker 7'!$J$2:$J$300)</f>
        <v>0</v>
      </c>
      <c r="J11" s="22">
        <f>SUMIF('Run for Freedom 5K'!$F$2:$F$300,$F11,'Run for Freedom 5K'!$J$2:$J$300)</f>
        <v>1.6</v>
      </c>
      <c r="K11" s="22">
        <f>SUMIF('Footrace for the Fallen 5K'!$F$2:$F$366,$F11,'Footrace for the Fallen 5K'!$J$2:$J$366)</f>
        <v>0</v>
      </c>
      <c r="L11" s="22">
        <f>SUMIF('New England Half'!$F$2:$F$355,$F11,'New England Half'!$J$2:$J$355)</f>
        <v>0</v>
      </c>
      <c r="M11" s="24">
        <f t="shared" si="1"/>
        <v>1.6</v>
      </c>
    </row>
    <row r="12" spans="1:13" ht="12.45">
      <c r="A12" s="3" t="s">
        <v>247</v>
      </c>
      <c r="B12" s="3" t="s">
        <v>321</v>
      </c>
      <c r="C12" s="3" t="s">
        <v>38</v>
      </c>
      <c r="D12" s="3">
        <v>72</v>
      </c>
      <c r="E12" s="3" t="s">
        <v>20</v>
      </c>
      <c r="F12" s="19" t="str">
        <f t="shared" si="0"/>
        <v>SarahYoungFUPPER VALLEY RUNNING CLUB</v>
      </c>
      <c r="G12" s="22">
        <f>SUMIF('Shamrock 5K'!$F$2:$F$300,$F12,'Shamrock 5K'!$J$2:$J$300)</f>
        <v>1</v>
      </c>
      <c r="H12" s="22">
        <f>SUMIF('Nashua 10K'!$F$2:$F$300,$F12,'Nashua 10K'!$J$2:$J$300)</f>
        <v>0</v>
      </c>
      <c r="I12" s="22">
        <f>SUMIF('Shaker 7'!$F$2:$F$300,$F12,'Shaker 7'!$J$2:$J$300)</f>
        <v>0</v>
      </c>
      <c r="J12" s="22">
        <f>SUMIF('Run for Freedom 5K'!$F$2:$F$300,$F12,'Run for Freedom 5K'!$J$2:$J$300)</f>
        <v>0</v>
      </c>
      <c r="K12" s="22">
        <f>SUMIF('Footrace for the Fallen 5K'!$F$2:$F$366,$F12,'Footrace for the Fallen 5K'!$J$2:$J$366)</f>
        <v>0</v>
      </c>
      <c r="L12" s="22">
        <f>SUMIF('New England Half'!$F$2:$F$355,$F12,'New England Half'!$J$2:$J$355)</f>
        <v>0</v>
      </c>
      <c r="M12" s="24">
        <f t="shared" si="1"/>
        <v>1</v>
      </c>
    </row>
    <row r="13" spans="1:13" ht="12.45">
      <c r="A13" s="3" t="s">
        <v>87</v>
      </c>
      <c r="B13" s="3" t="s">
        <v>700</v>
      </c>
      <c r="C13" s="3" t="s">
        <v>38</v>
      </c>
      <c r="D13" s="3">
        <v>73</v>
      </c>
      <c r="E13" s="3" t="s">
        <v>18</v>
      </c>
      <c r="F13" s="19" t="str">
        <f t="shared" si="0"/>
        <v>EllenKnudsenFGREATER DERRY TRACK CLUB</v>
      </c>
      <c r="G13" s="22">
        <f>SUMIF('Shamrock 5K'!$F$2:$F$300,$F13,'Shamrock 5K'!$J$2:$J$300)</f>
        <v>0</v>
      </c>
      <c r="H13" s="22">
        <f>SUMIF('Nashua 10K'!$F$2:$F$300,$F13,'Nashua 10K'!$J$2:$J$300)</f>
        <v>0</v>
      </c>
      <c r="I13" s="22">
        <f>SUMIF('Shaker 7'!$F$2:$F$300,$F13,'Shaker 7'!$J$2:$J$300)</f>
        <v>0</v>
      </c>
      <c r="J13" s="22">
        <f>SUMIF('Run for Freedom 5K'!$F$2:$F$300,$F13,'Run for Freedom 5K'!$J$2:$J$300)</f>
        <v>1</v>
      </c>
      <c r="K13" s="22">
        <f>SUMIF('Footrace for the Fallen 5K'!$F$2:$F$366,$F13,'Footrace for the Fallen 5K'!$J$2:$J$366)</f>
        <v>0</v>
      </c>
      <c r="L13" s="22">
        <f>SUMIF('New England Half'!$F$2:$F$355,$F13,'New England Half'!$J$2:$J$355)</f>
        <v>0</v>
      </c>
      <c r="M13" s="24">
        <f t="shared" si="1"/>
        <v>1</v>
      </c>
    </row>
    <row r="14" spans="1:13" ht="12.45">
      <c r="A14" t="s">
        <v>714</v>
      </c>
      <c r="B14" t="s">
        <v>739</v>
      </c>
      <c r="C14" t="s">
        <v>38</v>
      </c>
      <c r="D14" s="3">
        <v>77</v>
      </c>
      <c r="E14" t="s">
        <v>18</v>
      </c>
      <c r="F14" s="19" t="str">
        <f t="shared" si="0"/>
        <v>IreneMullenFGREATER DERRY TRACK CLUB</v>
      </c>
      <c r="G14" s="22">
        <f>SUMIF('Shamrock 5K'!$F$2:$F$300,$F14,'Shamrock 5K'!$J$2:$J$300)</f>
        <v>0</v>
      </c>
      <c r="H14" s="22">
        <f>SUMIF('Nashua 10K'!$F$2:$F$300,$F14,'Nashua 10K'!$J$2:$J$300)</f>
        <v>0</v>
      </c>
      <c r="I14" s="22">
        <f>SUMIF('Shaker 7'!$F$2:$F$300,$F14,'Shaker 7'!$J$2:$J$300)</f>
        <v>0</v>
      </c>
      <c r="J14" s="22">
        <f>SUMIF('Run for Freedom 5K'!$F$2:$F$300,$F14,'Run for Freedom 5K'!$J$2:$J$300)</f>
        <v>0</v>
      </c>
      <c r="K14" s="22">
        <f>SUMIF('Footrace for the Fallen 5K'!$F$2:$F$366,$F14,'Footrace for the Fallen 5K'!$J$2:$J$366)</f>
        <v>1</v>
      </c>
      <c r="L14" s="22">
        <f>SUMIF('New England Half'!$F$2:$F$355,$F14,'New England Half'!$J$2:$J$355)</f>
        <v>0</v>
      </c>
      <c r="M14" s="24">
        <f t="shared" si="1"/>
        <v>1</v>
      </c>
    </row>
    <row r="15" spans="1:13" ht="12.45">
      <c r="A15" t="s">
        <v>693</v>
      </c>
      <c r="B15" t="s">
        <v>694</v>
      </c>
      <c r="C15" t="s">
        <v>38</v>
      </c>
      <c r="D15">
        <v>77</v>
      </c>
      <c r="E15" t="s">
        <v>18</v>
      </c>
      <c r="F15" s="19" t="str">
        <f t="shared" si="0"/>
        <v>JudyGutryFGREATER DERRY TRACK CLUB</v>
      </c>
      <c r="G15" s="22">
        <f>SUMIF('Shamrock 5K'!$F$2:$F$300,$F15,'Shamrock 5K'!$J$2:$J$300)</f>
        <v>0</v>
      </c>
      <c r="H15" s="22">
        <f>SUMIF('Nashua 10K'!$F$2:$F$300,$F15,'Nashua 10K'!$J$2:$J$300)</f>
        <v>0</v>
      </c>
      <c r="I15" s="22">
        <f>SUMIF('Shaker 7'!$F$2:$F$300,$F15,'Shaker 7'!$J$2:$J$300)</f>
        <v>0</v>
      </c>
      <c r="J15" s="22">
        <f>SUMIF('Run for Freedom 5K'!$F$2:$F$300,$F15,'Run for Freedom 5K'!$J$2:$J$300)</f>
        <v>1</v>
      </c>
      <c r="K15" s="22">
        <f>SUMIF('Footrace for the Fallen 5K'!$F$2:$F$366,$F15,'Footrace for the Fallen 5K'!$J$2:$J$366)</f>
        <v>0</v>
      </c>
      <c r="L15" s="22">
        <f>SUMIF('New England Half'!$F$2:$F$355,$F15,'New England Half'!$J$2:$J$355)</f>
        <v>0</v>
      </c>
      <c r="M15" s="24">
        <f t="shared" si="1"/>
        <v>1</v>
      </c>
    </row>
    <row r="16" spans="1:13" ht="12.45">
      <c r="A16" s="3" t="s">
        <v>329</v>
      </c>
      <c r="B16" s="3" t="s">
        <v>330</v>
      </c>
      <c r="C16" s="3" t="s">
        <v>38</v>
      </c>
      <c r="D16" s="3">
        <v>79</v>
      </c>
      <c r="E16" s="3" t="s">
        <v>20</v>
      </c>
      <c r="F16" s="19" t="str">
        <f t="shared" si="0"/>
        <v>SallyScanlonFUPPER VALLEY RUNNING CLUB</v>
      </c>
      <c r="G16" s="22">
        <f>SUMIF('Shamrock 5K'!$F$2:$F$300,$F16,'Shamrock 5K'!$J$2:$J$300)</f>
        <v>1</v>
      </c>
      <c r="H16" s="22">
        <f>SUMIF('Nashua 10K'!$F$2:$F$300,$F16,'Nashua 10K'!$J$2:$J$300)</f>
        <v>0</v>
      </c>
      <c r="I16" s="22">
        <f>SUMIF('Shaker 7'!$F$2:$F$300,$F16,'Shaker 7'!$J$2:$J$300)</f>
        <v>0</v>
      </c>
      <c r="J16" s="22">
        <f>SUMIF('Run for Freedom 5K'!$F$2:$F$300,$F16,'Run for Freedom 5K'!$J$2:$J$300)</f>
        <v>0</v>
      </c>
      <c r="K16" s="22">
        <f>SUMIF('Footrace for the Fallen 5K'!$F$2:$F$366,$F16,'Footrace for the Fallen 5K'!$J$2:$J$366)</f>
        <v>0</v>
      </c>
      <c r="L16" s="22">
        <f>SUMIF('New England Half'!$F$2:$F$355,$F16,'New England Half'!$J$2:$J$355)</f>
        <v>0</v>
      </c>
      <c r="M16" s="24">
        <f t="shared" si="1"/>
        <v>1</v>
      </c>
    </row>
    <row r="17" spans="13:13" ht="12.45">
      <c r="M17" s="24"/>
    </row>
    <row r="18" spans="13:13" ht="12.45">
      <c r="M18" s="24"/>
    </row>
    <row r="19" spans="13:13" ht="12.45">
      <c r="M19" s="24"/>
    </row>
    <row r="20" spans="13:13" ht="12.45">
      <c r="M20" s="24"/>
    </row>
    <row r="21" spans="13:13" ht="12.45">
      <c r="M21" s="24"/>
    </row>
    <row r="22" spans="13:13" ht="12.45">
      <c r="M22" s="24"/>
    </row>
    <row r="23" spans="13:13" ht="12.45">
      <c r="M23" s="24"/>
    </row>
    <row r="24" spans="13:13" ht="12.45">
      <c r="M24" s="24"/>
    </row>
    <row r="25" spans="13:13" ht="12.45">
      <c r="M25" s="24"/>
    </row>
    <row r="26" spans="13:13" ht="12.45">
      <c r="M26" s="24"/>
    </row>
    <row r="27" spans="13:13" ht="12.45">
      <c r="M27" s="24"/>
    </row>
    <row r="28" spans="13:13" ht="12.45">
      <c r="M28" s="24"/>
    </row>
    <row r="29" spans="13:13" ht="12.45">
      <c r="M29" s="24"/>
    </row>
    <row r="30" spans="13:13" ht="12.45">
      <c r="M30" s="24"/>
    </row>
    <row r="31" spans="13:13" ht="12.45">
      <c r="M31" s="24"/>
    </row>
    <row r="32" spans="13:13" ht="12.45">
      <c r="M32" s="24"/>
    </row>
    <row r="33" spans="13:13" ht="12.45">
      <c r="M33" s="24"/>
    </row>
    <row r="34" spans="13:13" ht="12.45">
      <c r="M34" s="24"/>
    </row>
    <row r="35" spans="13:13" ht="12.45">
      <c r="M35" s="24"/>
    </row>
    <row r="36" spans="13:13" ht="12.45">
      <c r="M36" s="24"/>
    </row>
    <row r="37" spans="13:13" ht="12.45">
      <c r="M37" s="24"/>
    </row>
    <row r="38" spans="13:13" ht="12.45">
      <c r="M38" s="24"/>
    </row>
    <row r="39" spans="13:13" ht="12.45">
      <c r="M39" s="24"/>
    </row>
    <row r="40" spans="13:13" ht="12.45">
      <c r="M40" s="24"/>
    </row>
    <row r="41" spans="13:13" ht="12.45">
      <c r="M41" s="24"/>
    </row>
    <row r="42" spans="13:13" ht="12.45">
      <c r="M42" s="24"/>
    </row>
    <row r="43" spans="13:13" ht="12.45">
      <c r="M43" s="24"/>
    </row>
    <row r="44" spans="13:13" ht="12.45">
      <c r="M44" s="24"/>
    </row>
    <row r="45" spans="13:13" ht="12.45">
      <c r="M45" s="24"/>
    </row>
    <row r="46" spans="13:13" ht="12.45">
      <c r="M46" s="24"/>
    </row>
    <row r="47" spans="13:13" ht="12.45">
      <c r="M47" s="24"/>
    </row>
    <row r="48" spans="13:13" ht="12.45">
      <c r="M48" s="24"/>
    </row>
    <row r="49" spans="13:13" ht="12.45">
      <c r="M49" s="24"/>
    </row>
    <row r="50" spans="13:13" ht="12.45">
      <c r="M50" s="24"/>
    </row>
    <row r="51" spans="13:13" ht="12.45">
      <c r="M51" s="24"/>
    </row>
    <row r="52" spans="13:13" ht="12.45">
      <c r="M52" s="24"/>
    </row>
    <row r="53" spans="13:13" ht="12.45">
      <c r="M53" s="24"/>
    </row>
    <row r="54" spans="13:13" ht="12.45">
      <c r="M54" s="24"/>
    </row>
    <row r="55" spans="13:13" ht="12.45">
      <c r="M55" s="24"/>
    </row>
    <row r="56" spans="13:13" ht="12.45">
      <c r="M56" s="24"/>
    </row>
    <row r="57" spans="13:13" ht="12.45">
      <c r="M57" s="24"/>
    </row>
    <row r="58" spans="13:13" ht="12.45">
      <c r="M58" s="24"/>
    </row>
    <row r="59" spans="13:13" ht="12.45">
      <c r="M59" s="24"/>
    </row>
    <row r="60" spans="13:13" ht="12.45">
      <c r="M60" s="24"/>
    </row>
    <row r="61" spans="13:13" ht="12.45">
      <c r="M61" s="24"/>
    </row>
    <row r="62" spans="13:13" ht="12.45">
      <c r="M62" s="24"/>
    </row>
    <row r="63" spans="13:13" ht="12.45">
      <c r="M63" s="24"/>
    </row>
    <row r="64" spans="13:13" ht="12.45">
      <c r="M64" s="24"/>
    </row>
    <row r="65" spans="13:13" ht="12.45">
      <c r="M65" s="24"/>
    </row>
    <row r="66" spans="13:13" ht="12.45">
      <c r="M66" s="24"/>
    </row>
    <row r="67" spans="13:13" ht="12.45">
      <c r="M67" s="24"/>
    </row>
    <row r="68" spans="13:13" ht="12.45">
      <c r="M68" s="24"/>
    </row>
    <row r="69" spans="13:13" ht="12.45">
      <c r="M69" s="24"/>
    </row>
    <row r="70" spans="13:13" ht="12.45">
      <c r="M70" s="24"/>
    </row>
    <row r="71" spans="13:13" ht="12.45">
      <c r="M71" s="24"/>
    </row>
    <row r="72" spans="13:13" ht="12.45">
      <c r="M72" s="24"/>
    </row>
    <row r="73" spans="13:13" ht="12.45">
      <c r="M73" s="24"/>
    </row>
    <row r="74" spans="13:13" ht="12.45">
      <c r="M74" s="24"/>
    </row>
    <row r="75" spans="13:13" ht="12.45">
      <c r="M75" s="24"/>
    </row>
    <row r="76" spans="13:13" ht="12.45">
      <c r="M76" s="24"/>
    </row>
    <row r="77" spans="13:13" ht="12.45">
      <c r="M77" s="24"/>
    </row>
    <row r="78" spans="13:13" ht="12.45">
      <c r="M78" s="24"/>
    </row>
    <row r="79" spans="13:13" ht="12.45">
      <c r="M79" s="24"/>
    </row>
    <row r="80" spans="13:13" ht="12.45">
      <c r="M80" s="24"/>
    </row>
    <row r="81" spans="13:13" ht="12.45">
      <c r="M81" s="24"/>
    </row>
    <row r="82" spans="13:13" ht="12.45">
      <c r="M82" s="24"/>
    </row>
    <row r="83" spans="13:13" ht="12.45">
      <c r="M83" s="24"/>
    </row>
    <row r="84" spans="13:13" ht="12.45">
      <c r="M84" s="24"/>
    </row>
    <row r="85" spans="13:13" ht="12.45">
      <c r="M85" s="24"/>
    </row>
    <row r="86" spans="13:13" ht="12.45">
      <c r="M86" s="24"/>
    </row>
    <row r="87" spans="13:13" ht="12.45">
      <c r="M87" s="24"/>
    </row>
    <row r="88" spans="13:13" ht="12.45">
      <c r="M88" s="24"/>
    </row>
    <row r="89" spans="13:13" ht="12.45">
      <c r="M89" s="24"/>
    </row>
    <row r="90" spans="13:13" ht="12.45">
      <c r="M90" s="24"/>
    </row>
    <row r="91" spans="13:13" ht="12.45">
      <c r="M91" s="24"/>
    </row>
    <row r="92" spans="13:13" ht="12.45">
      <c r="M92" s="24"/>
    </row>
    <row r="93" spans="13:13" ht="12.45">
      <c r="M93" s="24"/>
    </row>
    <row r="94" spans="13:13" ht="12.45">
      <c r="M94" s="24"/>
    </row>
    <row r="95" spans="13:13" ht="12.45">
      <c r="M95" s="24"/>
    </row>
    <row r="96" spans="13:13" ht="12.45">
      <c r="M96" s="24"/>
    </row>
    <row r="97" spans="13:13" ht="12.45">
      <c r="M97" s="24"/>
    </row>
    <row r="98" spans="13:13" ht="12.45">
      <c r="M98" s="24"/>
    </row>
    <row r="99" spans="13:13" ht="12.45">
      <c r="M99" s="24"/>
    </row>
    <row r="100" spans="13:13" ht="12.45">
      <c r="M100" s="24"/>
    </row>
    <row r="101" spans="13:13" ht="12.45">
      <c r="M101" s="24"/>
    </row>
    <row r="102" spans="13:13" ht="12.45">
      <c r="M102" s="24"/>
    </row>
    <row r="103" spans="13:13" ht="12.45">
      <c r="M103" s="24"/>
    </row>
    <row r="104" spans="13:13" ht="12.45">
      <c r="M104" s="24"/>
    </row>
    <row r="105" spans="13:13" ht="12.45">
      <c r="M105" s="24"/>
    </row>
    <row r="106" spans="13:13" ht="12.45">
      <c r="M106" s="24"/>
    </row>
    <row r="107" spans="13:13" ht="12.45">
      <c r="M107" s="24"/>
    </row>
    <row r="108" spans="13:13" ht="12.45">
      <c r="M108" s="24"/>
    </row>
    <row r="109" spans="13:13" ht="12.45">
      <c r="M109" s="24"/>
    </row>
    <row r="110" spans="13:13" ht="12.45">
      <c r="M110" s="24"/>
    </row>
    <row r="111" spans="13:13" ht="12.45">
      <c r="M111" s="24"/>
    </row>
    <row r="112" spans="13:13" ht="12.45">
      <c r="M112" s="24"/>
    </row>
    <row r="113" spans="13:13" ht="12.45">
      <c r="M113" s="24"/>
    </row>
    <row r="114" spans="13:13" ht="12.45">
      <c r="M114" s="24"/>
    </row>
    <row r="115" spans="13:13" ht="12.45">
      <c r="M115" s="24"/>
    </row>
    <row r="116" spans="13:13" ht="12.45">
      <c r="M116" s="24"/>
    </row>
    <row r="117" spans="13:13" ht="12.45">
      <c r="M117" s="24"/>
    </row>
    <row r="118" spans="13:13" ht="12.45">
      <c r="M118" s="24"/>
    </row>
    <row r="119" spans="13:13" ht="12.45">
      <c r="M119" s="24"/>
    </row>
    <row r="120" spans="13:13" ht="12.45">
      <c r="M120" s="24"/>
    </row>
    <row r="121" spans="13:13" ht="12.45">
      <c r="M121" s="24"/>
    </row>
    <row r="122" spans="13:13" ht="12.45">
      <c r="M122" s="24"/>
    </row>
    <row r="123" spans="13:13" ht="12.45">
      <c r="M123" s="24"/>
    </row>
    <row r="124" spans="13:13" ht="12.45">
      <c r="M124" s="24"/>
    </row>
    <row r="125" spans="13:13" ht="12.45">
      <c r="M125" s="24"/>
    </row>
    <row r="126" spans="13:13" ht="12.45">
      <c r="M126" s="24"/>
    </row>
    <row r="127" spans="13:13" ht="12.45">
      <c r="M127" s="24"/>
    </row>
    <row r="128" spans="13:13" ht="12.45">
      <c r="M128" s="24"/>
    </row>
    <row r="129" spans="13:13" ht="12.45">
      <c r="M129" s="24"/>
    </row>
    <row r="130" spans="13:13" ht="12.45">
      <c r="M130" s="24"/>
    </row>
    <row r="131" spans="13:13" ht="12.45">
      <c r="M131" s="24"/>
    </row>
    <row r="132" spans="13:13" ht="12.45">
      <c r="M132" s="24"/>
    </row>
    <row r="133" spans="13:13" ht="12.45">
      <c r="M133" s="24"/>
    </row>
    <row r="134" spans="13:13" ht="12.45">
      <c r="M134" s="24"/>
    </row>
    <row r="135" spans="13:13" ht="12.45">
      <c r="M135" s="24"/>
    </row>
    <row r="136" spans="13:13" ht="12.45">
      <c r="M136" s="24"/>
    </row>
    <row r="137" spans="13:13" ht="12.45">
      <c r="M137" s="24"/>
    </row>
    <row r="138" spans="13:13" ht="12.45">
      <c r="M138" s="24"/>
    </row>
    <row r="139" spans="13:13" ht="12.45">
      <c r="M139" s="24"/>
    </row>
    <row r="140" spans="13:13" ht="12.45">
      <c r="M140" s="24"/>
    </row>
    <row r="141" spans="13:13" ht="12.45">
      <c r="M141" s="24"/>
    </row>
    <row r="142" spans="13:13" ht="12.45">
      <c r="M142" s="24"/>
    </row>
    <row r="143" spans="13:13" ht="12.45">
      <c r="M143" s="24"/>
    </row>
    <row r="144" spans="13:13" ht="12.45">
      <c r="M144" s="24"/>
    </row>
    <row r="145" spans="13:13" ht="12.45">
      <c r="M145" s="24"/>
    </row>
    <row r="146" spans="13:13" ht="12.45">
      <c r="M146" s="24"/>
    </row>
    <row r="147" spans="13:13" ht="12.45">
      <c r="M147" s="24"/>
    </row>
    <row r="148" spans="13:13" ht="12.45">
      <c r="M148" s="24"/>
    </row>
    <row r="149" spans="13:13" ht="12.45">
      <c r="M149" s="24"/>
    </row>
    <row r="150" spans="13:13" ht="12.45">
      <c r="M150" s="24"/>
    </row>
    <row r="151" spans="13:13" ht="12.45">
      <c r="M151" s="24"/>
    </row>
    <row r="152" spans="13:13" ht="12.45">
      <c r="M152" s="24"/>
    </row>
    <row r="153" spans="13:13" ht="12.45">
      <c r="M153" s="24"/>
    </row>
    <row r="154" spans="13:13" ht="12.45">
      <c r="M154" s="24"/>
    </row>
    <row r="155" spans="13:13" ht="12.45">
      <c r="M155" s="24"/>
    </row>
    <row r="156" spans="13:13" ht="12.45">
      <c r="M156" s="24"/>
    </row>
    <row r="157" spans="13:13" ht="12.45">
      <c r="M157" s="24"/>
    </row>
    <row r="158" spans="13:13" ht="12.45">
      <c r="M158" s="24"/>
    </row>
    <row r="159" spans="13:13" ht="12.45">
      <c r="M159" s="24"/>
    </row>
    <row r="160" spans="13:13" ht="12.45">
      <c r="M160" s="24"/>
    </row>
    <row r="161" spans="13:13" ht="12.45">
      <c r="M161" s="24"/>
    </row>
    <row r="162" spans="13:13" ht="12.45">
      <c r="M162" s="24"/>
    </row>
    <row r="163" spans="13:13" ht="12.45">
      <c r="M163" s="24"/>
    </row>
    <row r="164" spans="13:13" ht="12.45">
      <c r="M164" s="24"/>
    </row>
    <row r="165" spans="13:13" ht="12.45">
      <c r="M165" s="24"/>
    </row>
    <row r="166" spans="13:13" ht="12.45">
      <c r="M166" s="24"/>
    </row>
    <row r="167" spans="13:13" ht="12.45">
      <c r="M167" s="24"/>
    </row>
    <row r="168" spans="13:13" ht="12.45">
      <c r="M168" s="24"/>
    </row>
    <row r="169" spans="13:13" ht="12.45">
      <c r="M169" s="24"/>
    </row>
    <row r="170" spans="13:13" ht="12.45">
      <c r="M170" s="24"/>
    </row>
    <row r="171" spans="13:13" ht="12.45">
      <c r="M171" s="24"/>
    </row>
    <row r="172" spans="13:13" ht="12.45">
      <c r="M172" s="24"/>
    </row>
    <row r="173" spans="13:13" ht="12.45">
      <c r="M173" s="24"/>
    </row>
    <row r="174" spans="13:13" ht="12.45">
      <c r="M174" s="24"/>
    </row>
    <row r="175" spans="13:13" ht="12.45">
      <c r="M175" s="24"/>
    </row>
    <row r="176" spans="13:13" ht="12.45">
      <c r="M176" s="24"/>
    </row>
    <row r="177" spans="13:13" ht="12.45">
      <c r="M177" s="24"/>
    </row>
    <row r="178" spans="13:13" ht="12.45">
      <c r="M178" s="24"/>
    </row>
    <row r="179" spans="13:13" ht="12.45">
      <c r="M179" s="24"/>
    </row>
    <row r="180" spans="13:13" ht="12.45">
      <c r="M180" s="24"/>
    </row>
    <row r="181" spans="13:13" ht="12.45">
      <c r="M181" s="24"/>
    </row>
    <row r="182" spans="13:13" ht="12.45">
      <c r="M182" s="24"/>
    </row>
    <row r="183" spans="13:13" ht="12.45">
      <c r="M183" s="24"/>
    </row>
    <row r="184" spans="13:13" ht="12.45">
      <c r="M184" s="24"/>
    </row>
    <row r="185" spans="13:13" ht="12.45">
      <c r="M185" s="24"/>
    </row>
    <row r="186" spans="13:13" ht="12.45">
      <c r="M186" s="24"/>
    </row>
    <row r="187" spans="13:13" ht="12.45">
      <c r="M187" s="24"/>
    </row>
    <row r="188" spans="13:13" ht="12.45">
      <c r="M188" s="24"/>
    </row>
    <row r="189" spans="13:13" ht="12.45">
      <c r="M189" s="24"/>
    </row>
    <row r="190" spans="13:13" ht="12.45">
      <c r="M190" s="24"/>
    </row>
    <row r="191" spans="13:13" ht="12.45">
      <c r="M191" s="24"/>
    </row>
    <row r="192" spans="13:13" ht="12.45">
      <c r="M192" s="24"/>
    </row>
    <row r="193" spans="13:13" ht="12.45">
      <c r="M193" s="24"/>
    </row>
    <row r="194" spans="13:13" ht="12.45">
      <c r="M194" s="24"/>
    </row>
    <row r="195" spans="13:13" ht="12.45">
      <c r="M195" s="24"/>
    </row>
    <row r="196" spans="13:13" ht="12.45">
      <c r="M196" s="24"/>
    </row>
    <row r="197" spans="13:13" ht="12.45">
      <c r="M197" s="24"/>
    </row>
    <row r="198" spans="13:13" ht="12.45">
      <c r="M198" s="24"/>
    </row>
    <row r="199" spans="13:13" ht="12.45">
      <c r="M199" s="24"/>
    </row>
    <row r="200" spans="13:13" ht="12.45">
      <c r="M200" s="24"/>
    </row>
    <row r="201" spans="13:13" ht="12.45">
      <c r="M201" s="24"/>
    </row>
    <row r="202" spans="13:13" ht="12.45">
      <c r="M202" s="24"/>
    </row>
    <row r="203" spans="13:13" ht="12.45">
      <c r="M203" s="24"/>
    </row>
    <row r="204" spans="13:13" ht="12.45">
      <c r="M204" s="24"/>
    </row>
    <row r="205" spans="13:13" ht="12.45">
      <c r="M205" s="24"/>
    </row>
    <row r="206" spans="13:13" ht="12.45">
      <c r="M206" s="24"/>
    </row>
    <row r="207" spans="13:13" ht="12.45">
      <c r="M207" s="24"/>
    </row>
    <row r="208" spans="13:13" ht="12.45">
      <c r="M208" s="24"/>
    </row>
    <row r="209" spans="13:13" ht="12.45">
      <c r="M209" s="24"/>
    </row>
    <row r="210" spans="13:13" ht="12.45">
      <c r="M210" s="24"/>
    </row>
    <row r="211" spans="13:13" ht="12.45">
      <c r="M211" s="24"/>
    </row>
    <row r="212" spans="13:13" ht="12.45">
      <c r="M212" s="24"/>
    </row>
    <row r="213" spans="13:13" ht="12.45">
      <c r="M213" s="24"/>
    </row>
    <row r="214" spans="13:13" ht="12.45">
      <c r="M214" s="24"/>
    </row>
    <row r="215" spans="13:13" ht="12.45">
      <c r="M215" s="24"/>
    </row>
    <row r="216" spans="13:13" ht="12.45">
      <c r="M216" s="24"/>
    </row>
    <row r="217" spans="13:13" ht="12.45">
      <c r="M217" s="24"/>
    </row>
    <row r="218" spans="13:13" ht="12.45">
      <c r="M218" s="24"/>
    </row>
    <row r="219" spans="13:13" ht="12.45">
      <c r="M219" s="24"/>
    </row>
    <row r="220" spans="13:13" ht="12.45">
      <c r="M220" s="24"/>
    </row>
    <row r="221" spans="13:13" ht="12.45">
      <c r="M221" s="24"/>
    </row>
    <row r="222" spans="13:13" ht="12.45">
      <c r="M222" s="24"/>
    </row>
    <row r="223" spans="13:13" ht="12.45">
      <c r="M223" s="24"/>
    </row>
    <row r="224" spans="13:13" ht="12.45">
      <c r="M224" s="24"/>
    </row>
    <row r="225" spans="13:13" ht="12.45">
      <c r="M225" s="24"/>
    </row>
    <row r="226" spans="13:13" ht="12.45">
      <c r="M226" s="24"/>
    </row>
    <row r="227" spans="13:13" ht="12.45">
      <c r="M227" s="24"/>
    </row>
    <row r="228" spans="13:13" ht="12.45">
      <c r="M228" s="24"/>
    </row>
    <row r="229" spans="13:13" ht="12.45">
      <c r="M229" s="24"/>
    </row>
    <row r="230" spans="13:13" ht="12.45">
      <c r="M230" s="24"/>
    </row>
    <row r="231" spans="13:13" ht="12.45">
      <c r="M231" s="24"/>
    </row>
    <row r="232" spans="13:13" ht="12.45">
      <c r="M232" s="24"/>
    </row>
    <row r="233" spans="13:13" ht="12.45">
      <c r="M233" s="24"/>
    </row>
    <row r="234" spans="13:13" ht="12.45">
      <c r="M234" s="24"/>
    </row>
    <row r="235" spans="13:13" ht="12.45">
      <c r="M235" s="24"/>
    </row>
    <row r="236" spans="13:13" ht="12.45">
      <c r="M236" s="24"/>
    </row>
    <row r="237" spans="13:13" ht="12.45">
      <c r="M237" s="24"/>
    </row>
    <row r="238" spans="13:13" ht="12.45">
      <c r="M238" s="24"/>
    </row>
    <row r="239" spans="13:13" ht="12.45">
      <c r="M239" s="24"/>
    </row>
    <row r="240" spans="13:13" ht="12.45">
      <c r="M240" s="24"/>
    </row>
    <row r="241" spans="13:13" ht="12.45">
      <c r="M241" s="24"/>
    </row>
    <row r="242" spans="13:13" ht="12.45">
      <c r="M242" s="24"/>
    </row>
    <row r="243" spans="13:13" ht="12.45">
      <c r="M243" s="24"/>
    </row>
    <row r="244" spans="13:13" ht="12.45">
      <c r="M244" s="24"/>
    </row>
    <row r="245" spans="13:13" ht="12.45">
      <c r="M245" s="24"/>
    </row>
    <row r="246" spans="13:13" ht="12.45">
      <c r="M246" s="24"/>
    </row>
    <row r="247" spans="13:13" ht="12.45">
      <c r="M247" s="24"/>
    </row>
    <row r="248" spans="13:13" ht="12.45">
      <c r="M248" s="24"/>
    </row>
    <row r="249" spans="13:13" ht="12.45">
      <c r="M249" s="24"/>
    </row>
    <row r="250" spans="13:13" ht="12.45">
      <c r="M250" s="24"/>
    </row>
    <row r="251" spans="13:13" ht="12.45">
      <c r="M251" s="24"/>
    </row>
    <row r="252" spans="13:13" ht="12.45">
      <c r="M252" s="24"/>
    </row>
    <row r="253" spans="13:13" ht="12.45">
      <c r="M253" s="24"/>
    </row>
    <row r="254" spans="13:13" ht="12.45">
      <c r="M254" s="24"/>
    </row>
    <row r="255" spans="13:13" ht="12.45">
      <c r="M255" s="24"/>
    </row>
    <row r="256" spans="13:13" ht="12.45">
      <c r="M256" s="24"/>
    </row>
    <row r="257" spans="13:13" ht="12.45">
      <c r="M257" s="24"/>
    </row>
    <row r="258" spans="13:13" ht="12.45">
      <c r="M258" s="24"/>
    </row>
    <row r="259" spans="13:13" ht="12.45">
      <c r="M259" s="24"/>
    </row>
    <row r="260" spans="13:13" ht="12.45">
      <c r="M260" s="24"/>
    </row>
    <row r="261" spans="13:13" ht="12.45">
      <c r="M261" s="24"/>
    </row>
    <row r="262" spans="13:13" ht="12.45">
      <c r="M262" s="24"/>
    </row>
    <row r="263" spans="13:13" ht="12.45">
      <c r="M263" s="24"/>
    </row>
    <row r="264" spans="13:13" ht="12.45">
      <c r="M264" s="24"/>
    </row>
    <row r="265" spans="13:13" ht="12.45">
      <c r="M265" s="24"/>
    </row>
    <row r="266" spans="13:13" ht="12.45">
      <c r="M266" s="24"/>
    </row>
    <row r="267" spans="13:13" ht="12.45">
      <c r="M267" s="24"/>
    </row>
    <row r="268" spans="13:13" ht="12.45">
      <c r="M268" s="24"/>
    </row>
    <row r="269" spans="13:13" ht="12.45">
      <c r="M269" s="24"/>
    </row>
    <row r="270" spans="13:13" ht="12.45">
      <c r="M270" s="24"/>
    </row>
    <row r="271" spans="13:13" ht="12.45">
      <c r="M271" s="24"/>
    </row>
    <row r="272" spans="13:13" ht="12.45">
      <c r="M272" s="24"/>
    </row>
    <row r="273" spans="13:13" ht="12.45">
      <c r="M273" s="24"/>
    </row>
    <row r="274" spans="13:13" ht="12.45">
      <c r="M274" s="24"/>
    </row>
    <row r="275" spans="13:13" ht="12.45">
      <c r="M275" s="24"/>
    </row>
    <row r="276" spans="13:13" ht="12.45">
      <c r="M276" s="24"/>
    </row>
    <row r="277" spans="13:13" ht="12.45">
      <c r="M277" s="24"/>
    </row>
    <row r="278" spans="13:13" ht="12.45">
      <c r="M278" s="24"/>
    </row>
    <row r="279" spans="13:13" ht="12.45">
      <c r="M279" s="24"/>
    </row>
    <row r="280" spans="13:13" ht="12.45">
      <c r="M280" s="24"/>
    </row>
    <row r="281" spans="13:13" ht="12.45">
      <c r="M281" s="24"/>
    </row>
    <row r="282" spans="13:13" ht="12.45">
      <c r="M282" s="24"/>
    </row>
    <row r="283" spans="13:13" ht="12.45">
      <c r="M283" s="24"/>
    </row>
    <row r="284" spans="13:13" ht="12.45">
      <c r="M284" s="24"/>
    </row>
    <row r="285" spans="13:13" ht="12.45">
      <c r="M285" s="24"/>
    </row>
    <row r="286" spans="13:13" ht="12.45">
      <c r="M286" s="24"/>
    </row>
    <row r="287" spans="13:13" ht="12.45">
      <c r="M287" s="24"/>
    </row>
    <row r="288" spans="13:13" ht="12.45">
      <c r="M288" s="24"/>
    </row>
    <row r="289" spans="13:13" ht="12.45">
      <c r="M289" s="24"/>
    </row>
    <row r="290" spans="13:13" ht="12.45">
      <c r="M290" s="24"/>
    </row>
    <row r="291" spans="13:13" ht="12.45">
      <c r="M291" s="24"/>
    </row>
    <row r="292" spans="13:13" ht="12.45">
      <c r="M292" s="24"/>
    </row>
    <row r="293" spans="13:13" ht="12.45">
      <c r="M293" s="24"/>
    </row>
    <row r="294" spans="13:13" ht="12.45">
      <c r="M294" s="24"/>
    </row>
    <row r="295" spans="13:13" ht="12.45">
      <c r="M295" s="24"/>
    </row>
    <row r="296" spans="13:13" ht="12.45">
      <c r="M296" s="24"/>
    </row>
    <row r="297" spans="13:13" ht="12.45">
      <c r="M297" s="24"/>
    </row>
    <row r="298" spans="13:13" ht="12.45">
      <c r="M298" s="24"/>
    </row>
    <row r="299" spans="13:13" ht="12.45">
      <c r="M299" s="24"/>
    </row>
    <row r="300" spans="13:13" ht="12.45">
      <c r="M300" s="24"/>
    </row>
    <row r="301" spans="13:13" ht="12.45">
      <c r="M301" s="24"/>
    </row>
    <row r="302" spans="13:13" ht="12.45">
      <c r="M302" s="24"/>
    </row>
    <row r="303" spans="13:13" ht="12.45">
      <c r="M303" s="24"/>
    </row>
    <row r="304" spans="13:13" ht="12.45">
      <c r="M304" s="24"/>
    </row>
    <row r="305" spans="13:13" ht="12.45">
      <c r="M305" s="24"/>
    </row>
    <row r="306" spans="13:13" ht="12.45">
      <c r="M306" s="24"/>
    </row>
    <row r="307" spans="13:13" ht="12.45">
      <c r="M307" s="24"/>
    </row>
    <row r="308" spans="13:13" ht="12.45">
      <c r="M308" s="24"/>
    </row>
    <row r="309" spans="13:13" ht="12.45">
      <c r="M309" s="24"/>
    </row>
    <row r="310" spans="13:13" ht="12.45">
      <c r="M310" s="24"/>
    </row>
    <row r="311" spans="13:13" ht="12.45">
      <c r="M311" s="24"/>
    </row>
    <row r="312" spans="13:13" ht="12.45">
      <c r="M312" s="24"/>
    </row>
    <row r="313" spans="13:13" ht="12.45">
      <c r="M313" s="24"/>
    </row>
    <row r="314" spans="13:13" ht="12.45">
      <c r="M314" s="24"/>
    </row>
    <row r="315" spans="13:13" ht="12.45">
      <c r="M315" s="24"/>
    </row>
    <row r="316" spans="13:13" ht="12.45">
      <c r="M316" s="24"/>
    </row>
    <row r="317" spans="13:13" ht="12.45">
      <c r="M317" s="24"/>
    </row>
    <row r="318" spans="13:13" ht="12.45">
      <c r="M318" s="24"/>
    </row>
    <row r="319" spans="13:13" ht="12.45">
      <c r="M319" s="24"/>
    </row>
    <row r="320" spans="13:13" ht="12.45">
      <c r="M320" s="24"/>
    </row>
    <row r="321" spans="13:13" ht="12.45">
      <c r="M321" s="24"/>
    </row>
    <row r="322" spans="13:13" ht="12.45">
      <c r="M322" s="24"/>
    </row>
    <row r="323" spans="13:13" ht="12.45">
      <c r="M323" s="24"/>
    </row>
    <row r="324" spans="13:13" ht="12.45">
      <c r="M324" s="24"/>
    </row>
    <row r="325" spans="13:13" ht="12.45">
      <c r="M325" s="24"/>
    </row>
    <row r="326" spans="13:13" ht="12.45">
      <c r="M326" s="24"/>
    </row>
    <row r="327" spans="13:13" ht="12.45">
      <c r="M327" s="24"/>
    </row>
    <row r="328" spans="13:13" ht="12.45">
      <c r="M328" s="24"/>
    </row>
    <row r="329" spans="13:13" ht="12.45">
      <c r="M329" s="24"/>
    </row>
    <row r="330" spans="13:13" ht="12.45">
      <c r="M330" s="24"/>
    </row>
    <row r="331" spans="13:13" ht="12.45">
      <c r="M331" s="24"/>
    </row>
    <row r="332" spans="13:13" ht="12.45">
      <c r="M332" s="24"/>
    </row>
    <row r="333" spans="13:13" ht="12.45">
      <c r="M333" s="24"/>
    </row>
    <row r="334" spans="13:13" ht="12.45">
      <c r="M334" s="24"/>
    </row>
    <row r="335" spans="13:13" ht="12.45">
      <c r="M335" s="24"/>
    </row>
    <row r="336" spans="13:13" ht="12.45">
      <c r="M336" s="24"/>
    </row>
    <row r="337" spans="13:13" ht="12.45">
      <c r="M337" s="24"/>
    </row>
    <row r="338" spans="13:13" ht="12.45">
      <c r="M338" s="24"/>
    </row>
    <row r="339" spans="13:13" ht="12.45">
      <c r="M339" s="24"/>
    </row>
    <row r="340" spans="13:13" ht="12.45">
      <c r="M340" s="24"/>
    </row>
    <row r="341" spans="13:13" ht="12.45">
      <c r="M341" s="24"/>
    </row>
    <row r="342" spans="13:13" ht="12.45">
      <c r="M342" s="24"/>
    </row>
    <row r="343" spans="13:13" ht="12.45">
      <c r="M343" s="24"/>
    </row>
    <row r="344" spans="13:13" ht="12.45">
      <c r="M344" s="24"/>
    </row>
    <row r="345" spans="13:13" ht="12.45">
      <c r="M345" s="24"/>
    </row>
    <row r="346" spans="13:13" ht="12.45">
      <c r="M346" s="24"/>
    </row>
    <row r="347" spans="13:13" ht="12.45">
      <c r="M347" s="24"/>
    </row>
    <row r="348" spans="13:13" ht="12.45">
      <c r="M348" s="24"/>
    </row>
    <row r="349" spans="13:13" ht="12.45">
      <c r="M349" s="24"/>
    </row>
    <row r="350" spans="13:13" ht="12.45">
      <c r="M350" s="24"/>
    </row>
    <row r="351" spans="13:13" ht="12.45">
      <c r="M351" s="24"/>
    </row>
    <row r="352" spans="13:13" ht="12.45">
      <c r="M352" s="24"/>
    </row>
    <row r="353" spans="13:13" ht="12.45">
      <c r="M353" s="24"/>
    </row>
    <row r="354" spans="13:13" ht="12.45">
      <c r="M354" s="24"/>
    </row>
    <row r="355" spans="13:13" ht="12.45">
      <c r="M355" s="24"/>
    </row>
    <row r="356" spans="13:13" ht="12.45">
      <c r="M356" s="24"/>
    </row>
    <row r="357" spans="13:13" ht="12.45">
      <c r="M357" s="24"/>
    </row>
    <row r="358" spans="13:13" ht="12.45">
      <c r="M358" s="24"/>
    </row>
    <row r="359" spans="13:13" ht="12.45">
      <c r="M359" s="24"/>
    </row>
    <row r="360" spans="13:13" ht="12.45">
      <c r="M360" s="24"/>
    </row>
    <row r="361" spans="13:13" ht="12.45">
      <c r="M361" s="24"/>
    </row>
    <row r="362" spans="13:13" ht="12.45">
      <c r="M362" s="24"/>
    </row>
    <row r="363" spans="13:13" ht="12.45">
      <c r="M363" s="24"/>
    </row>
    <row r="364" spans="13:13" ht="12.45">
      <c r="M364" s="24"/>
    </row>
    <row r="365" spans="13:13" ht="12.45">
      <c r="M365" s="24"/>
    </row>
    <row r="366" spans="13:13" ht="12.45">
      <c r="M366" s="24"/>
    </row>
    <row r="367" spans="13:13" ht="12.45">
      <c r="M367" s="24"/>
    </row>
    <row r="368" spans="13:13" ht="12.45">
      <c r="M368" s="24"/>
    </row>
    <row r="369" spans="13:13" ht="12.45">
      <c r="M369" s="24"/>
    </row>
    <row r="370" spans="13:13" ht="12.45">
      <c r="M370" s="24"/>
    </row>
    <row r="371" spans="13:13" ht="12.45">
      <c r="M371" s="24"/>
    </row>
    <row r="372" spans="13:13" ht="12.45">
      <c r="M372" s="24"/>
    </row>
    <row r="373" spans="13:13" ht="12.45">
      <c r="M373" s="24"/>
    </row>
    <row r="374" spans="13:13" ht="12.45">
      <c r="M374" s="24"/>
    </row>
    <row r="375" spans="13:13" ht="12.45">
      <c r="M375" s="24"/>
    </row>
    <row r="376" spans="13:13" ht="12.45">
      <c r="M376" s="24"/>
    </row>
    <row r="377" spans="13:13" ht="12.45">
      <c r="M377" s="24"/>
    </row>
    <row r="378" spans="13:13" ht="12.45">
      <c r="M378" s="24"/>
    </row>
    <row r="379" spans="13:13" ht="12.45">
      <c r="M379" s="24"/>
    </row>
    <row r="380" spans="13:13" ht="12.45">
      <c r="M380" s="24"/>
    </row>
    <row r="381" spans="13:13" ht="12.45">
      <c r="M381" s="24"/>
    </row>
    <row r="382" spans="13:13" ht="12.45">
      <c r="M382" s="24"/>
    </row>
    <row r="383" spans="13:13" ht="12.45">
      <c r="M383" s="24"/>
    </row>
    <row r="384" spans="13:13" ht="12.45">
      <c r="M384" s="24"/>
    </row>
    <row r="385" spans="13:13" ht="12.45">
      <c r="M385" s="24"/>
    </row>
    <row r="386" spans="13:13" ht="12.45">
      <c r="M386" s="24"/>
    </row>
    <row r="387" spans="13:13" ht="12.45">
      <c r="M387" s="24"/>
    </row>
    <row r="388" spans="13:13" ht="12.45">
      <c r="M388" s="24"/>
    </row>
    <row r="389" spans="13:13" ht="12.45">
      <c r="M389" s="24"/>
    </row>
    <row r="390" spans="13:13" ht="12.45">
      <c r="M390" s="24"/>
    </row>
    <row r="391" spans="13:13" ht="12.45">
      <c r="M391" s="24"/>
    </row>
    <row r="392" spans="13:13" ht="12.45">
      <c r="M392" s="24"/>
    </row>
    <row r="393" spans="13:13" ht="12.45">
      <c r="M393" s="24"/>
    </row>
    <row r="394" spans="13:13" ht="12.45">
      <c r="M394" s="24"/>
    </row>
    <row r="395" spans="13:13" ht="12.45">
      <c r="M395" s="24"/>
    </row>
    <row r="396" spans="13:13" ht="12.45">
      <c r="M396" s="24"/>
    </row>
    <row r="397" spans="13:13" ht="12.45">
      <c r="M397" s="24"/>
    </row>
    <row r="398" spans="13:13" ht="12.45">
      <c r="M398" s="24"/>
    </row>
    <row r="399" spans="13:13" ht="12.45">
      <c r="M399" s="24"/>
    </row>
    <row r="400" spans="13:13" ht="12.45">
      <c r="M400" s="24"/>
    </row>
    <row r="401" spans="13:13" ht="12.45">
      <c r="M401" s="24"/>
    </row>
    <row r="402" spans="13:13" ht="12.45">
      <c r="M402" s="24"/>
    </row>
    <row r="403" spans="13:13" ht="12.45">
      <c r="M403" s="24"/>
    </row>
    <row r="404" spans="13:13" ht="12.45">
      <c r="M404" s="24"/>
    </row>
    <row r="405" spans="13:13" ht="12.45">
      <c r="M405" s="24"/>
    </row>
    <row r="406" spans="13:13" ht="12.45">
      <c r="M406" s="24"/>
    </row>
    <row r="407" spans="13:13" ht="12.45">
      <c r="M407" s="24"/>
    </row>
    <row r="408" spans="13:13" ht="12.45">
      <c r="M408" s="24"/>
    </row>
    <row r="409" spans="13:13" ht="12.45">
      <c r="M409" s="24"/>
    </row>
    <row r="410" spans="13:13" ht="12.45">
      <c r="M410" s="24"/>
    </row>
    <row r="411" spans="13:13" ht="12.45">
      <c r="M411" s="24"/>
    </row>
    <row r="412" spans="13:13" ht="12.45">
      <c r="M412" s="24"/>
    </row>
    <row r="413" spans="13:13" ht="12.45">
      <c r="M413" s="24"/>
    </row>
    <row r="414" spans="13:13" ht="12.45">
      <c r="M414" s="24"/>
    </row>
    <row r="415" spans="13:13" ht="12.45">
      <c r="M415" s="24"/>
    </row>
    <row r="416" spans="13:13" ht="12.45">
      <c r="M416" s="24"/>
    </row>
    <row r="417" spans="13:13" ht="12.45">
      <c r="M417" s="24"/>
    </row>
    <row r="418" spans="13:13" ht="12.45">
      <c r="M418" s="24"/>
    </row>
    <row r="419" spans="13:13" ht="12.45">
      <c r="M419" s="24"/>
    </row>
    <row r="420" spans="13:13" ht="12.45">
      <c r="M420" s="24"/>
    </row>
    <row r="421" spans="13:13" ht="12.45">
      <c r="M421" s="24"/>
    </row>
    <row r="422" spans="13:13" ht="12.45">
      <c r="M422" s="24"/>
    </row>
    <row r="423" spans="13:13" ht="12.45">
      <c r="M423" s="24"/>
    </row>
    <row r="424" spans="13:13" ht="12.45">
      <c r="M424" s="24"/>
    </row>
    <row r="425" spans="13:13" ht="12.45">
      <c r="M425" s="24"/>
    </row>
    <row r="426" spans="13:13" ht="12.45">
      <c r="M426" s="24"/>
    </row>
    <row r="427" spans="13:13" ht="12.45">
      <c r="M427" s="24"/>
    </row>
    <row r="428" spans="13:13" ht="12.45">
      <c r="M428" s="24"/>
    </row>
    <row r="429" spans="13:13" ht="12.45">
      <c r="M429" s="24"/>
    </row>
    <row r="430" spans="13:13" ht="12.45">
      <c r="M430" s="24"/>
    </row>
    <row r="431" spans="13:13" ht="12.45">
      <c r="M431" s="24"/>
    </row>
    <row r="432" spans="13:13" ht="12.45">
      <c r="M432" s="24"/>
    </row>
    <row r="433" spans="13:13" ht="12.45">
      <c r="M433" s="24"/>
    </row>
    <row r="434" spans="13:13" ht="12.45">
      <c r="M434" s="24"/>
    </row>
    <row r="435" spans="13:13" ht="12.45">
      <c r="M435" s="24"/>
    </row>
    <row r="436" spans="13:13" ht="12.45">
      <c r="M436" s="24"/>
    </row>
    <row r="437" spans="13:13" ht="12.45">
      <c r="M437" s="24"/>
    </row>
    <row r="438" spans="13:13" ht="12.45">
      <c r="M438" s="24"/>
    </row>
    <row r="439" spans="13:13" ht="12.45">
      <c r="M439" s="24"/>
    </row>
    <row r="440" spans="13:13" ht="12.45">
      <c r="M440" s="24"/>
    </row>
    <row r="441" spans="13:13" ht="12.45">
      <c r="M441" s="24"/>
    </row>
    <row r="442" spans="13:13" ht="12.45">
      <c r="M442" s="24"/>
    </row>
    <row r="443" spans="13:13" ht="12.45">
      <c r="M443" s="24"/>
    </row>
    <row r="444" spans="13:13" ht="12.45">
      <c r="M444" s="24"/>
    </row>
    <row r="445" spans="13:13" ht="12.45">
      <c r="M445" s="24"/>
    </row>
    <row r="446" spans="13:13" ht="12.45">
      <c r="M446" s="24"/>
    </row>
    <row r="447" spans="13:13" ht="12.45">
      <c r="M447" s="24"/>
    </row>
    <row r="448" spans="13:13" ht="12.45">
      <c r="M448" s="24"/>
    </row>
    <row r="449" spans="13:13" ht="12.45">
      <c r="M449" s="24"/>
    </row>
    <row r="450" spans="13:13" ht="12.45">
      <c r="M450" s="24"/>
    </row>
    <row r="451" spans="13:13" ht="12.45">
      <c r="M451" s="24"/>
    </row>
    <row r="452" spans="13:13" ht="12.45">
      <c r="M452" s="24"/>
    </row>
    <row r="453" spans="13:13" ht="12.45">
      <c r="M453" s="24"/>
    </row>
    <row r="454" spans="13:13" ht="12.45">
      <c r="M454" s="24"/>
    </row>
    <row r="455" spans="13:13" ht="12.45">
      <c r="M455" s="24"/>
    </row>
    <row r="456" spans="13:13" ht="12.45">
      <c r="M456" s="24"/>
    </row>
    <row r="457" spans="13:13" ht="12.45">
      <c r="M457" s="24"/>
    </row>
    <row r="458" spans="13:13" ht="12.45">
      <c r="M458" s="24"/>
    </row>
    <row r="459" spans="13:13" ht="12.45">
      <c r="M459" s="24"/>
    </row>
    <row r="460" spans="13:13" ht="12.45">
      <c r="M460" s="24"/>
    </row>
    <row r="461" spans="13:13" ht="12.45">
      <c r="M461" s="24"/>
    </row>
    <row r="462" spans="13:13" ht="12.45">
      <c r="M462" s="24"/>
    </row>
    <row r="463" spans="13:13" ht="12.45">
      <c r="M463" s="24"/>
    </row>
    <row r="464" spans="13:13" ht="12.45">
      <c r="M464" s="24"/>
    </row>
    <row r="465" spans="6:13" ht="12.45">
      <c r="M465" s="24"/>
    </row>
    <row r="466" spans="6:13" ht="12.45">
      <c r="M466" s="24"/>
    </row>
    <row r="467" spans="6:13" ht="12.45">
      <c r="M467" s="24"/>
    </row>
    <row r="468" spans="6:13" ht="12.45">
      <c r="M468" s="24"/>
    </row>
    <row r="469" spans="6:13" ht="12.45">
      <c r="M469" s="24"/>
    </row>
    <row r="470" spans="6:13" ht="12.45">
      <c r="M470" s="24"/>
    </row>
    <row r="471" spans="6:13" ht="12.45">
      <c r="M471" s="24"/>
    </row>
    <row r="472" spans="6:13" ht="12.45">
      <c r="M472" s="24"/>
    </row>
    <row r="473" spans="6:13" ht="12.45">
      <c r="M473" s="24"/>
    </row>
    <row r="474" spans="6:13" ht="12.45">
      <c r="F474" s="6"/>
      <c r="M474" s="24"/>
    </row>
  </sheetData>
  <sortState xmlns:xlrd2="http://schemas.microsoft.com/office/spreadsheetml/2017/richdata2" ref="A2:M474">
    <sortCondition descending="1" ref="M2:M474"/>
  </sortState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outlinePr summaryBelow="0" summaryRight="0"/>
  </sheetPr>
  <dimension ref="A1:Q464"/>
  <sheetViews>
    <sheetView workbookViewId="0">
      <pane ySplit="1" topLeftCell="A2" activePane="bottomLeft" state="frozen"/>
      <selection sqref="A1:XFD1048576"/>
      <selection pane="bottomLeft"/>
    </sheetView>
  </sheetViews>
  <sheetFormatPr defaultColWidth="15.61328125" defaultRowHeight="15.75" customHeight="1" outlineLevelCol="1"/>
  <cols>
    <col min="1" max="1" width="10.3828125" style="3" bestFit="1" customWidth="1"/>
    <col min="2" max="2" width="13.53515625" style="3" bestFit="1" customWidth="1"/>
    <col min="3" max="3" width="7.15234375" style="3" hidden="1" customWidth="1"/>
    <col min="4" max="4" width="4.23046875" style="3" hidden="1" customWidth="1"/>
    <col min="5" max="5" width="28.3046875" style="3" hidden="1" customWidth="1" collapsed="1"/>
    <col min="6" max="6" width="47.69140625" style="3" hidden="1" customWidth="1" outlineLevel="1"/>
    <col min="7" max="7" width="12.15234375" style="3" bestFit="1" customWidth="1"/>
    <col min="8" max="8" width="11.23046875" style="3" bestFit="1" customWidth="1"/>
    <col min="9" max="9" width="8.3046875" style="3" bestFit="1" customWidth="1"/>
    <col min="10" max="10" width="18.07421875" style="3" bestFit="1" customWidth="1"/>
    <col min="11" max="11" width="23.23046875" style="3" bestFit="1" customWidth="1"/>
    <col min="12" max="12" width="16.23046875" style="3" customWidth="1"/>
    <col min="13" max="13" width="6.3046875" style="3" bestFit="1" customWidth="1"/>
    <col min="14" max="16384" width="15.61328125" style="3"/>
  </cols>
  <sheetData>
    <row r="1" spans="1:17" s="10" customFormat="1" ht="12.45">
      <c r="A1" s="4" t="s">
        <v>1</v>
      </c>
      <c r="B1" s="4" t="s">
        <v>2</v>
      </c>
      <c r="C1" s="4" t="s">
        <v>3</v>
      </c>
      <c r="D1" s="4" t="s">
        <v>4</v>
      </c>
      <c r="E1" s="4" t="s">
        <v>5</v>
      </c>
      <c r="F1" s="4" t="s">
        <v>6</v>
      </c>
      <c r="G1" s="4" t="s">
        <v>29</v>
      </c>
      <c r="H1" s="4" t="s">
        <v>15</v>
      </c>
      <c r="I1" s="4" t="s">
        <v>31</v>
      </c>
      <c r="J1" s="4" t="s">
        <v>30</v>
      </c>
      <c r="K1" s="4" t="s">
        <v>32</v>
      </c>
      <c r="L1" s="4" t="s">
        <v>16</v>
      </c>
      <c r="M1" s="23" t="s">
        <v>0</v>
      </c>
    </row>
    <row r="2" spans="1:17" ht="12.45">
      <c r="A2" t="s">
        <v>153</v>
      </c>
      <c r="B2" t="s">
        <v>154</v>
      </c>
      <c r="C2" t="s">
        <v>35</v>
      </c>
      <c r="D2" s="3">
        <v>46</v>
      </c>
      <c r="E2" t="s">
        <v>19</v>
      </c>
      <c r="F2" s="19" t="str">
        <f>A2&amp;B2&amp;C2&amp;E2</f>
        <v>DaveBeaudoinMMILLENNIUM RUNNING</v>
      </c>
      <c r="G2" s="22">
        <f>SUMIF('Shamrock 5K'!$F$2:$F$300,$F2,'Shamrock 5K'!$J$2:$J$300)</f>
        <v>88</v>
      </c>
      <c r="H2" s="22">
        <f>SUMIF('Nashua 10K'!$F$2:$F$300,$F2,'Nashua 10K'!$J$2:$J$300)</f>
        <v>92</v>
      </c>
      <c r="I2" s="22">
        <f>SUMIF('Shaker 7'!$F$2:$F$300,$F2,'Shaker 7'!$J$2:$J$300)</f>
        <v>92</v>
      </c>
      <c r="J2" s="22">
        <f>SUMIF('Run for Freedom 5K'!$F$2:$F$300,$F2,'Run for Freedom 5K'!$J$2:$J$300)</f>
        <v>92</v>
      </c>
      <c r="K2" s="22">
        <f>SUMIF('Footrace for the Fallen 5K'!$F$2:$F$366,$F2,'Footrace for the Fallen 5K'!$J$2:$J$366)</f>
        <v>84</v>
      </c>
      <c r="L2" s="22">
        <f>SUMIF('New England Half'!$F$2:$F$355,$F2,'New England Half'!$J$2:$J$355)</f>
        <v>92</v>
      </c>
      <c r="M2" s="24">
        <f>SUM(G2:L2)</f>
        <v>540</v>
      </c>
    </row>
    <row r="3" spans="1:17" ht="12.45">
      <c r="A3" t="s">
        <v>202</v>
      </c>
      <c r="B3" t="s">
        <v>376</v>
      </c>
      <c r="C3" t="s">
        <v>35</v>
      </c>
      <c r="D3" s="3">
        <v>47</v>
      </c>
      <c r="E3" t="s">
        <v>17</v>
      </c>
      <c r="F3" s="20" t="str">
        <f>A3&amp;B3&amp;C3&amp;E3</f>
        <v>RyanAschbrennerMGATE CITY STRIDERS</v>
      </c>
      <c r="G3" s="22">
        <f>SUMIF('Shamrock 5K'!$F$2:$F$300,$F3,'Shamrock 5K'!$J$2:$J$300)</f>
        <v>0</v>
      </c>
      <c r="H3" s="22">
        <f>SUMIF('Nashua 10K'!$F$2:$F$300,$F3,'Nashua 10K'!$J$2:$J$300)</f>
        <v>100</v>
      </c>
      <c r="I3" s="22">
        <f>SUMIF('Shaker 7'!$F$2:$F$300,$F3,'Shaker 7'!$J$2:$J$300)</f>
        <v>100</v>
      </c>
      <c r="J3" s="22">
        <f>SUMIF('Run for Freedom 5K'!$F$2:$F$300,$F3,'Run for Freedom 5K'!$J$2:$J$300)</f>
        <v>88</v>
      </c>
      <c r="K3" s="22">
        <f>SUMIF('Footrace for the Fallen 5K'!$F$2:$F$366,$F3,'Footrace for the Fallen 5K'!$J$2:$J$366)</f>
        <v>92</v>
      </c>
      <c r="L3" s="22">
        <f>SUMIF('New England Half'!$F$2:$F$355,$F3,'New England Half'!$J$2:$J$355)</f>
        <v>88</v>
      </c>
      <c r="M3" s="24">
        <f>SUM(G3:L3)</f>
        <v>468</v>
      </c>
    </row>
    <row r="4" spans="1:17" ht="12.45">
      <c r="A4" t="s">
        <v>92</v>
      </c>
      <c r="B4" t="s">
        <v>484</v>
      </c>
      <c r="C4" t="s">
        <v>35</v>
      </c>
      <c r="D4" s="3">
        <v>56</v>
      </c>
      <c r="E4" t="s">
        <v>17</v>
      </c>
      <c r="F4" s="20" t="str">
        <f>A4&amp;B4&amp;C4&amp;E4</f>
        <v>MichaelO'NeillMGATE CITY STRIDERS</v>
      </c>
      <c r="G4" s="22">
        <f>SUMIF('Shamrock 5K'!$F$2:$F$300,$F4,'Shamrock 5K'!$J$2:$J$300)</f>
        <v>0</v>
      </c>
      <c r="H4" s="22">
        <f>SUMIF('Nashua 10K'!$F$2:$F$300,$F4,'Nashua 10K'!$J$2:$J$300)</f>
        <v>84</v>
      </c>
      <c r="I4" s="22">
        <f>SUMIF('Shaker 7'!$F$2:$F$300,$F4,'Shaker 7'!$J$2:$J$300)</f>
        <v>84</v>
      </c>
      <c r="J4" s="22">
        <f>SUMIF('Run for Freedom 5K'!$F$2:$F$300,$F4,'Run for Freedom 5K'!$J$2:$J$300)</f>
        <v>72</v>
      </c>
      <c r="K4" s="22">
        <f>SUMIF('Footrace for the Fallen 5K'!$F$2:$F$366,$F4,'Footrace for the Fallen 5K'!$J$2:$J$366)</f>
        <v>88</v>
      </c>
      <c r="L4" s="22">
        <f>SUMIF('New England Half'!$F$2:$F$355,$F4,'New England Half'!$J$2:$J$355)</f>
        <v>96</v>
      </c>
      <c r="M4" s="24">
        <f>SUM(G4:L4)</f>
        <v>424</v>
      </c>
    </row>
    <row r="5" spans="1:17" ht="12.45">
      <c r="A5" t="s">
        <v>124</v>
      </c>
      <c r="B5" t="s">
        <v>157</v>
      </c>
      <c r="C5" t="s">
        <v>35</v>
      </c>
      <c r="D5" s="3">
        <v>57</v>
      </c>
      <c r="E5" t="s">
        <v>19</v>
      </c>
      <c r="F5" s="19" t="str">
        <f>A5&amp;B5&amp;C5&amp;E5</f>
        <v>MarkCraneMMILLENNIUM RUNNING</v>
      </c>
      <c r="G5" s="22">
        <f>SUMIF('Shamrock 5K'!$F$2:$F$300,$F5,'Shamrock 5K'!$J$2:$J$300)</f>
        <v>72</v>
      </c>
      <c r="H5" s="22">
        <f>SUMIF('Nashua 10K'!$F$2:$F$300,$F5,'Nashua 10K'!$J$2:$J$300)</f>
        <v>68</v>
      </c>
      <c r="I5" s="22">
        <f>SUMIF('Shaker 7'!$F$2:$F$300,$F5,'Shaker 7'!$J$2:$J$300)</f>
        <v>72</v>
      </c>
      <c r="J5" s="22">
        <f>SUMIF('Run for Freedom 5K'!$F$2:$F$300,$F5,'Run for Freedom 5K'!$J$2:$J$300)</f>
        <v>58</v>
      </c>
      <c r="K5" s="22">
        <f>SUMIF('Footrace for the Fallen 5K'!$F$2:$F$366,$F5,'Footrace for the Fallen 5K'!$J$2:$J$366)</f>
        <v>49</v>
      </c>
      <c r="L5" s="22">
        <f>SUMIF('New England Half'!$F$2:$F$355,$F5,'New England Half'!$J$2:$J$355)</f>
        <v>46</v>
      </c>
      <c r="M5" s="24">
        <f>SUM(G5:L5)</f>
        <v>365</v>
      </c>
    </row>
    <row r="6" spans="1:17" ht="12.45">
      <c r="A6" t="s">
        <v>83</v>
      </c>
      <c r="B6" t="s">
        <v>418</v>
      </c>
      <c r="C6" t="s">
        <v>35</v>
      </c>
      <c r="D6" s="3">
        <v>53</v>
      </c>
      <c r="E6" t="s">
        <v>19</v>
      </c>
      <c r="F6" s="20" t="str">
        <f>A6&amp;B6&amp;C6&amp;E6</f>
        <v>DavidSaarinenMMILLENNIUM RUNNING</v>
      </c>
      <c r="G6" s="22">
        <f>SUMIF('Shamrock 5K'!$F$2:$F$300,$F6,'Shamrock 5K'!$J$2:$J$300)</f>
        <v>0</v>
      </c>
      <c r="H6" s="22">
        <f>SUMIF('Nashua 10K'!$F$2:$F$300,$F6,'Nashua 10K'!$J$2:$J$300)</f>
        <v>80</v>
      </c>
      <c r="I6" s="22">
        <f>SUMIF('Shaker 7'!$F$2:$F$300,$F6,'Shaker 7'!$J$2:$J$300)</f>
        <v>0</v>
      </c>
      <c r="J6" s="22">
        <f>SUMIF('Run for Freedom 5K'!$F$2:$F$300,$F6,'Run for Freedom 5K'!$J$2:$J$300)</f>
        <v>84</v>
      </c>
      <c r="K6" s="22">
        <f>SUMIF('Footrace for the Fallen 5K'!$F$2:$F$366,$F6,'Footrace for the Fallen 5K'!$J$2:$J$366)</f>
        <v>72</v>
      </c>
      <c r="L6" s="22">
        <f>SUMIF('New England Half'!$F$2:$F$355,$F6,'New England Half'!$J$2:$J$355)</f>
        <v>80</v>
      </c>
      <c r="M6" s="24">
        <f>SUM(G6:L6)</f>
        <v>316</v>
      </c>
    </row>
    <row r="7" spans="1:17" ht="12.45">
      <c r="A7" s="3" t="s">
        <v>205</v>
      </c>
      <c r="B7" s="3" t="s">
        <v>206</v>
      </c>
      <c r="C7" s="3" t="s">
        <v>35</v>
      </c>
      <c r="D7" s="3">
        <v>50</v>
      </c>
      <c r="E7" s="3" t="s">
        <v>20</v>
      </c>
      <c r="F7" s="20" t="str">
        <f>A7&amp;B7&amp;C7&amp;E7</f>
        <v>DanielSheaMUPPER VALLEY RUNNING CLUB</v>
      </c>
      <c r="G7" s="22">
        <f>SUMIF('Shamrock 5K'!$F$2:$F$300,$F7,'Shamrock 5K'!$J$2:$J$300)</f>
        <v>92</v>
      </c>
      <c r="H7" s="22">
        <f>SUMIF('Nashua 10K'!$F$2:$F$300,$F7,'Nashua 10K'!$J$2:$J$300)</f>
        <v>72</v>
      </c>
      <c r="I7" s="22">
        <f>SUMIF('Shaker 7'!$F$2:$F$300,$F7,'Shaker 7'!$J$2:$J$300)</f>
        <v>88</v>
      </c>
      <c r="J7" s="22">
        <f>SUMIF('Run for Freedom 5K'!$F$2:$F$300,$F7,'Run for Freedom 5K'!$J$2:$J$300)</f>
        <v>64</v>
      </c>
      <c r="K7" s="22">
        <f>SUMIF('Footrace for the Fallen 5K'!$F$2:$F$366,$F7,'Footrace for the Fallen 5K'!$J$2:$J$366)</f>
        <v>0</v>
      </c>
      <c r="L7" s="22">
        <f>SUMIF('New England Half'!$F$2:$F$355,$F7,'New England Half'!$J$2:$J$355)</f>
        <v>0</v>
      </c>
      <c r="M7" s="24">
        <f>SUM(G7:L7)</f>
        <v>316</v>
      </c>
    </row>
    <row r="8" spans="1:17" ht="12.45">
      <c r="A8" t="s">
        <v>124</v>
      </c>
      <c r="B8" t="s">
        <v>421</v>
      </c>
      <c r="C8" t="s">
        <v>35</v>
      </c>
      <c r="D8" s="3">
        <v>52</v>
      </c>
      <c r="E8" t="s">
        <v>19</v>
      </c>
      <c r="F8" s="20" t="str">
        <f>A8&amp;B8&amp;C8&amp;E8</f>
        <v>MarkLapradeMMILLENNIUM RUNNING</v>
      </c>
      <c r="G8" s="22">
        <f>SUMIF('Shamrock 5K'!$F$2:$F$300,$F8,'Shamrock 5K'!$J$2:$J$300)</f>
        <v>0</v>
      </c>
      <c r="H8" s="22">
        <f>SUMIF('Nashua 10K'!$F$2:$F$300,$F8,'Nashua 10K'!$J$2:$J$300)</f>
        <v>52</v>
      </c>
      <c r="I8" s="22">
        <f>SUMIF('Shaker 7'!$F$2:$F$300,$F8,'Shaker 7'!$J$2:$J$300)</f>
        <v>52</v>
      </c>
      <c r="J8" s="22">
        <f>SUMIF('Run for Freedom 5K'!$F$2:$F$300,$F8,'Run for Freedom 5K'!$J$2:$J$300)</f>
        <v>61</v>
      </c>
      <c r="K8" s="22">
        <f>SUMIF('Footrace for the Fallen 5K'!$F$2:$F$366,$F8,'Footrace for the Fallen 5K'!$J$2:$J$366)</f>
        <v>68</v>
      </c>
      <c r="L8" s="22">
        <f>SUMIF('New England Half'!$F$2:$F$355,$F8,'New England Half'!$J$2:$J$355)</f>
        <v>72</v>
      </c>
      <c r="M8" s="24">
        <f>SUM(G8:L8)</f>
        <v>305</v>
      </c>
    </row>
    <row r="9" spans="1:17" ht="12.45">
      <c r="A9" t="s">
        <v>381</v>
      </c>
      <c r="B9" t="s">
        <v>488</v>
      </c>
      <c r="C9" t="s">
        <v>35</v>
      </c>
      <c r="D9" s="3">
        <v>60</v>
      </c>
      <c r="E9" t="s">
        <v>20</v>
      </c>
      <c r="F9" s="20" t="str">
        <f>A9&amp;B9&amp;C9&amp;E9</f>
        <v>JimWestrichMUPPER VALLEY RUNNING CLUB</v>
      </c>
      <c r="G9" s="22">
        <f>SUMIF('Shamrock 5K'!$F$2:$F$300,$F9,'Shamrock 5K'!$J$2:$J$300)</f>
        <v>0</v>
      </c>
      <c r="H9" s="22">
        <f>SUMIF('Nashua 10K'!$F$2:$F$300,$F9,'Nashua 10K'!$J$2:$J$300)</f>
        <v>0</v>
      </c>
      <c r="I9" s="22">
        <f>SUMIF('Shaker 7'!$F$2:$F$300,$F9,'Shaker 7'!$J$2:$J$300)</f>
        <v>80</v>
      </c>
      <c r="J9" s="22">
        <f>SUMIF('Run for Freedom 5K'!$F$2:$F$300,$F9,'Run for Freedom 5K'!$J$2:$J$300)</f>
        <v>55</v>
      </c>
      <c r="K9" s="22">
        <f>SUMIF('Footrace for the Fallen 5K'!$F$2:$F$366,$F9,'Footrace for the Fallen 5K'!$J$2:$J$366)</f>
        <v>80</v>
      </c>
      <c r="L9" s="22">
        <f>SUMIF('New England Half'!$F$2:$F$355,$F9,'New England Half'!$J$2:$J$355)</f>
        <v>84</v>
      </c>
      <c r="M9" s="24">
        <f>SUM(G9:L9)</f>
        <v>299</v>
      </c>
    </row>
    <row r="10" spans="1:17" ht="12.45">
      <c r="A10" s="3" t="s">
        <v>522</v>
      </c>
      <c r="B10" s="3" t="s">
        <v>523</v>
      </c>
      <c r="C10" s="3" t="s">
        <v>35</v>
      </c>
      <c r="D10" s="3">
        <v>47</v>
      </c>
      <c r="E10" t="s">
        <v>19</v>
      </c>
      <c r="F10" s="20" t="str">
        <f>A10&amp;B10&amp;C10&amp;E10</f>
        <v>MikeVeilleuxMMILLENNIUM RUNNING</v>
      </c>
      <c r="G10" s="22">
        <f>SUMIF('Shamrock 5K'!$F$2:$F$300,$F10,'Shamrock 5K'!$J$2:$J$300)</f>
        <v>0</v>
      </c>
      <c r="H10" s="22">
        <f>SUMIF('Nashua 10K'!$F$2:$F$300,$F10,'Nashua 10K'!$J$2:$J$300)</f>
        <v>0</v>
      </c>
      <c r="I10" s="22">
        <f>SUMIF('Shaker 7'!$F$2:$F$300,$F10,'Shaker 7'!$J$2:$J$300)</f>
        <v>0</v>
      </c>
      <c r="J10" s="22">
        <f>SUMIF('Run for Freedom 5K'!$F$2:$F$300,$F10,'Run for Freedom 5K'!$J$2:$J$300)</f>
        <v>96</v>
      </c>
      <c r="K10" s="22">
        <f>SUMIF('Footrace for the Fallen 5K'!$F$2:$F$366,$F10,'Footrace for the Fallen 5K'!$J$2:$J$366)</f>
        <v>96</v>
      </c>
      <c r="L10" s="22">
        <f>SUMIF('New England Half'!$F$2:$F$355,$F10,'New England Half'!$J$2:$J$355)</f>
        <v>100</v>
      </c>
      <c r="M10" s="24">
        <f>SUM(G10:L10)</f>
        <v>292</v>
      </c>
    </row>
    <row r="11" spans="1:17" ht="12.45">
      <c r="A11" t="s">
        <v>414</v>
      </c>
      <c r="B11" t="s">
        <v>415</v>
      </c>
      <c r="C11" t="s">
        <v>35</v>
      </c>
      <c r="D11" s="3">
        <v>47</v>
      </c>
      <c r="E11" t="s">
        <v>19</v>
      </c>
      <c r="F11" s="20" t="str">
        <f>A11&amp;B11&amp;C11&amp;E11</f>
        <v>EddieFerrisMMILLENNIUM RUNNING</v>
      </c>
      <c r="G11" s="22">
        <f>SUMIF('Shamrock 5K'!$F$2:$F$300,$F11,'Shamrock 5K'!$J$2:$J$300)</f>
        <v>0</v>
      </c>
      <c r="H11" s="22">
        <f>SUMIF('Nashua 10K'!$F$2:$F$300,$F11,'Nashua 10K'!$J$2:$J$300)</f>
        <v>58</v>
      </c>
      <c r="I11" s="22">
        <f>SUMIF('Shaker 7'!$F$2:$F$300,$F11,'Shaker 7'!$J$2:$J$300)</f>
        <v>55</v>
      </c>
      <c r="J11" s="22">
        <f>SUMIF('Run for Freedom 5K'!$F$2:$F$300,$F11,'Run for Freedom 5K'!$J$2:$J$300)</f>
        <v>46</v>
      </c>
      <c r="K11" s="22">
        <f>SUMIF('Footrace for the Fallen 5K'!$F$2:$F$366,$F11,'Footrace for the Fallen 5K'!$J$2:$J$366)</f>
        <v>58</v>
      </c>
      <c r="L11" s="22">
        <f>SUMIF('New England Half'!$F$2:$F$355,$F11,'New England Half'!$J$2:$J$355)</f>
        <v>68</v>
      </c>
      <c r="M11" s="24">
        <f>SUM(G11:L11)</f>
        <v>285</v>
      </c>
    </row>
    <row r="12" spans="1:17" ht="12.45">
      <c r="A12" t="s">
        <v>96</v>
      </c>
      <c r="B12" t="s">
        <v>97</v>
      </c>
      <c r="C12" t="s">
        <v>35</v>
      </c>
      <c r="D12" s="3">
        <v>57</v>
      </c>
      <c r="E12" t="s">
        <v>18</v>
      </c>
      <c r="F12" s="19" t="str">
        <f>A12&amp;B12&amp;C12&amp;E12</f>
        <v>JohnMcGarryMGREATER DERRY TRACK CLUB</v>
      </c>
      <c r="G12" s="22">
        <f>SUMIF('Shamrock 5K'!$F$2:$F$300,$F12,'Shamrock 5K'!$J$2:$J$300)</f>
        <v>68</v>
      </c>
      <c r="H12" s="22">
        <f>SUMIF('Nashua 10K'!$F$2:$F$300,$F12,'Nashua 10K'!$J$2:$J$300)</f>
        <v>76</v>
      </c>
      <c r="I12" s="22">
        <f>SUMIF('Shaker 7'!$F$2:$F$300,$F12,'Shaker 7'!$J$2:$J$300)</f>
        <v>49</v>
      </c>
      <c r="J12" s="22">
        <f>SUMIF('Run for Freedom 5K'!$F$2:$F$300,$F12,'Run for Freedom 5K'!$J$2:$J$300)</f>
        <v>19.5</v>
      </c>
      <c r="K12" s="22">
        <f>SUMIF('Footrace for the Fallen 5K'!$F$2:$F$366,$F12,'Footrace for the Fallen 5K'!$J$2:$J$366)</f>
        <v>10.5</v>
      </c>
      <c r="L12" s="22">
        <f>SUMIF('New England Half'!$F$2:$F$355,$F12,'New England Half'!$J$2:$J$355)</f>
        <v>0</v>
      </c>
      <c r="M12" s="24">
        <f>SUM(G12:L12)</f>
        <v>223</v>
      </c>
    </row>
    <row r="13" spans="1:17" ht="12.45">
      <c r="A13" s="3" t="s">
        <v>220</v>
      </c>
      <c r="B13" s="3" t="s">
        <v>529</v>
      </c>
      <c r="C13" s="3" t="s">
        <v>35</v>
      </c>
      <c r="D13" s="3">
        <v>61</v>
      </c>
      <c r="E13" t="s">
        <v>18</v>
      </c>
      <c r="F13" s="20" t="str">
        <f>A13&amp;B13&amp;C13&amp;E13</f>
        <v>CharlieBemisMGREATER DERRY TRACK CLUB</v>
      </c>
      <c r="G13" s="22">
        <f>SUMIF('Shamrock 5K'!$F$2:$F$300,$F13,'Shamrock 5K'!$J$2:$J$300)</f>
        <v>0</v>
      </c>
      <c r="H13" s="22">
        <f>SUMIF('Nashua 10K'!$F$2:$F$300,$F13,'Nashua 10K'!$J$2:$J$300)</f>
        <v>0</v>
      </c>
      <c r="I13" s="22">
        <f>SUMIF('Shaker 7'!$F$2:$F$300,$F13,'Shaker 7'!$J$2:$J$300)</f>
        <v>0</v>
      </c>
      <c r="J13" s="22">
        <f>SUMIF('Run for Freedom 5K'!$F$2:$F$300,$F13,'Run for Freedom 5K'!$J$2:$J$300)</f>
        <v>100</v>
      </c>
      <c r="K13" s="22">
        <f>SUMIF('Footrace for the Fallen 5K'!$F$2:$F$366,$F13,'Footrace for the Fallen 5K'!$J$2:$J$366)</f>
        <v>100</v>
      </c>
      <c r="L13" s="22">
        <f>SUMIF('New England Half'!$F$2:$F$355,$F13,'New England Half'!$J$2:$J$355)</f>
        <v>0</v>
      </c>
      <c r="M13" s="24">
        <f>SUM(G13:L13)</f>
        <v>200</v>
      </c>
    </row>
    <row r="14" spans="1:17" ht="12.45">
      <c r="A14" s="3" t="s">
        <v>200</v>
      </c>
      <c r="B14" s="3" t="s">
        <v>201</v>
      </c>
      <c r="C14" s="3" t="s">
        <v>35</v>
      </c>
      <c r="D14" s="3">
        <v>16</v>
      </c>
      <c r="E14" s="3" t="s">
        <v>20</v>
      </c>
      <c r="F14" s="20" t="str">
        <f>A14&amp;B14&amp;C14&amp;E14</f>
        <v>GunnerCurrierMUPPER VALLEY RUNNING CLUB</v>
      </c>
      <c r="G14" s="22">
        <f>SUMIF('Shamrock 5K'!$F$2:$F$300,$F14,'Shamrock 5K'!$J$2:$J$300)</f>
        <v>100</v>
      </c>
      <c r="H14" s="22">
        <f>SUMIF('Nashua 10K'!$F$2:$F$300,$F14,'Nashua 10K'!$J$2:$J$300)</f>
        <v>0</v>
      </c>
      <c r="I14" s="22">
        <f>SUMIF('Shaker 7'!$F$2:$F$300,$F14,'Shaker 7'!$J$2:$J$300)</f>
        <v>96</v>
      </c>
      <c r="J14" s="22">
        <f>SUMIF('Run for Freedom 5K'!$F$2:$F$300,$F14,'Run for Freedom 5K'!$J$2:$J$300)</f>
        <v>0</v>
      </c>
      <c r="K14" s="22">
        <f>SUMIF('Footrace for the Fallen 5K'!$F$2:$F$366,$F14,'Footrace for the Fallen 5K'!$J$2:$J$366)</f>
        <v>0</v>
      </c>
      <c r="L14" s="22">
        <f>SUMIF('New England Half'!$F$2:$F$355,$F14,'New England Half'!$J$2:$J$355)</f>
        <v>0</v>
      </c>
      <c r="M14" s="24">
        <f>SUM(G14:L14)</f>
        <v>196</v>
      </c>
    </row>
    <row r="15" spans="1:17" ht="12.45">
      <c r="A15" t="s">
        <v>88</v>
      </c>
      <c r="B15" t="s">
        <v>89</v>
      </c>
      <c r="C15" t="s">
        <v>35</v>
      </c>
      <c r="D15" s="3">
        <v>38</v>
      </c>
      <c r="E15" t="s">
        <v>18</v>
      </c>
      <c r="F15" s="19" t="str">
        <f>A15&amp;B15&amp;C15&amp;E15</f>
        <v>NicholasGregoryMGREATER DERRY TRACK CLUB</v>
      </c>
      <c r="G15" s="22">
        <f>SUMIF('Shamrock 5K'!$F$2:$F$300,$F15,'Shamrock 5K'!$J$2:$J$300)</f>
        <v>61</v>
      </c>
      <c r="H15" s="22">
        <f>SUMIF('Nashua 10K'!$F$2:$F$300,$F15,'Nashua 10K'!$J$2:$J$300)</f>
        <v>0</v>
      </c>
      <c r="I15" s="22">
        <f>SUMIF('Shaker 7'!$F$2:$F$300,$F15,'Shaker 7'!$J$2:$J$300)</f>
        <v>58</v>
      </c>
      <c r="J15" s="22">
        <f>SUMIF('Run for Freedom 5K'!$F$2:$F$300,$F15,'Run for Freedom 5K'!$J$2:$J$300)</f>
        <v>0</v>
      </c>
      <c r="K15" s="22">
        <f>SUMIF('Footrace for the Fallen 5K'!$F$2:$F$366,$F15,'Footrace for the Fallen 5K'!$J$2:$J$366)</f>
        <v>64</v>
      </c>
      <c r="L15" s="22">
        <f>SUMIF('New England Half'!$F$2:$F$355,$F15,'New England Half'!$J$2:$J$355)</f>
        <v>0</v>
      </c>
      <c r="M15" s="24">
        <f>SUM(G15:L15)</f>
        <v>183</v>
      </c>
    </row>
    <row r="16" spans="1:17" ht="12.45">
      <c r="A16" t="s">
        <v>62</v>
      </c>
      <c r="B16" t="s">
        <v>375</v>
      </c>
      <c r="C16" t="s">
        <v>35</v>
      </c>
      <c r="D16">
        <v>34</v>
      </c>
      <c r="E16" t="s">
        <v>17</v>
      </c>
      <c r="F16" s="20" t="str">
        <f>A16&amp;B16&amp;C16&amp;E16</f>
        <v>ThomasCantaraMGATE CITY STRIDERS</v>
      </c>
      <c r="G16" s="22">
        <f>SUMIF('Shamrock 5K'!$F$2:$F$300,$F16,'Shamrock 5K'!$J$2:$J$300)</f>
        <v>0</v>
      </c>
      <c r="H16" s="22">
        <f>SUMIF('Nashua 10K'!$F$2:$F$300,$F16,'Nashua 10K'!$J$2:$J$300)</f>
        <v>96</v>
      </c>
      <c r="I16" s="22">
        <f>SUMIF('Shaker 7'!$F$2:$F$300,$F16,'Shaker 7'!$J$2:$J$300)</f>
        <v>0</v>
      </c>
      <c r="J16" s="22">
        <f>SUMIF('Run for Freedom 5K'!$F$2:$F$300,$F16,'Run for Freedom 5K'!$J$2:$J$300)</f>
        <v>76</v>
      </c>
      <c r="K16" s="22">
        <f>SUMIF('Footrace for the Fallen 5K'!$F$2:$F$366,$F16,'Footrace for the Fallen 5K'!$J$2:$J$366)</f>
        <v>0</v>
      </c>
      <c r="L16" s="22">
        <f>SUMIF('New England Half'!$F$2:$F$355,$F16,'New England Half'!$J$2:$J$355)</f>
        <v>1</v>
      </c>
      <c r="M16" s="24">
        <f>SUM(G16:L16)</f>
        <v>173</v>
      </c>
      <c r="N16"/>
      <c r="O16"/>
      <c r="P16"/>
      <c r="Q16"/>
    </row>
    <row r="17" spans="1:13" ht="12.45">
      <c r="A17" t="s">
        <v>381</v>
      </c>
      <c r="B17" t="s">
        <v>382</v>
      </c>
      <c r="C17" t="s">
        <v>35</v>
      </c>
      <c r="D17">
        <v>65</v>
      </c>
      <c r="E17" t="s">
        <v>17</v>
      </c>
      <c r="F17" s="20" t="str">
        <f>A17&amp;B17&amp;C17&amp;E17</f>
        <v>JimHansenMGATE CITY STRIDERS</v>
      </c>
      <c r="G17" s="22">
        <f>SUMIF('Shamrock 5K'!$F$2:$F$300,$F17,'Shamrock 5K'!$J$2:$J$300)</f>
        <v>0</v>
      </c>
      <c r="H17" s="22">
        <f>SUMIF('Nashua 10K'!$F$2:$F$300,$F17,'Nashua 10K'!$J$2:$J$300)</f>
        <v>64</v>
      </c>
      <c r="I17" s="22">
        <f>SUMIF('Shaker 7'!$F$2:$F$300,$F17,'Shaker 7'!$J$2:$J$300)</f>
        <v>64</v>
      </c>
      <c r="J17" s="22">
        <f>SUMIF('Run for Freedom 5K'!$F$2:$F$300,$F17,'Run for Freedom 5K'!$J$2:$J$300)</f>
        <v>37</v>
      </c>
      <c r="K17" s="22">
        <f>SUMIF('Footrace for the Fallen 5K'!$F$2:$F$366,$F17,'Footrace for the Fallen 5K'!$J$2:$J$366)</f>
        <v>0</v>
      </c>
      <c r="L17" s="22">
        <f>SUMIF('New England Half'!$F$2:$F$355,$F17,'New England Half'!$J$2:$J$355)</f>
        <v>0</v>
      </c>
      <c r="M17" s="24">
        <f>SUM(G17:L17)</f>
        <v>165</v>
      </c>
    </row>
    <row r="18" spans="1:13" ht="12.45">
      <c r="A18" t="s">
        <v>486</v>
      </c>
      <c r="B18" t="s">
        <v>487</v>
      </c>
      <c r="C18" t="s">
        <v>35</v>
      </c>
      <c r="D18" s="3">
        <v>41</v>
      </c>
      <c r="E18" t="s">
        <v>19</v>
      </c>
      <c r="F18" s="20" t="str">
        <f>A18&amp;B18&amp;C18&amp;E18</f>
        <v>MaikeGengMMILLENNIUM RUNNING</v>
      </c>
      <c r="G18" s="22">
        <f>SUMIF('Shamrock 5K'!$F$2:$F$300,$F18,'Shamrock 5K'!$J$2:$J$300)</f>
        <v>0</v>
      </c>
      <c r="H18" s="22">
        <f>SUMIF('Nashua 10K'!$F$2:$F$300,$F18,'Nashua 10K'!$J$2:$J$300)</f>
        <v>0</v>
      </c>
      <c r="I18" s="22">
        <f>SUMIF('Shaker 7'!$F$2:$F$300,$F18,'Shaker 7'!$J$2:$J$300)</f>
        <v>14.5</v>
      </c>
      <c r="J18" s="22">
        <f>SUMIF('Run for Freedom 5K'!$F$2:$F$300,$F18,'Run for Freedom 5K'!$J$2:$J$300)</f>
        <v>21</v>
      </c>
      <c r="K18" s="22">
        <f>SUMIF('Footrace for the Fallen 5K'!$F$2:$F$366,$F18,'Footrace for the Fallen 5K'!$J$2:$J$366)</f>
        <v>61</v>
      </c>
      <c r="L18" s="22">
        <f>SUMIF('New England Half'!$F$2:$F$355,$F18,'New England Half'!$J$2:$J$355)</f>
        <v>58</v>
      </c>
      <c r="M18" s="24">
        <f>SUM(G18:L18)</f>
        <v>154.5</v>
      </c>
    </row>
    <row r="19" spans="1:13" ht="12.45">
      <c r="A19" t="s">
        <v>99</v>
      </c>
      <c r="B19" t="s">
        <v>100</v>
      </c>
      <c r="C19" t="s">
        <v>35</v>
      </c>
      <c r="D19" s="3">
        <v>52</v>
      </c>
      <c r="E19" t="s">
        <v>18</v>
      </c>
      <c r="F19" s="19" t="str">
        <f>A19&amp;B19&amp;C19&amp;E19</f>
        <v>PaulMahonMGREATER DERRY TRACK CLUB</v>
      </c>
      <c r="G19" s="22">
        <f>SUMIF('Shamrock 5K'!$F$2:$F$300,$F19,'Shamrock 5K'!$J$2:$J$300)</f>
        <v>40</v>
      </c>
      <c r="H19" s="22">
        <f>SUMIF('Nashua 10K'!$F$2:$F$300,$F19,'Nashua 10K'!$J$2:$J$300)</f>
        <v>49</v>
      </c>
      <c r="I19" s="22">
        <f>SUMIF('Shaker 7'!$F$2:$F$300,$F19,'Shaker 7'!$J$2:$J$300)</f>
        <v>28</v>
      </c>
      <c r="J19" s="22">
        <f>SUMIF('Run for Freedom 5K'!$F$2:$F$300,$F19,'Run for Freedom 5K'!$J$2:$J$300)</f>
        <v>0</v>
      </c>
      <c r="K19" s="22">
        <f>SUMIF('Footrace for the Fallen 5K'!$F$2:$F$366,$F19,'Footrace for the Fallen 5K'!$J$2:$J$366)</f>
        <v>37</v>
      </c>
      <c r="L19" s="22">
        <f>SUMIF('New England Half'!$F$2:$F$355,$F19,'New England Half'!$J$2:$J$355)</f>
        <v>0</v>
      </c>
      <c r="M19" s="24">
        <f>SUM(G19:L19)</f>
        <v>154</v>
      </c>
    </row>
    <row r="20" spans="1:13" ht="12.45">
      <c r="A20" t="s">
        <v>62</v>
      </c>
      <c r="B20" t="s">
        <v>413</v>
      </c>
      <c r="C20" t="s">
        <v>35</v>
      </c>
      <c r="D20" s="3">
        <v>38</v>
      </c>
      <c r="E20" t="s">
        <v>19</v>
      </c>
      <c r="F20" s="20" t="str">
        <f>A20&amp;B20&amp;C20&amp;E20</f>
        <v>ThomasCookMMILLENNIUM RUNNING</v>
      </c>
      <c r="G20" s="22">
        <f>SUMIF('Shamrock 5K'!$F$2:$F$300,$F20,'Shamrock 5K'!$J$2:$J$300)</f>
        <v>0</v>
      </c>
      <c r="H20" s="22">
        <f>SUMIF('Nashua 10K'!$F$2:$F$300,$F20,'Nashua 10K'!$J$2:$J$300)</f>
        <v>46</v>
      </c>
      <c r="I20" s="22">
        <f>SUMIF('Shaker 7'!$F$2:$F$300,$F20,'Shaker 7'!$J$2:$J$300)</f>
        <v>0</v>
      </c>
      <c r="J20" s="22">
        <f>SUMIF('Run for Freedom 5K'!$F$2:$F$300,$F20,'Run for Freedom 5K'!$J$2:$J$300)</f>
        <v>40</v>
      </c>
      <c r="K20" s="22">
        <f>SUMIF('Footrace for the Fallen 5K'!$F$2:$F$366,$F20,'Footrace for the Fallen 5K'!$J$2:$J$366)</f>
        <v>30</v>
      </c>
      <c r="L20" s="22">
        <f>SUMIF('New England Half'!$F$2:$F$355,$F20,'New England Half'!$J$2:$J$355)</f>
        <v>37</v>
      </c>
      <c r="M20" s="24">
        <f>SUM(G20:L20)</f>
        <v>153</v>
      </c>
    </row>
    <row r="21" spans="1:13" ht="12.45">
      <c r="A21" t="s">
        <v>101</v>
      </c>
      <c r="B21" t="s">
        <v>102</v>
      </c>
      <c r="C21" t="s">
        <v>35</v>
      </c>
      <c r="D21" s="3">
        <v>52</v>
      </c>
      <c r="E21" t="s">
        <v>18</v>
      </c>
      <c r="F21" s="19" t="str">
        <f>A21&amp;B21&amp;C21&amp;E21</f>
        <v>GregDesmaraisMGREATER DERRY TRACK CLUB</v>
      </c>
      <c r="G21" s="22">
        <f>SUMIF('Shamrock 5K'!$F$2:$F$300,$F21,'Shamrock 5K'!$J$2:$J$300)</f>
        <v>34</v>
      </c>
      <c r="H21" s="22">
        <f>SUMIF('Nashua 10K'!$F$2:$F$300,$F21,'Nashua 10K'!$J$2:$J$300)</f>
        <v>43</v>
      </c>
      <c r="I21" s="22">
        <f>SUMIF('Shaker 7'!$F$2:$F$300,$F21,'Shaker 7'!$J$2:$J$300)</f>
        <v>26</v>
      </c>
      <c r="J21" s="22">
        <f>SUMIF('Run for Freedom 5K'!$F$2:$F$300,$F21,'Run for Freedom 5K'!$J$2:$J$300)</f>
        <v>0</v>
      </c>
      <c r="K21" s="22">
        <f>SUMIF('Footrace for the Fallen 5K'!$F$2:$F$366,$F21,'Footrace for the Fallen 5K'!$J$2:$J$366)</f>
        <v>46</v>
      </c>
      <c r="L21" s="22">
        <f>SUMIF('New England Half'!$F$2:$F$355,$F21,'New England Half'!$J$2:$J$355)</f>
        <v>0</v>
      </c>
      <c r="M21" s="24">
        <f>SUM(G21:L21)</f>
        <v>149</v>
      </c>
    </row>
    <row r="22" spans="1:13" ht="12.45">
      <c r="A22" t="s">
        <v>499</v>
      </c>
      <c r="B22" t="s">
        <v>500</v>
      </c>
      <c r="C22" t="s">
        <v>35</v>
      </c>
      <c r="D22">
        <v>66</v>
      </c>
      <c r="E22" t="s">
        <v>18</v>
      </c>
      <c r="F22" s="20" t="str">
        <f>A22&amp;B22&amp;C22&amp;E22</f>
        <v>LenEarnshawMGREATER DERRY TRACK CLUB</v>
      </c>
      <c r="G22" s="22">
        <f>SUMIF('Shamrock 5K'!$F$2:$F$300,$F22,'Shamrock 5K'!$J$2:$J$300)</f>
        <v>0</v>
      </c>
      <c r="H22" s="22">
        <f>SUMIF('Nashua 10K'!$F$2:$F$300,$F22,'Nashua 10K'!$J$2:$J$300)</f>
        <v>0</v>
      </c>
      <c r="I22" s="22">
        <f>SUMIF('Shaker 7'!$F$2:$F$300,$F22,'Shaker 7'!$J$2:$J$300)</f>
        <v>43</v>
      </c>
      <c r="J22" s="22">
        <f>SUMIF('Run for Freedom 5K'!$F$2:$F$300,$F22,'Run for Freedom 5K'!$J$2:$J$300)</f>
        <v>34</v>
      </c>
      <c r="K22" s="22">
        <f>SUMIF('Footrace for the Fallen 5K'!$F$2:$F$366,$F22,'Footrace for the Fallen 5K'!$J$2:$J$366)</f>
        <v>0</v>
      </c>
      <c r="L22" s="22">
        <f>SUMIF('New England Half'!$F$2:$F$355,$F22,'New England Half'!$J$2:$J$355)</f>
        <v>61</v>
      </c>
      <c r="M22" s="24">
        <f>SUM(G22:L22)</f>
        <v>138</v>
      </c>
    </row>
    <row r="23" spans="1:13" ht="12.45">
      <c r="A23" t="s">
        <v>377</v>
      </c>
      <c r="B23" t="s">
        <v>490</v>
      </c>
      <c r="C23" t="s">
        <v>35</v>
      </c>
      <c r="D23" s="3">
        <v>58</v>
      </c>
      <c r="E23" t="s">
        <v>19</v>
      </c>
      <c r="F23" s="20" t="str">
        <f>A23&amp;B23&amp;C23&amp;E23</f>
        <v>BrianArsenaultMMILLENNIUM RUNNING</v>
      </c>
      <c r="G23" s="22">
        <f>SUMIF('Shamrock 5K'!$F$2:$F$300,$F23,'Shamrock 5K'!$J$2:$J$300)</f>
        <v>0</v>
      </c>
      <c r="H23" s="22">
        <f>SUMIF('Nashua 10K'!$F$2:$F$300,$F23,'Nashua 10K'!$J$2:$J$300)</f>
        <v>0</v>
      </c>
      <c r="I23" s="22">
        <f>SUMIF('Shaker 7'!$F$2:$F$300,$F23,'Shaker 7'!$J$2:$J$300)</f>
        <v>30</v>
      </c>
      <c r="J23" s="22">
        <f>SUMIF('Run for Freedom 5K'!$F$2:$F$300,$F23,'Run for Freedom 5K'!$J$2:$J$300)</f>
        <v>43</v>
      </c>
      <c r="K23" s="22">
        <f>SUMIF('Footrace for the Fallen 5K'!$F$2:$F$366,$F23,'Footrace for the Fallen 5K'!$J$2:$J$366)</f>
        <v>40</v>
      </c>
      <c r="L23" s="22">
        <f>SUMIF('New England Half'!$F$2:$F$355,$F23,'New England Half'!$J$2:$J$355)</f>
        <v>21</v>
      </c>
      <c r="M23" s="24">
        <f>SUM(G23:L23)</f>
        <v>134</v>
      </c>
    </row>
    <row r="24" spans="1:13" ht="12.45">
      <c r="A24" t="s">
        <v>92</v>
      </c>
      <c r="B24" t="s">
        <v>93</v>
      </c>
      <c r="C24" t="s">
        <v>35</v>
      </c>
      <c r="D24">
        <v>52</v>
      </c>
      <c r="E24" t="s">
        <v>18</v>
      </c>
      <c r="F24" s="19" t="str">
        <f>A24&amp;B24&amp;C24&amp;E24</f>
        <v>MichaelFraysseMGREATER DERRY TRACK CLUB</v>
      </c>
      <c r="G24" s="22">
        <f>SUMIF('Shamrock 5K'!$F$2:$F$300,$F24,'Shamrock 5K'!$J$2:$J$300)</f>
        <v>64</v>
      </c>
      <c r="H24" s="22">
        <f>SUMIF('Nashua 10K'!$F$2:$F$300,$F24,'Nashua 10K'!$J$2:$J$300)</f>
        <v>0</v>
      </c>
      <c r="I24" s="22">
        <f>SUMIF('Shaker 7'!$F$2:$F$300,$F24,'Shaker 7'!$J$2:$J$300)</f>
        <v>0</v>
      </c>
      <c r="J24" s="22">
        <f>SUMIF('Run for Freedom 5K'!$F$2:$F$300,$F24,'Run for Freedom 5K'!$J$2:$J$300)</f>
        <v>68</v>
      </c>
      <c r="K24" s="22">
        <f>SUMIF('Footrace for the Fallen 5K'!$F$2:$F$366,$F24,'Footrace for the Fallen 5K'!$J$2:$J$366)</f>
        <v>0</v>
      </c>
      <c r="L24" s="22">
        <f>SUMIF('New England Half'!$F$2:$F$355,$F24,'New England Half'!$J$2:$J$355)</f>
        <v>0</v>
      </c>
      <c r="M24" s="24">
        <f>SUM(G24:L24)</f>
        <v>132</v>
      </c>
    </row>
    <row r="25" spans="1:13" ht="12.45">
      <c r="A25" s="3" t="s">
        <v>773</v>
      </c>
      <c r="B25" s="3" t="s">
        <v>774</v>
      </c>
      <c r="C25" s="3" t="s">
        <v>35</v>
      </c>
      <c r="D25" s="3">
        <v>50</v>
      </c>
      <c r="E25" t="s">
        <v>19</v>
      </c>
      <c r="F25" s="20" t="str">
        <f>A25&amp;B25&amp;C25&amp;E25</f>
        <v>ChuckWiseMMILLENNIUM RUNNING</v>
      </c>
      <c r="G25" s="22">
        <f>SUMIF('Shamrock 5K'!$F$2:$F$300,$F25,'Shamrock 5K'!$J$2:$J$300)</f>
        <v>0</v>
      </c>
      <c r="H25" s="22">
        <f>SUMIF('Nashua 10K'!$F$2:$F$300,$F25,'Nashua 10K'!$J$2:$J$300)</f>
        <v>0</v>
      </c>
      <c r="I25" s="22">
        <f>SUMIF('Shaker 7'!$F$2:$F$300,$F25,'Shaker 7'!$J$2:$J$300)</f>
        <v>0</v>
      </c>
      <c r="J25" s="22">
        <f>SUMIF('Run for Freedom 5K'!$F$2:$F$300,$F25,'Run for Freedom 5K'!$J$2:$J$300)</f>
        <v>0</v>
      </c>
      <c r="K25" s="22">
        <f>SUMIF('Footrace for the Fallen 5K'!$F$2:$F$366,$F25,'Footrace for the Fallen 5K'!$J$2:$J$366)</f>
        <v>55</v>
      </c>
      <c r="L25" s="22">
        <f>SUMIF('New England Half'!$F$2:$F$355,$F25,'New England Half'!$J$2:$J$355)</f>
        <v>52</v>
      </c>
      <c r="M25" s="24">
        <f>SUM(G25:L25)</f>
        <v>107</v>
      </c>
    </row>
    <row r="26" spans="1:13" ht="12.45">
      <c r="A26" s="3" t="s">
        <v>92</v>
      </c>
      <c r="B26" s="3" t="s">
        <v>537</v>
      </c>
      <c r="C26" s="3" t="s">
        <v>35</v>
      </c>
      <c r="D26" s="3">
        <v>45</v>
      </c>
      <c r="E26" t="s">
        <v>19</v>
      </c>
      <c r="F26" s="20" t="str">
        <f>A26&amp;B26&amp;C26&amp;E26</f>
        <v>MichaelMartinezMMILLENNIUM RUNNING</v>
      </c>
      <c r="G26" s="22">
        <f>SUMIF('Shamrock 5K'!$F$2:$F$300,$F26,'Shamrock 5K'!$J$2:$J$300)</f>
        <v>0</v>
      </c>
      <c r="H26" s="22">
        <f>SUMIF('Nashua 10K'!$F$2:$F$300,$F26,'Nashua 10K'!$J$2:$J$300)</f>
        <v>0</v>
      </c>
      <c r="I26" s="22">
        <f>SUMIF('Shaker 7'!$F$2:$F$300,$F26,'Shaker 7'!$J$2:$J$300)</f>
        <v>0</v>
      </c>
      <c r="J26" s="22">
        <f>SUMIF('Run for Freedom 5K'!$F$2:$F$300,$F26,'Run for Freedom 5K'!$J$2:$J$300)</f>
        <v>26</v>
      </c>
      <c r="K26" s="22">
        <f>SUMIF('Footrace for the Fallen 5K'!$F$2:$F$366,$F26,'Footrace for the Fallen 5K'!$J$2:$J$366)</f>
        <v>34</v>
      </c>
      <c r="L26" s="22">
        <f>SUMIF('New England Half'!$F$2:$F$355,$F26,'New England Half'!$J$2:$J$355)</f>
        <v>43</v>
      </c>
      <c r="M26" s="24">
        <f>SUM(G26:L26)</f>
        <v>103</v>
      </c>
    </row>
    <row r="27" spans="1:13" ht="12.45">
      <c r="A27" t="s">
        <v>33</v>
      </c>
      <c r="B27" t="s">
        <v>34</v>
      </c>
      <c r="C27" t="s">
        <v>35</v>
      </c>
      <c r="D27">
        <v>28</v>
      </c>
      <c r="E27" t="s">
        <v>17</v>
      </c>
      <c r="F27" s="20" t="str">
        <f>A27&amp;B27&amp;C27&amp;E27</f>
        <v>JacobWormaldMGATE CITY STRIDERS</v>
      </c>
      <c r="G27" s="22">
        <f>SUMIF('Shamrock 5K'!$F$2:$F$300,$F27,'Shamrock 5K'!$J$2:$J$300)</f>
        <v>96</v>
      </c>
      <c r="H27" s="22">
        <f>SUMIF('Nashua 10K'!$F$2:$F$300,$F27,'Nashua 10K'!$J$2:$J$300)</f>
        <v>0</v>
      </c>
      <c r="I27" s="22">
        <f>SUMIF('Shaker 7'!$F$2:$F$300,$F27,'Shaker 7'!$J$2:$J$300)</f>
        <v>0</v>
      </c>
      <c r="J27" s="22">
        <f>SUMIF('Run for Freedom 5K'!$F$2:$F$300,$F27,'Run for Freedom 5K'!$J$2:$J$300)</f>
        <v>0</v>
      </c>
      <c r="K27" s="22">
        <f>SUMIF('Footrace for the Fallen 5K'!$F$2:$F$366,$F27,'Footrace for the Fallen 5K'!$J$2:$J$366)</f>
        <v>0</v>
      </c>
      <c r="L27" s="22">
        <f>SUMIF('New England Half'!$F$2:$F$355,$F27,'New England Half'!$J$2:$J$355)</f>
        <v>0</v>
      </c>
      <c r="M27" s="24">
        <f>SUM(G27:L27)</f>
        <v>96</v>
      </c>
    </row>
    <row r="28" spans="1:13" ht="12.45">
      <c r="A28" t="s">
        <v>92</v>
      </c>
      <c r="B28" t="s">
        <v>485</v>
      </c>
      <c r="C28" t="s">
        <v>35</v>
      </c>
      <c r="D28" s="3">
        <v>37</v>
      </c>
      <c r="E28" t="s">
        <v>19</v>
      </c>
      <c r="F28" s="20" t="str">
        <f>A28&amp;B28&amp;C28&amp;E28</f>
        <v>MichaelGendreauMMILLENNIUM RUNNING</v>
      </c>
      <c r="G28" s="22">
        <f>SUMIF('Shamrock 5K'!$F$2:$F$300,$F28,'Shamrock 5K'!$J$2:$J$300)</f>
        <v>0</v>
      </c>
      <c r="H28" s="22">
        <f>SUMIF('Nashua 10K'!$F$2:$F$300,$F28,'Nashua 10K'!$J$2:$J$300)</f>
        <v>0</v>
      </c>
      <c r="I28" s="22">
        <f>SUMIF('Shaker 7'!$F$2:$F$300,$F28,'Shaker 7'!$J$2:$J$300)</f>
        <v>19.5</v>
      </c>
      <c r="J28" s="22">
        <f>SUMIF('Run for Freedom 5K'!$F$2:$F$300,$F28,'Run for Freedom 5K'!$J$2:$J$300)</f>
        <v>30</v>
      </c>
      <c r="K28" s="22">
        <f>SUMIF('Footrace for the Fallen 5K'!$F$2:$F$366,$F28,'Footrace for the Fallen 5K'!$J$2:$J$366)</f>
        <v>22.5</v>
      </c>
      <c r="L28" s="22">
        <f>SUMIF('New England Half'!$F$2:$F$355,$F28,'New England Half'!$J$2:$J$355)</f>
        <v>22.5</v>
      </c>
      <c r="M28" s="24">
        <f>SUM(G28:L28)</f>
        <v>94.5</v>
      </c>
    </row>
    <row r="29" spans="1:13" ht="12.45">
      <c r="A29" s="3" t="s">
        <v>250</v>
      </c>
      <c r="B29" s="3" t="s">
        <v>251</v>
      </c>
      <c r="C29" s="3" t="s">
        <v>35</v>
      </c>
      <c r="D29" s="3">
        <v>61</v>
      </c>
      <c r="E29" s="3" t="s">
        <v>20</v>
      </c>
      <c r="F29" s="19" t="str">
        <f>A29&amp;B29&amp;C29&amp;E29</f>
        <v>RobDanielsMUPPER VALLEY RUNNING CLUB</v>
      </c>
      <c r="G29" s="22">
        <f>SUMIF('Shamrock 5K'!$F$2:$F$300,$F29,'Shamrock 5K'!$J$2:$J$300)</f>
        <v>26</v>
      </c>
      <c r="H29" s="22">
        <f>SUMIF('Nashua 10K'!$F$2:$F$300,$F29,'Nashua 10K'!$J$2:$J$300)</f>
        <v>0</v>
      </c>
      <c r="I29" s="22">
        <f>SUMIF('Shaker 7'!$F$2:$F$300,$F29,'Shaker 7'!$J$2:$J$300)</f>
        <v>68</v>
      </c>
      <c r="J29" s="22">
        <f>SUMIF('Run for Freedom 5K'!$F$2:$F$300,$F29,'Run for Freedom 5K'!$J$2:$J$300)</f>
        <v>0</v>
      </c>
      <c r="K29" s="22">
        <f>SUMIF('Footrace for the Fallen 5K'!$F$2:$F$366,$F29,'Footrace for the Fallen 5K'!$J$2:$J$366)</f>
        <v>0</v>
      </c>
      <c r="L29" s="22">
        <f>SUMIF('New England Half'!$F$2:$F$355,$F29,'New England Half'!$J$2:$J$355)</f>
        <v>0</v>
      </c>
      <c r="M29" s="24">
        <f>SUM(G29:L29)</f>
        <v>94</v>
      </c>
    </row>
    <row r="30" spans="1:13" ht="12.45">
      <c r="A30" t="s">
        <v>90</v>
      </c>
      <c r="B30" t="s">
        <v>91</v>
      </c>
      <c r="C30" t="s">
        <v>35</v>
      </c>
      <c r="D30">
        <v>27</v>
      </c>
      <c r="E30" t="s">
        <v>18</v>
      </c>
      <c r="F30" s="19" t="str">
        <f>A30&amp;B30&amp;C30&amp;E30</f>
        <v>LoganFosterMGREATER DERRY TRACK CLUB</v>
      </c>
      <c r="G30" s="22">
        <f>SUMIF('Shamrock 5K'!$F$2:$F$300,$F30,'Shamrock 5K'!$J$2:$J$300)</f>
        <v>32</v>
      </c>
      <c r="H30" s="22">
        <f>SUMIF('Nashua 10K'!$F$2:$F$300,$F30,'Nashua 10K'!$J$2:$J$300)</f>
        <v>0</v>
      </c>
      <c r="I30" s="22">
        <f>SUMIF('Shaker 7'!$F$2:$F$300,$F30,'Shaker 7'!$J$2:$J$300)</f>
        <v>32</v>
      </c>
      <c r="J30" s="22">
        <f>SUMIF('Run for Freedom 5K'!$F$2:$F$300,$F30,'Run for Freedom 5K'!$J$2:$J$300)</f>
        <v>28</v>
      </c>
      <c r="K30" s="22">
        <f>SUMIF('Footrace for the Fallen 5K'!$F$2:$F$366,$F30,'Footrace for the Fallen 5K'!$J$2:$J$366)</f>
        <v>0</v>
      </c>
      <c r="L30" s="22">
        <f>SUMIF('New England Half'!$F$2:$F$355,$F30,'New England Half'!$J$2:$J$355)</f>
        <v>0</v>
      </c>
      <c r="M30" s="24">
        <f>SUM(G30:L30)</f>
        <v>92</v>
      </c>
    </row>
    <row r="31" spans="1:13" ht="12.45">
      <c r="A31" s="3" t="s">
        <v>204</v>
      </c>
      <c r="B31" s="3" t="s">
        <v>158</v>
      </c>
      <c r="C31" s="3" t="s">
        <v>35</v>
      </c>
      <c r="D31" s="3">
        <v>40</v>
      </c>
      <c r="E31" s="3" t="s">
        <v>20</v>
      </c>
      <c r="F31" s="19" t="str">
        <f>A31&amp;B31&amp;C31&amp;E31</f>
        <v>SimonLongMUPPER VALLEY RUNNING CLUB</v>
      </c>
      <c r="G31" s="22">
        <f>SUMIF('Shamrock 5K'!$F$2:$F$300,$F31,'Shamrock 5K'!$J$2:$J$300)</f>
        <v>58</v>
      </c>
      <c r="H31" s="22">
        <f>SUMIF('Nashua 10K'!$F$2:$F$300,$F31,'Nashua 10K'!$J$2:$J$300)</f>
        <v>0</v>
      </c>
      <c r="I31" s="22">
        <f>SUMIF('Shaker 7'!$F$2:$F$300,$F31,'Shaker 7'!$J$2:$J$300)</f>
        <v>34</v>
      </c>
      <c r="J31" s="22">
        <f>SUMIF('Run for Freedom 5K'!$F$2:$F$300,$F31,'Run for Freedom 5K'!$J$2:$J$300)</f>
        <v>0</v>
      </c>
      <c r="K31" s="22">
        <f>SUMIF('Footrace for the Fallen 5K'!$F$2:$F$366,$F31,'Footrace for the Fallen 5K'!$J$2:$J$366)</f>
        <v>0</v>
      </c>
      <c r="L31" s="22">
        <f>SUMIF('New England Half'!$F$2:$F$355,$F31,'New England Half'!$J$2:$J$355)</f>
        <v>0</v>
      </c>
      <c r="M31" s="24">
        <f>SUM(G31:L31)</f>
        <v>92</v>
      </c>
    </row>
    <row r="32" spans="1:13" ht="12.45">
      <c r="A32" t="s">
        <v>433</v>
      </c>
      <c r="B32" t="s">
        <v>434</v>
      </c>
      <c r="C32" t="s">
        <v>35</v>
      </c>
      <c r="D32" s="3">
        <v>59</v>
      </c>
      <c r="E32" t="s">
        <v>19</v>
      </c>
      <c r="F32" s="20" t="str">
        <f>A32&amp;B32&amp;C32&amp;E32</f>
        <v>KevinReigstadMMILLENNIUM RUNNING</v>
      </c>
      <c r="G32" s="22">
        <f>SUMIF('Shamrock 5K'!$F$2:$F$300,$F32,'Shamrock 5K'!$J$2:$J$300)</f>
        <v>0</v>
      </c>
      <c r="H32" s="22">
        <f>SUMIF('Nashua 10K'!$F$2:$F$300,$F32,'Nashua 10K'!$J$2:$J$300)</f>
        <v>37</v>
      </c>
      <c r="I32" s="22">
        <f>SUMIF('Shaker 7'!$F$2:$F$300,$F32,'Shaker 7'!$J$2:$J$300)</f>
        <v>11</v>
      </c>
      <c r="J32" s="22">
        <f>SUMIF('Run for Freedom 5K'!$F$2:$F$300,$F32,'Run for Freedom 5K'!$J$2:$J$300)</f>
        <v>0</v>
      </c>
      <c r="K32" s="22">
        <f>SUMIF('Footrace for the Fallen 5K'!$F$2:$F$366,$F32,'Footrace for the Fallen 5K'!$J$2:$J$366)</f>
        <v>43</v>
      </c>
      <c r="L32" s="22">
        <f>SUMIF('New England Half'!$F$2:$F$355,$F32,'New England Half'!$J$2:$J$355)</f>
        <v>0</v>
      </c>
      <c r="M32" s="24">
        <f>SUM(G32:L32)</f>
        <v>91</v>
      </c>
    </row>
    <row r="33" spans="1:13" ht="12.45">
      <c r="A33" t="s">
        <v>377</v>
      </c>
      <c r="B33" t="s">
        <v>378</v>
      </c>
      <c r="C33" t="s">
        <v>35</v>
      </c>
      <c r="D33">
        <v>58</v>
      </c>
      <c r="E33" t="s">
        <v>17</v>
      </c>
      <c r="F33" s="20" t="str">
        <f>A33&amp;B33&amp;C33&amp;E33</f>
        <v>BrianRuhmMGATE CITY STRIDERS</v>
      </c>
      <c r="G33" s="22">
        <f>SUMIF('Shamrock 5K'!$F$2:$F$300,$F33,'Shamrock 5K'!$J$2:$J$300)</f>
        <v>0</v>
      </c>
      <c r="H33" s="22">
        <f>SUMIF('Nashua 10K'!$F$2:$F$300,$F33,'Nashua 10K'!$J$2:$J$300)</f>
        <v>88</v>
      </c>
      <c r="I33" s="22">
        <f>SUMIF('Shaker 7'!$F$2:$F$300,$F33,'Shaker 7'!$J$2:$J$300)</f>
        <v>0</v>
      </c>
      <c r="J33" s="22">
        <f>SUMIF('Run for Freedom 5K'!$F$2:$F$300,$F33,'Run for Freedom 5K'!$J$2:$J$300)</f>
        <v>0</v>
      </c>
      <c r="K33" s="22">
        <f>SUMIF('Footrace for the Fallen 5K'!$F$2:$F$366,$F33,'Footrace for the Fallen 5K'!$J$2:$J$366)</f>
        <v>0</v>
      </c>
      <c r="L33" s="22">
        <f>SUMIF('New England Half'!$F$2:$F$355,$F33,'New England Half'!$J$2:$J$355)</f>
        <v>0</v>
      </c>
      <c r="M33" s="24">
        <f>SUM(G33:L33)</f>
        <v>88</v>
      </c>
    </row>
    <row r="34" spans="1:13" ht="12.45">
      <c r="A34" t="s">
        <v>50</v>
      </c>
      <c r="B34" t="s">
        <v>51</v>
      </c>
      <c r="C34" t="s">
        <v>35</v>
      </c>
      <c r="D34" s="3">
        <v>66</v>
      </c>
      <c r="E34" t="s">
        <v>17</v>
      </c>
      <c r="F34" s="19" t="str">
        <f>A34&amp;B34&amp;C34&amp;E34</f>
        <v>BruceContiMGATE CITY STRIDERS</v>
      </c>
      <c r="G34" s="22">
        <f>SUMIF('Shamrock 5K'!$F$2:$F$300,$F34,'Shamrock 5K'!$J$2:$J$300)</f>
        <v>9</v>
      </c>
      <c r="H34" s="22">
        <f>SUMIF('Nashua 10K'!$F$2:$F$300,$F34,'Nashua 10K'!$J$2:$J$300)</f>
        <v>16.5</v>
      </c>
      <c r="I34" s="22">
        <f>SUMIF('Shaker 7'!$F$2:$F$300,$F34,'Shaker 7'!$J$2:$J$300)</f>
        <v>11.5</v>
      </c>
      <c r="J34" s="22">
        <f>SUMIF('Run for Freedom 5K'!$F$2:$F$300,$F34,'Run for Freedom 5K'!$J$2:$J$300)</f>
        <v>10.5</v>
      </c>
      <c r="K34" s="22">
        <f>SUMIF('Footrace for the Fallen 5K'!$F$2:$F$366,$F34,'Footrace for the Fallen 5K'!$J$2:$J$366)</f>
        <v>26</v>
      </c>
      <c r="L34" s="22">
        <f>SUMIF('New England Half'!$F$2:$F$355,$F34,'New England Half'!$J$2:$J$355)</f>
        <v>12.5</v>
      </c>
      <c r="M34" s="24">
        <f>SUM(G34:L34)</f>
        <v>86</v>
      </c>
    </row>
    <row r="35" spans="1:13" ht="12.45">
      <c r="A35" s="3" t="s">
        <v>68</v>
      </c>
      <c r="B35" s="3" t="s">
        <v>227</v>
      </c>
      <c r="C35" s="3" t="s">
        <v>35</v>
      </c>
      <c r="D35" s="3">
        <v>62</v>
      </c>
      <c r="E35" s="3" t="s">
        <v>20</v>
      </c>
      <c r="F35" s="19" t="str">
        <f>A35&amp;B35&amp;C35&amp;E35</f>
        <v>TomMooreMUPPER VALLEY RUNNING CLUB</v>
      </c>
      <c r="G35" s="22">
        <f>SUMIF('Shamrock 5K'!$F$2:$F$300,$F35,'Shamrock 5K'!$J$2:$J$300)</f>
        <v>46</v>
      </c>
      <c r="H35" s="22">
        <f>SUMIF('Nashua 10K'!$F$2:$F$300,$F35,'Nashua 10K'!$J$2:$J$300)</f>
        <v>0</v>
      </c>
      <c r="I35" s="22">
        <f>SUMIF('Shaker 7'!$F$2:$F$300,$F35,'Shaker 7'!$J$2:$J$300)</f>
        <v>40</v>
      </c>
      <c r="J35" s="22">
        <f>SUMIF('Run for Freedom 5K'!$F$2:$F$300,$F35,'Run for Freedom 5K'!$J$2:$J$300)</f>
        <v>0</v>
      </c>
      <c r="K35" s="22">
        <f>SUMIF('Footrace for the Fallen 5K'!$F$2:$F$366,$F35,'Footrace for the Fallen 5K'!$J$2:$J$366)</f>
        <v>0</v>
      </c>
      <c r="L35" s="22">
        <f>SUMIF('New England Half'!$F$2:$F$355,$F35,'New England Half'!$J$2:$J$355)</f>
        <v>0</v>
      </c>
      <c r="M35" s="24">
        <f>SUM(G35:L35)</f>
        <v>86</v>
      </c>
    </row>
    <row r="36" spans="1:13" ht="12.45">
      <c r="A36" s="3" t="s">
        <v>83</v>
      </c>
      <c r="B36" s="3" t="s">
        <v>775</v>
      </c>
      <c r="C36" s="3" t="s">
        <v>35</v>
      </c>
      <c r="D36" s="3">
        <v>60</v>
      </c>
      <c r="E36" t="s">
        <v>19</v>
      </c>
      <c r="F36" s="20" t="str">
        <f>A36&amp;B36&amp;C36&amp;E36</f>
        <v>DavidLapierreMMILLENNIUM RUNNING</v>
      </c>
      <c r="G36" s="22">
        <f>SUMIF('Shamrock 5K'!$F$2:$F$300,$F36,'Shamrock 5K'!$J$2:$J$300)</f>
        <v>0</v>
      </c>
      <c r="H36" s="22">
        <f>SUMIF('Nashua 10K'!$F$2:$F$300,$F36,'Nashua 10K'!$J$2:$J$300)</f>
        <v>0</v>
      </c>
      <c r="I36" s="22">
        <f>SUMIF('Shaker 7'!$F$2:$F$300,$F36,'Shaker 7'!$J$2:$J$300)</f>
        <v>0</v>
      </c>
      <c r="J36" s="22">
        <f>SUMIF('Run for Freedom 5K'!$F$2:$F$300,$F36,'Run for Freedom 5K'!$J$2:$J$300)</f>
        <v>0</v>
      </c>
      <c r="K36" s="22">
        <f>SUMIF('Footrace for the Fallen 5K'!$F$2:$F$366,$F36,'Footrace for the Fallen 5K'!$J$2:$J$366)</f>
        <v>52</v>
      </c>
      <c r="L36" s="22">
        <f>SUMIF('New England Half'!$F$2:$F$355,$F36,'New England Half'!$J$2:$J$355)</f>
        <v>32</v>
      </c>
      <c r="M36" s="24">
        <f>SUM(G36:L36)</f>
        <v>84</v>
      </c>
    </row>
    <row r="37" spans="1:13" ht="12.45">
      <c r="A37" t="s">
        <v>151</v>
      </c>
      <c r="B37" t="s">
        <v>152</v>
      </c>
      <c r="C37" t="s">
        <v>35</v>
      </c>
      <c r="D37">
        <v>15</v>
      </c>
      <c r="E37" t="s">
        <v>19</v>
      </c>
      <c r="F37" s="19" t="str">
        <f>A37&amp;B37&amp;C37&amp;E37</f>
        <v>ElijahBodanzaMMILLENNIUM RUNNING</v>
      </c>
      <c r="G37" s="22">
        <f>SUMIF('Shamrock 5K'!$F$2:$F$300,$F37,'Shamrock 5K'!$J$2:$J$300)</f>
        <v>84</v>
      </c>
      <c r="H37" s="22">
        <f>SUMIF('Nashua 10K'!$F$2:$F$300,$F37,'Nashua 10K'!$J$2:$J$300)</f>
        <v>0</v>
      </c>
      <c r="I37" s="22">
        <f>SUMIF('Shaker 7'!$F$2:$F$300,$F37,'Shaker 7'!$J$2:$J$300)</f>
        <v>0</v>
      </c>
      <c r="J37" s="22">
        <f>SUMIF('Run for Freedom 5K'!$F$2:$F$300,$F37,'Run for Freedom 5K'!$J$2:$J$300)</f>
        <v>0</v>
      </c>
      <c r="K37" s="22">
        <f>SUMIF('Footrace for the Fallen 5K'!$F$2:$F$366,$F37,'Footrace for the Fallen 5K'!$J$2:$J$366)</f>
        <v>0</v>
      </c>
      <c r="L37" s="22">
        <f>SUMIF('New England Half'!$F$2:$F$355,$F37,'New England Half'!$J$2:$J$355)</f>
        <v>0</v>
      </c>
      <c r="M37" s="24">
        <f>SUM(G37:L37)</f>
        <v>84</v>
      </c>
    </row>
    <row r="38" spans="1:13" ht="12.45">
      <c r="A38" s="3" t="s">
        <v>220</v>
      </c>
      <c r="B38" s="3" t="s">
        <v>221</v>
      </c>
      <c r="C38" s="3" t="s">
        <v>35</v>
      </c>
      <c r="D38" s="3">
        <v>64</v>
      </c>
      <c r="E38" s="3" t="s">
        <v>20</v>
      </c>
      <c r="F38" s="20" t="str">
        <f>A38&amp;B38&amp;C38&amp;E38</f>
        <v>CharlieButtreyMUPPER VALLEY RUNNING CLUB</v>
      </c>
      <c r="G38" s="22">
        <f>SUMIF('Shamrock 5K'!$F$2:$F$300,$F38,'Shamrock 5K'!$J$2:$J$300)</f>
        <v>80</v>
      </c>
      <c r="H38" s="22">
        <f>SUMIF('Nashua 10K'!$F$2:$F$300,$F38,'Nashua 10K'!$J$2:$J$300)</f>
        <v>0</v>
      </c>
      <c r="I38" s="22">
        <f>SUMIF('Shaker 7'!$F$2:$F$300,$F38,'Shaker 7'!$J$2:$J$300)</f>
        <v>0</v>
      </c>
      <c r="J38" s="22">
        <f>SUMIF('Run for Freedom 5K'!$F$2:$F$300,$F38,'Run for Freedom 5K'!$J$2:$J$300)</f>
        <v>0</v>
      </c>
      <c r="K38" s="22">
        <f>SUMIF('Footrace for the Fallen 5K'!$F$2:$F$366,$F38,'Footrace for the Fallen 5K'!$J$2:$J$366)</f>
        <v>0</v>
      </c>
      <c r="L38" s="22">
        <f>SUMIF('New England Half'!$F$2:$F$355,$F38,'New England Half'!$J$2:$J$355)</f>
        <v>0</v>
      </c>
      <c r="M38" s="24">
        <f>SUM(G38:L38)</f>
        <v>80</v>
      </c>
    </row>
    <row r="39" spans="1:13" ht="12.45">
      <c r="A39" s="3" t="s">
        <v>534</v>
      </c>
      <c r="B39" s="3" t="s">
        <v>535</v>
      </c>
      <c r="C39" s="3" t="s">
        <v>35</v>
      </c>
      <c r="D39" s="3">
        <v>56</v>
      </c>
      <c r="E39" t="s">
        <v>18</v>
      </c>
      <c r="F39" s="20" t="str">
        <f>A39&amp;B39&amp;C39&amp;E39</f>
        <v>John DavidToscanoMGREATER DERRY TRACK CLUB</v>
      </c>
      <c r="G39" s="22">
        <f>SUMIF('Shamrock 5K'!$F$2:$F$300,$F39,'Shamrock 5K'!$J$2:$J$300)</f>
        <v>0</v>
      </c>
      <c r="H39" s="22">
        <f>SUMIF('Nashua 10K'!$F$2:$F$300,$F39,'Nashua 10K'!$J$2:$J$300)</f>
        <v>0</v>
      </c>
      <c r="I39" s="22">
        <f>SUMIF('Shaker 7'!$F$2:$F$300,$F39,'Shaker 7'!$J$2:$J$300)</f>
        <v>0</v>
      </c>
      <c r="J39" s="22">
        <f>SUMIF('Run for Freedom 5K'!$F$2:$F$300,$F39,'Run for Freedom 5K'!$J$2:$J$300)</f>
        <v>80</v>
      </c>
      <c r="K39" s="22">
        <f>SUMIF('Footrace for the Fallen 5K'!$F$2:$F$366,$F39,'Footrace for the Fallen 5K'!$J$2:$J$366)</f>
        <v>0</v>
      </c>
      <c r="L39" s="22">
        <f>SUMIF('New England Half'!$F$2:$F$355,$F39,'New England Half'!$J$2:$J$355)</f>
        <v>0</v>
      </c>
      <c r="M39" s="24">
        <f>SUM(G39:L39)</f>
        <v>80</v>
      </c>
    </row>
    <row r="40" spans="1:13" ht="12.45">
      <c r="A40" s="3" t="s">
        <v>524</v>
      </c>
      <c r="B40" s="3" t="s">
        <v>525</v>
      </c>
      <c r="C40" s="3" t="s">
        <v>35</v>
      </c>
      <c r="D40" s="3">
        <v>21</v>
      </c>
      <c r="E40" t="s">
        <v>18</v>
      </c>
      <c r="F40" s="20" t="str">
        <f>A40&amp;B40&amp;C40&amp;E40</f>
        <v>JoshEwing SimoneMGREATER DERRY TRACK CLUB</v>
      </c>
      <c r="G40" s="22">
        <f>SUMIF('Shamrock 5K'!$F$2:$F$300,$F40,'Shamrock 5K'!$J$2:$J$300)</f>
        <v>0</v>
      </c>
      <c r="H40" s="22">
        <f>SUMIF('Nashua 10K'!$F$2:$F$300,$F40,'Nashua 10K'!$J$2:$J$300)</f>
        <v>0</v>
      </c>
      <c r="I40" s="22">
        <f>SUMIF('Shaker 7'!$F$2:$F$300,$F40,'Shaker 7'!$J$2:$J$300)</f>
        <v>0</v>
      </c>
      <c r="J40" s="22">
        <f>SUMIF('Run for Freedom 5K'!$F$2:$F$300,$F40,'Run for Freedom 5K'!$J$2:$J$300)</f>
        <v>24</v>
      </c>
      <c r="K40" s="22">
        <f>SUMIF('Footrace for the Fallen 5K'!$F$2:$F$366,$F40,'Footrace for the Fallen 5K'!$J$2:$J$366)</f>
        <v>0</v>
      </c>
      <c r="L40" s="22">
        <f>SUMIF('New England Half'!$F$2:$F$355,$F40,'New England Half'!$J$2:$J$355)</f>
        <v>55</v>
      </c>
      <c r="M40" s="24">
        <f>SUM(G40:L40)</f>
        <v>79</v>
      </c>
    </row>
    <row r="41" spans="1:13" ht="12.45">
      <c r="A41" t="s">
        <v>850</v>
      </c>
      <c r="B41" t="s">
        <v>851</v>
      </c>
      <c r="C41" t="s">
        <v>35</v>
      </c>
      <c r="D41">
        <v>45</v>
      </c>
      <c r="E41" t="s">
        <v>18</v>
      </c>
      <c r="F41" s="20" t="str">
        <f>A41&amp;B41&amp;C41&amp;E41</f>
        <v>BradFernandesMGREATER DERRY TRACK CLUB</v>
      </c>
      <c r="G41" s="22">
        <f>SUMIF('Shamrock 5K'!$F$2:$F$300,$F41,'Shamrock 5K'!$J$2:$J$300)</f>
        <v>0</v>
      </c>
      <c r="H41" s="22">
        <f>SUMIF('Nashua 10K'!$F$2:$F$300,$F41,'Nashua 10K'!$J$2:$J$300)</f>
        <v>0</v>
      </c>
      <c r="I41" s="22">
        <f>SUMIF('Shaker 7'!$F$2:$F$300,$F41,'Shaker 7'!$J$2:$J$300)</f>
        <v>0</v>
      </c>
      <c r="J41" s="22">
        <f>SUMIF('Run for Freedom 5K'!$F$2:$F$300,$F41,'Run for Freedom 5K'!$J$2:$J$300)</f>
        <v>0</v>
      </c>
      <c r="K41" s="22">
        <f>SUMIF('Footrace for the Fallen 5K'!$F$2:$F$366,$F41,'Footrace for the Fallen 5K'!$J$2:$J$366)</f>
        <v>0</v>
      </c>
      <c r="L41" s="22">
        <f>SUMIF('New England Half'!$F$2:$F$355,$F41,'New England Half'!$J$2:$J$355)</f>
        <v>76</v>
      </c>
      <c r="M41" s="24">
        <f>SUM(G41:L41)</f>
        <v>76</v>
      </c>
    </row>
    <row r="42" spans="1:13" ht="12.45">
      <c r="A42" t="s">
        <v>92</v>
      </c>
      <c r="B42" t="s">
        <v>98</v>
      </c>
      <c r="C42" t="s">
        <v>35</v>
      </c>
      <c r="D42">
        <v>59</v>
      </c>
      <c r="E42" t="s">
        <v>18</v>
      </c>
      <c r="F42" s="19" t="str">
        <f>A42&amp;B42&amp;C42&amp;E42</f>
        <v>MichaelDufourMGREATER DERRY TRACK CLUB</v>
      </c>
      <c r="G42" s="22">
        <f>SUMIF('Shamrock 5K'!$F$2:$F$300,$F42,'Shamrock 5K'!$J$2:$J$300)</f>
        <v>76</v>
      </c>
      <c r="H42" s="22">
        <f>SUMIF('Nashua 10K'!$F$2:$F$300,$F42,'Nashua 10K'!$J$2:$J$300)</f>
        <v>0</v>
      </c>
      <c r="I42" s="22">
        <f>SUMIF('Shaker 7'!$F$2:$F$300,$F42,'Shaker 7'!$J$2:$J$300)</f>
        <v>0</v>
      </c>
      <c r="J42" s="22">
        <f>SUMIF('Run for Freedom 5K'!$F$2:$F$300,$F42,'Run for Freedom 5K'!$J$2:$J$300)</f>
        <v>0</v>
      </c>
      <c r="K42" s="22">
        <f>SUMIF('Footrace for the Fallen 5K'!$F$2:$F$366,$F42,'Footrace for the Fallen 5K'!$J$2:$J$366)</f>
        <v>0</v>
      </c>
      <c r="L42" s="22">
        <f>SUMIF('New England Half'!$F$2:$F$355,$F42,'New England Half'!$J$2:$J$355)</f>
        <v>0</v>
      </c>
      <c r="M42" s="24">
        <f>SUM(G42:L42)</f>
        <v>76</v>
      </c>
    </row>
    <row r="43" spans="1:13" ht="12.45">
      <c r="A43" s="3" t="s">
        <v>541</v>
      </c>
      <c r="B43" s="3" t="s">
        <v>691</v>
      </c>
      <c r="C43" s="3" t="s">
        <v>35</v>
      </c>
      <c r="D43" s="3">
        <v>32</v>
      </c>
      <c r="E43" t="s">
        <v>18</v>
      </c>
      <c r="F43" s="20" t="str">
        <f>A43&amp;B43&amp;C43&amp;E43</f>
        <v>SamuelFazioliMGREATER DERRY TRACK CLUB</v>
      </c>
      <c r="G43" s="22">
        <f>SUMIF('Shamrock 5K'!$F$2:$F$300,$F43,'Shamrock 5K'!$J$2:$J$300)</f>
        <v>0</v>
      </c>
      <c r="H43" s="22">
        <f>SUMIF('Nashua 10K'!$F$2:$F$300,$F43,'Nashua 10K'!$J$2:$J$300)</f>
        <v>0</v>
      </c>
      <c r="I43" s="22">
        <f>SUMIF('Shaker 7'!$F$2:$F$300,$F43,'Shaker 7'!$J$2:$J$300)</f>
        <v>0</v>
      </c>
      <c r="J43" s="22">
        <f>SUMIF('Run for Freedom 5K'!$F$2:$F$300,$F43,'Run for Freedom 5K'!$J$2:$J$300)</f>
        <v>0</v>
      </c>
      <c r="K43" s="22">
        <f>SUMIF('Footrace for the Fallen 5K'!$F$2:$F$366,$F43,'Footrace for the Fallen 5K'!$J$2:$J$366)</f>
        <v>76</v>
      </c>
      <c r="L43" s="22">
        <f>SUMIF('New England Half'!$F$2:$F$355,$F43,'New England Half'!$J$2:$J$355)</f>
        <v>0</v>
      </c>
      <c r="M43" s="24">
        <f>SUM(G43:L43)</f>
        <v>76</v>
      </c>
    </row>
    <row r="44" spans="1:13" ht="12.45">
      <c r="A44" t="s">
        <v>160</v>
      </c>
      <c r="B44" t="s">
        <v>483</v>
      </c>
      <c r="C44" t="s">
        <v>35</v>
      </c>
      <c r="D44">
        <v>50</v>
      </c>
      <c r="E44" t="s">
        <v>20</v>
      </c>
      <c r="F44" s="20" t="str">
        <f>A44&amp;B44&amp;C44&amp;E44</f>
        <v>SeanMeissnerMUPPER VALLEY RUNNING CLUB</v>
      </c>
      <c r="G44" s="22">
        <f>SUMIF('Shamrock 5K'!$F$2:$F$300,$F44,'Shamrock 5K'!$J$2:$J$300)</f>
        <v>0</v>
      </c>
      <c r="H44" s="22">
        <f>SUMIF('Nashua 10K'!$F$2:$F$300,$F44,'Nashua 10K'!$J$2:$J$300)</f>
        <v>0</v>
      </c>
      <c r="I44" s="22">
        <f>SUMIF('Shaker 7'!$F$2:$F$300,$F44,'Shaker 7'!$J$2:$J$300)</f>
        <v>76</v>
      </c>
      <c r="J44" s="22">
        <f>SUMIF('Run for Freedom 5K'!$F$2:$F$300,$F44,'Run for Freedom 5K'!$J$2:$J$300)</f>
        <v>0</v>
      </c>
      <c r="K44" s="22">
        <f>SUMIF('Footrace for the Fallen 5K'!$F$2:$F$366,$F44,'Footrace for the Fallen 5K'!$J$2:$J$366)</f>
        <v>0</v>
      </c>
      <c r="L44" s="22">
        <f>SUMIF('New England Half'!$F$2:$F$355,$F44,'New England Half'!$J$2:$J$355)</f>
        <v>0</v>
      </c>
      <c r="M44" s="24">
        <f>SUM(G44:L44)</f>
        <v>76</v>
      </c>
    </row>
    <row r="45" spans="1:13" ht="12.45">
      <c r="A45" t="s">
        <v>107</v>
      </c>
      <c r="B45" t="s">
        <v>108</v>
      </c>
      <c r="C45" t="s">
        <v>35</v>
      </c>
      <c r="D45" s="3">
        <v>51</v>
      </c>
      <c r="E45" t="s">
        <v>18</v>
      </c>
      <c r="F45" s="20" t="str">
        <f>A45&amp;B45&amp;C45&amp;E45</f>
        <v>JamesAikenMGREATER DERRY TRACK CLUB</v>
      </c>
      <c r="G45" s="22">
        <f>SUMIF('Shamrock 5K'!$F$2:$F$300,$F45,'Shamrock 5K'!$J$2:$J$300)</f>
        <v>13.5</v>
      </c>
      <c r="H45" s="22">
        <f>SUMIF('Nashua 10K'!$F$2:$F$300,$F45,'Nashua 10K'!$J$2:$J$300)</f>
        <v>19.5</v>
      </c>
      <c r="I45" s="22">
        <f>SUMIF('Shaker 7'!$F$2:$F$300,$F45,'Shaker 7'!$J$2:$J$300)</f>
        <v>9</v>
      </c>
      <c r="J45" s="22">
        <f>SUMIF('Run for Freedom 5K'!$F$2:$F$300,$F45,'Run for Freedom 5K'!$J$2:$J$300)</f>
        <v>7.5</v>
      </c>
      <c r="K45" s="22">
        <f>SUMIF('Footrace for the Fallen 5K'!$F$2:$F$366,$F45,'Footrace for the Fallen 5K'!$J$2:$J$366)</f>
        <v>11.5</v>
      </c>
      <c r="L45" s="22">
        <f>SUMIF('New England Half'!$F$2:$F$355,$F45,'New England Half'!$J$2:$J$355)</f>
        <v>8.4</v>
      </c>
      <c r="M45" s="24">
        <f>SUM(G45:L45)</f>
        <v>69.400000000000006</v>
      </c>
    </row>
    <row r="46" spans="1:13" ht="12.45">
      <c r="A46" t="s">
        <v>419</v>
      </c>
      <c r="B46" t="s">
        <v>62</v>
      </c>
      <c r="C46" t="s">
        <v>35</v>
      </c>
      <c r="D46">
        <v>26</v>
      </c>
      <c r="E46" t="s">
        <v>19</v>
      </c>
      <c r="F46" s="20" t="str">
        <f>A46&amp;B46&amp;C46&amp;E46</f>
        <v>GavinThomasMMILLENNIUM RUNNING</v>
      </c>
      <c r="G46" s="22">
        <f>SUMIF('Shamrock 5K'!$F$2:$F$300,$F46,'Shamrock 5K'!$J$2:$J$300)</f>
        <v>0</v>
      </c>
      <c r="H46" s="22">
        <f>SUMIF('Nashua 10K'!$F$2:$F$300,$F46,'Nashua 10K'!$J$2:$J$300)</f>
        <v>32</v>
      </c>
      <c r="I46" s="22">
        <f>SUMIF('Shaker 7'!$F$2:$F$300,$F46,'Shaker 7'!$J$2:$J$300)</f>
        <v>16.5</v>
      </c>
      <c r="J46" s="22">
        <f>SUMIF('Run for Freedom 5K'!$F$2:$F$300,$F46,'Run for Freedom 5K'!$J$2:$J$300)</f>
        <v>0</v>
      </c>
      <c r="K46" s="22">
        <f>SUMIF('Footrace for the Fallen 5K'!$F$2:$F$366,$F46,'Footrace for the Fallen 5K'!$J$2:$J$366)</f>
        <v>0</v>
      </c>
      <c r="L46" s="22">
        <f>SUMIF('New England Half'!$F$2:$F$355,$F46,'New England Half'!$J$2:$J$355)</f>
        <v>18</v>
      </c>
      <c r="M46" s="24">
        <f>SUM(G46:L46)</f>
        <v>66.5</v>
      </c>
    </row>
    <row r="47" spans="1:13" ht="12.45">
      <c r="A47" t="s">
        <v>531</v>
      </c>
      <c r="B47" t="s">
        <v>458</v>
      </c>
      <c r="C47" t="s">
        <v>35</v>
      </c>
      <c r="D47">
        <v>23</v>
      </c>
      <c r="E47" t="s">
        <v>20</v>
      </c>
      <c r="F47" s="20" t="str">
        <f>A47&amp;B47&amp;C47&amp;E47</f>
        <v>CarterTracyMUPPER VALLEY RUNNING CLUB</v>
      </c>
      <c r="G47" s="22">
        <f>SUMIF('Shamrock 5K'!$F$2:$F$300,$F47,'Shamrock 5K'!$J$2:$J$300)</f>
        <v>0</v>
      </c>
      <c r="H47" s="22">
        <f>SUMIF('Nashua 10K'!$F$2:$F$300,$F47,'Nashua 10K'!$J$2:$J$300)</f>
        <v>0</v>
      </c>
      <c r="I47" s="22">
        <f>SUMIF('Shaker 7'!$F$2:$F$300,$F47,'Shaker 7'!$J$2:$J$300)</f>
        <v>0</v>
      </c>
      <c r="J47" s="22">
        <f>SUMIF('Run for Freedom 5K'!$F$2:$F$300,$F47,'Run for Freedom 5K'!$J$2:$J$300)</f>
        <v>0</v>
      </c>
      <c r="K47" s="22">
        <f>SUMIF('Footrace for the Fallen 5K'!$F$2:$F$366,$F47,'Footrace for the Fallen 5K'!$J$2:$J$366)</f>
        <v>0</v>
      </c>
      <c r="L47" s="22">
        <f>SUMIF('New England Half'!$F$2:$F$355,$F47,'New England Half'!$J$2:$J$355)</f>
        <v>64</v>
      </c>
      <c r="M47" s="24">
        <f>SUM(G47:L47)</f>
        <v>64</v>
      </c>
    </row>
    <row r="48" spans="1:13" ht="12.45">
      <c r="A48" s="3" t="s">
        <v>778</v>
      </c>
      <c r="B48" s="3" t="s">
        <v>779</v>
      </c>
      <c r="C48" s="3" t="s">
        <v>35</v>
      </c>
      <c r="D48" s="3">
        <v>59</v>
      </c>
      <c r="E48" s="3" t="s">
        <v>23</v>
      </c>
      <c r="F48" s="20" t="str">
        <f>A48&amp;B48&amp;C48&amp;E48</f>
        <v>EdIthierMGREATER MANCHESTER RUNNING CLUB</v>
      </c>
      <c r="G48" s="22">
        <f>SUMIF('Shamrock 5K'!$F$2:$F$300,$F48,'Shamrock 5K'!$J$2:$J$300)</f>
        <v>0</v>
      </c>
      <c r="H48" s="22">
        <f>SUMIF('Nashua 10K'!$F$2:$F$300,$F48,'Nashua 10K'!$J$2:$J$300)</f>
        <v>0</v>
      </c>
      <c r="I48" s="22">
        <f>SUMIF('Shaker 7'!$F$2:$F$300,$F48,'Shaker 7'!$J$2:$J$300)</f>
        <v>0</v>
      </c>
      <c r="J48" s="22">
        <f>SUMIF('Run for Freedom 5K'!$F$2:$F$300,$F48,'Run for Freedom 5K'!$J$2:$J$300)</f>
        <v>0</v>
      </c>
      <c r="K48" s="22">
        <f>SUMIF('Footrace for the Fallen 5K'!$F$2:$F$366,$F48,'Footrace for the Fallen 5K'!$J$2:$J$366)</f>
        <v>28</v>
      </c>
      <c r="L48" s="22">
        <f>SUMIF('New England Half'!$F$2:$F$355,$F48,'New England Half'!$J$2:$J$355)</f>
        <v>34</v>
      </c>
      <c r="M48" s="24">
        <f>SUM(G48:L48)</f>
        <v>62</v>
      </c>
    </row>
    <row r="49" spans="1:13" ht="12.45">
      <c r="A49" t="s">
        <v>55</v>
      </c>
      <c r="B49" t="s">
        <v>494</v>
      </c>
      <c r="C49" t="s">
        <v>35</v>
      </c>
      <c r="D49">
        <v>65</v>
      </c>
      <c r="E49" t="s">
        <v>20</v>
      </c>
      <c r="F49" s="20" t="str">
        <f>A49&amp;B49&amp;C49&amp;E49</f>
        <v>StevenAndrewsMUPPER VALLEY RUNNING CLUB</v>
      </c>
      <c r="G49" s="22">
        <f>SUMIF('Shamrock 5K'!$F$2:$F$300,$F49,'Shamrock 5K'!$J$2:$J$300)</f>
        <v>0</v>
      </c>
      <c r="H49" s="22">
        <f>SUMIF('Nashua 10K'!$F$2:$F$300,$F49,'Nashua 10K'!$J$2:$J$300)</f>
        <v>0</v>
      </c>
      <c r="I49" s="22">
        <f>SUMIF('Shaker 7'!$F$2:$F$300,$F49,'Shaker 7'!$J$2:$J$300)</f>
        <v>61</v>
      </c>
      <c r="J49" s="22">
        <f>SUMIF('Run for Freedom 5K'!$F$2:$F$300,$F49,'Run for Freedom 5K'!$J$2:$J$300)</f>
        <v>0</v>
      </c>
      <c r="K49" s="22">
        <f>SUMIF('Footrace for the Fallen 5K'!$F$2:$F$366,$F49,'Footrace for the Fallen 5K'!$J$2:$J$366)</f>
        <v>0</v>
      </c>
      <c r="L49" s="22">
        <f>SUMIF('New England Half'!$F$2:$F$355,$F49,'New England Half'!$J$2:$J$355)</f>
        <v>0</v>
      </c>
      <c r="M49" s="24">
        <f>SUM(G49:L49)</f>
        <v>61</v>
      </c>
    </row>
    <row r="50" spans="1:13" ht="12.45">
      <c r="A50" t="s">
        <v>96</v>
      </c>
      <c r="B50" t="s">
        <v>416</v>
      </c>
      <c r="C50" t="s">
        <v>35</v>
      </c>
      <c r="D50">
        <v>48</v>
      </c>
      <c r="E50" t="s">
        <v>19</v>
      </c>
      <c r="F50" s="20" t="str">
        <f>A50&amp;B50&amp;C50&amp;E50</f>
        <v>JohnMortimerMMILLENNIUM RUNNING</v>
      </c>
      <c r="G50" s="22">
        <f>SUMIF('Shamrock 5K'!$F$2:$F$300,$F50,'Shamrock 5K'!$J$2:$J$300)</f>
        <v>0</v>
      </c>
      <c r="H50" s="22">
        <f>SUMIF('Nashua 10K'!$F$2:$F$300,$F50,'Nashua 10K'!$J$2:$J$300)</f>
        <v>61</v>
      </c>
      <c r="I50" s="22">
        <f>SUMIF('Shaker 7'!$F$2:$F$300,$F50,'Shaker 7'!$J$2:$J$300)</f>
        <v>0</v>
      </c>
      <c r="J50" s="22">
        <f>SUMIF('Run for Freedom 5K'!$F$2:$F$300,$F50,'Run for Freedom 5K'!$J$2:$J$300)</f>
        <v>0</v>
      </c>
      <c r="K50" s="22">
        <f>SUMIF('Footrace for the Fallen 5K'!$F$2:$F$366,$F50,'Footrace for the Fallen 5K'!$J$2:$J$366)</f>
        <v>0</v>
      </c>
      <c r="L50" s="22">
        <f>SUMIF('New England Half'!$F$2:$F$355,$F50,'New England Half'!$J$2:$J$355)</f>
        <v>0</v>
      </c>
      <c r="M50" s="24">
        <f>SUM(G50:L50)</f>
        <v>61</v>
      </c>
    </row>
    <row r="51" spans="1:13" ht="12.45">
      <c r="A51" t="s">
        <v>41</v>
      </c>
      <c r="B51" t="s">
        <v>42</v>
      </c>
      <c r="C51" t="s">
        <v>35</v>
      </c>
      <c r="D51">
        <v>57</v>
      </c>
      <c r="E51" t="s">
        <v>17</v>
      </c>
      <c r="F51" s="19" t="str">
        <f>A51&amp;B51&amp;C51&amp;E51</f>
        <v>KentSirimogluMGATE CITY STRIDERS</v>
      </c>
      <c r="G51" s="22">
        <f>SUMIF('Shamrock 5K'!$F$2:$F$300,$F51,'Shamrock 5K'!$J$2:$J$300)</f>
        <v>21</v>
      </c>
      <c r="H51" s="22">
        <f>SUMIF('Nashua 10K'!$F$2:$F$300,$F51,'Nashua 10K'!$J$2:$J$300)</f>
        <v>28</v>
      </c>
      <c r="I51" s="22">
        <f>SUMIF('Shaker 7'!$F$2:$F$300,$F51,'Shaker 7'!$J$2:$J$300)</f>
        <v>10</v>
      </c>
      <c r="J51" s="22">
        <f>SUMIF('Run for Freedom 5K'!$F$2:$F$300,$F51,'Run for Freedom 5K'!$J$2:$J$300)</f>
        <v>0</v>
      </c>
      <c r="K51" s="22">
        <f>SUMIF('Footrace for the Fallen 5K'!$F$2:$F$366,$F51,'Footrace for the Fallen 5K'!$J$2:$J$366)</f>
        <v>0</v>
      </c>
      <c r="L51" s="22">
        <f>SUMIF('New England Half'!$F$2:$F$355,$F51,'New England Half'!$J$2:$J$355)</f>
        <v>0</v>
      </c>
      <c r="M51" s="24">
        <f>SUM(G51:L51)</f>
        <v>59</v>
      </c>
    </row>
    <row r="52" spans="1:13" ht="12.45">
      <c r="A52" s="3" t="s">
        <v>216</v>
      </c>
      <c r="B52" s="3" t="s">
        <v>217</v>
      </c>
      <c r="C52" s="3" t="s">
        <v>35</v>
      </c>
      <c r="D52" s="3">
        <v>53</v>
      </c>
      <c r="E52" s="3" t="s">
        <v>20</v>
      </c>
      <c r="F52" s="19" t="str">
        <f>A52&amp;B52&amp;C52&amp;E52</f>
        <v>GeoffDunbarMUPPER VALLEY RUNNING CLUB</v>
      </c>
      <c r="G52" s="22">
        <f>SUMIF('Shamrock 5K'!$F$2:$F$300,$F52,'Shamrock 5K'!$J$2:$J$300)</f>
        <v>55</v>
      </c>
      <c r="H52" s="22">
        <f>SUMIF('Nashua 10K'!$F$2:$F$300,$F52,'Nashua 10K'!$J$2:$J$300)</f>
        <v>0</v>
      </c>
      <c r="I52" s="22">
        <f>SUMIF('Shaker 7'!$F$2:$F$300,$F52,'Shaker 7'!$J$2:$J$300)</f>
        <v>0</v>
      </c>
      <c r="J52" s="22">
        <f>SUMIF('Run for Freedom 5K'!$F$2:$F$300,$F52,'Run for Freedom 5K'!$J$2:$J$300)</f>
        <v>0</v>
      </c>
      <c r="K52" s="22">
        <f>SUMIF('Footrace for the Fallen 5K'!$F$2:$F$366,$F52,'Footrace for the Fallen 5K'!$J$2:$J$366)</f>
        <v>0</v>
      </c>
      <c r="L52" s="22">
        <f>SUMIF('New England Half'!$F$2:$F$355,$F52,'New England Half'!$J$2:$J$355)</f>
        <v>0</v>
      </c>
      <c r="M52" s="24">
        <f>SUM(G52:L52)</f>
        <v>55</v>
      </c>
    </row>
    <row r="53" spans="1:13" ht="12.45">
      <c r="A53" t="s">
        <v>322</v>
      </c>
      <c r="B53" t="s">
        <v>380</v>
      </c>
      <c r="C53" t="s">
        <v>35</v>
      </c>
      <c r="D53">
        <v>59</v>
      </c>
      <c r="E53" t="s">
        <v>17</v>
      </c>
      <c r="F53" s="20" t="str">
        <f>A53&amp;B53&amp;C53&amp;E53</f>
        <v>WilliamNewshamMGATE CITY STRIDERS</v>
      </c>
      <c r="G53" s="22">
        <f>SUMIF('Shamrock 5K'!$F$2:$F$300,$F53,'Shamrock 5K'!$J$2:$J$300)</f>
        <v>0</v>
      </c>
      <c r="H53" s="22">
        <f>SUMIF('Nashua 10K'!$F$2:$F$300,$F53,'Nashua 10K'!$J$2:$J$300)</f>
        <v>55</v>
      </c>
      <c r="I53" s="22">
        <f>SUMIF('Shaker 7'!$F$2:$F$300,$F53,'Shaker 7'!$J$2:$J$300)</f>
        <v>0</v>
      </c>
      <c r="J53" s="22">
        <f>SUMIF('Run for Freedom 5K'!$F$2:$F$300,$F53,'Run for Freedom 5K'!$J$2:$J$300)</f>
        <v>0</v>
      </c>
      <c r="K53" s="22">
        <f>SUMIF('Footrace for the Fallen 5K'!$F$2:$F$366,$F53,'Footrace for the Fallen 5K'!$J$2:$J$366)</f>
        <v>0</v>
      </c>
      <c r="L53" s="22">
        <f>SUMIF('New England Half'!$F$2:$F$355,$F53,'New England Half'!$J$2:$J$355)</f>
        <v>0</v>
      </c>
      <c r="M53" s="24">
        <f>SUM(G53:L53)</f>
        <v>55</v>
      </c>
    </row>
    <row r="54" spans="1:13" ht="12.45">
      <c r="A54" t="s">
        <v>83</v>
      </c>
      <c r="B54" t="s">
        <v>498</v>
      </c>
      <c r="C54" t="s">
        <v>35</v>
      </c>
      <c r="D54" s="3">
        <v>53</v>
      </c>
      <c r="E54" t="s">
        <v>19</v>
      </c>
      <c r="F54" s="20" t="str">
        <f>A54&amp;B54&amp;C54&amp;E54</f>
        <v>DavidRoseMMILLENNIUM RUNNING</v>
      </c>
      <c r="G54" s="22">
        <f>SUMIF('Shamrock 5K'!$F$2:$F$300,$F54,'Shamrock 5K'!$J$2:$J$300)</f>
        <v>0</v>
      </c>
      <c r="H54" s="22">
        <f>SUMIF('Nashua 10K'!$F$2:$F$300,$F54,'Nashua 10K'!$J$2:$J$300)</f>
        <v>0</v>
      </c>
      <c r="I54" s="22">
        <f>SUMIF('Shaker 7'!$F$2:$F$300,$F54,'Shaker 7'!$J$2:$J$300)</f>
        <v>12.5</v>
      </c>
      <c r="J54" s="22">
        <f>SUMIF('Run for Freedom 5K'!$F$2:$F$300,$F54,'Run for Freedom 5K'!$J$2:$J$300)</f>
        <v>12.5</v>
      </c>
      <c r="K54" s="22">
        <f>SUMIF('Footrace for the Fallen 5K'!$F$2:$F$366,$F54,'Footrace for the Fallen 5K'!$J$2:$J$366)</f>
        <v>16.5</v>
      </c>
      <c r="L54" s="22">
        <f>SUMIF('New England Half'!$F$2:$F$355,$F54,'New England Half'!$J$2:$J$355)</f>
        <v>11</v>
      </c>
      <c r="M54" s="24">
        <f>SUM(G54:L54)</f>
        <v>52.5</v>
      </c>
    </row>
    <row r="55" spans="1:13" ht="12.45">
      <c r="A55" s="3" t="s">
        <v>530</v>
      </c>
      <c r="B55" s="3" t="s">
        <v>531</v>
      </c>
      <c r="C55" s="3" t="s">
        <v>35</v>
      </c>
      <c r="D55" s="3">
        <v>50</v>
      </c>
      <c r="E55" t="s">
        <v>18</v>
      </c>
      <c r="F55" s="20" t="str">
        <f>A55&amp;B55&amp;C55&amp;E55</f>
        <v>FredCarterMGREATER DERRY TRACK CLUB</v>
      </c>
      <c r="G55" s="22">
        <f>SUMIF('Shamrock 5K'!$F$2:$F$300,$F55,'Shamrock 5K'!$J$2:$J$300)</f>
        <v>0</v>
      </c>
      <c r="H55" s="22">
        <f>SUMIF('Nashua 10K'!$F$2:$F$300,$F55,'Nashua 10K'!$J$2:$J$300)</f>
        <v>0</v>
      </c>
      <c r="I55" s="22">
        <f>SUMIF('Shaker 7'!$F$2:$F$300,$F55,'Shaker 7'!$J$2:$J$300)</f>
        <v>0</v>
      </c>
      <c r="J55" s="22">
        <f>SUMIF('Run for Freedom 5K'!$F$2:$F$300,$F55,'Run for Freedom 5K'!$J$2:$J$300)</f>
        <v>52</v>
      </c>
      <c r="K55" s="22">
        <f>SUMIF('Footrace for the Fallen 5K'!$F$2:$F$366,$F55,'Footrace for the Fallen 5K'!$J$2:$J$366)</f>
        <v>0</v>
      </c>
      <c r="L55" s="22">
        <f>SUMIF('New England Half'!$F$2:$F$355,$F55,'New England Half'!$J$2:$J$355)</f>
        <v>0</v>
      </c>
      <c r="M55" s="24">
        <f>SUM(G55:L55)</f>
        <v>52</v>
      </c>
    </row>
    <row r="56" spans="1:13" ht="12.45">
      <c r="A56" s="3" t="s">
        <v>117</v>
      </c>
      <c r="B56" s="3" t="s">
        <v>249</v>
      </c>
      <c r="C56" s="3" t="s">
        <v>35</v>
      </c>
      <c r="D56" s="3">
        <v>69</v>
      </c>
      <c r="E56" s="3" t="s">
        <v>20</v>
      </c>
      <c r="F56" s="19" t="str">
        <f>A56&amp;B56&amp;C56&amp;E56</f>
        <v>JeffReedMUPPER VALLEY RUNNING CLUB</v>
      </c>
      <c r="G56" s="22">
        <f>SUMIF('Shamrock 5K'!$F$2:$F$300,$F56,'Shamrock 5K'!$J$2:$J$300)</f>
        <v>52</v>
      </c>
      <c r="H56" s="22">
        <f>SUMIF('Nashua 10K'!$F$2:$F$300,$F56,'Nashua 10K'!$J$2:$J$300)</f>
        <v>0</v>
      </c>
      <c r="I56" s="22">
        <f>SUMIF('Shaker 7'!$F$2:$F$300,$F56,'Shaker 7'!$J$2:$J$300)</f>
        <v>0</v>
      </c>
      <c r="J56" s="22">
        <f>SUMIF('Run for Freedom 5K'!$F$2:$F$300,$F56,'Run for Freedom 5K'!$J$2:$J$300)</f>
        <v>0</v>
      </c>
      <c r="K56" s="22">
        <f>SUMIF('Footrace for the Fallen 5K'!$F$2:$F$366,$F56,'Footrace for the Fallen 5K'!$J$2:$J$366)</f>
        <v>0</v>
      </c>
      <c r="L56" s="22">
        <f>SUMIF('New England Half'!$F$2:$F$355,$F56,'New England Half'!$J$2:$J$355)</f>
        <v>0</v>
      </c>
      <c r="M56" s="24">
        <f>SUM(G56:L56)</f>
        <v>52</v>
      </c>
    </row>
    <row r="57" spans="1:13" ht="12.45">
      <c r="A57" t="s">
        <v>176</v>
      </c>
      <c r="B57" t="s">
        <v>352</v>
      </c>
      <c r="C57" t="s">
        <v>35</v>
      </c>
      <c r="D57" s="3">
        <v>52</v>
      </c>
      <c r="E57" t="s">
        <v>18</v>
      </c>
      <c r="F57" s="20" t="str">
        <f>A57&amp;B57&amp;C57&amp;E57</f>
        <v>ScottReiffMGREATER DERRY TRACK CLUB</v>
      </c>
      <c r="G57" s="22">
        <f>SUMIF('Shamrock 5K'!$F$2:$F$300,$F57,'Shamrock 5K'!$J$2:$J$300)</f>
        <v>0</v>
      </c>
      <c r="H57" s="22">
        <f>SUMIF('Nashua 10K'!$F$2:$F$300,$F57,'Nashua 10K'!$J$2:$J$300)</f>
        <v>18</v>
      </c>
      <c r="I57" s="22">
        <f>SUMIF('Shaker 7'!$F$2:$F$300,$F57,'Shaker 7'!$J$2:$J$300)</f>
        <v>6.75</v>
      </c>
      <c r="J57" s="22">
        <f>SUMIF('Run for Freedom 5K'!$F$2:$F$300,$F57,'Run for Freedom 5K'!$J$2:$J$300)</f>
        <v>9</v>
      </c>
      <c r="K57" s="22">
        <f>SUMIF('Footrace for the Fallen 5K'!$F$2:$F$366,$F57,'Footrace for the Fallen 5K'!$J$2:$J$366)</f>
        <v>8.4</v>
      </c>
      <c r="L57" s="22">
        <f>SUMIF('New England Half'!$F$2:$F$355,$F57,'New England Half'!$J$2:$J$355)</f>
        <v>9</v>
      </c>
      <c r="M57" s="24">
        <f>SUM(G57:L57)</f>
        <v>51.15</v>
      </c>
    </row>
    <row r="58" spans="1:13" ht="12.45">
      <c r="A58" s="3" t="s">
        <v>202</v>
      </c>
      <c r="B58" s="3" t="s">
        <v>203</v>
      </c>
      <c r="C58" s="3" t="s">
        <v>35</v>
      </c>
      <c r="D58" s="3">
        <v>17</v>
      </c>
      <c r="E58" s="3" t="s">
        <v>20</v>
      </c>
      <c r="F58" s="19" t="str">
        <f>A58&amp;B58&amp;C58&amp;E58</f>
        <v>RyanFarisMUPPER VALLEY RUNNING CLUB</v>
      </c>
      <c r="G58" s="22">
        <f>SUMIF('Shamrock 5K'!$F$2:$F$300,$F58,'Shamrock 5K'!$J$2:$J$300)</f>
        <v>43</v>
      </c>
      <c r="H58" s="22">
        <f>SUMIF('Nashua 10K'!$F$2:$F$300,$F58,'Nashua 10K'!$J$2:$J$300)</f>
        <v>0</v>
      </c>
      <c r="I58" s="22">
        <f>SUMIF('Shaker 7'!$F$2:$F$300,$F58,'Shaker 7'!$J$2:$J$300)</f>
        <v>7</v>
      </c>
      <c r="J58" s="22">
        <f>SUMIF('Run for Freedom 5K'!$F$2:$F$300,$F58,'Run for Freedom 5K'!$J$2:$J$300)</f>
        <v>0</v>
      </c>
      <c r="K58" s="22">
        <f>SUMIF('Footrace for the Fallen 5K'!$F$2:$F$366,$F58,'Footrace for the Fallen 5K'!$J$2:$J$366)</f>
        <v>0</v>
      </c>
      <c r="L58" s="22">
        <f>SUMIF('New England Half'!$F$2:$F$355,$F58,'New England Half'!$J$2:$J$355)</f>
        <v>0</v>
      </c>
      <c r="M58" s="24">
        <f>SUM(G58:L58)</f>
        <v>50</v>
      </c>
    </row>
    <row r="59" spans="1:13" ht="12.45">
      <c r="A59" t="s">
        <v>194</v>
      </c>
      <c r="B59" t="s">
        <v>753</v>
      </c>
      <c r="C59" t="s">
        <v>35</v>
      </c>
      <c r="D59">
        <v>24</v>
      </c>
      <c r="E59" t="s">
        <v>19</v>
      </c>
      <c r="F59" s="20" t="str">
        <f>A59&amp;B59&amp;C59&amp;E59</f>
        <v>AndrewBurnsMMILLENNIUM RUNNING</v>
      </c>
      <c r="G59" s="22">
        <f>SUMIF('Shamrock 5K'!$F$2:$F$300,$F59,'Shamrock 5K'!$J$2:$J$300)</f>
        <v>0</v>
      </c>
      <c r="H59" s="22">
        <f>SUMIF('Nashua 10K'!$F$2:$F$300,$F59,'Nashua 10K'!$J$2:$J$300)</f>
        <v>0</v>
      </c>
      <c r="I59" s="22">
        <f>SUMIF('Shaker 7'!$F$2:$F$300,$F59,'Shaker 7'!$J$2:$J$300)</f>
        <v>0</v>
      </c>
      <c r="J59" s="22">
        <f>SUMIF('Run for Freedom 5K'!$F$2:$F$300,$F59,'Run for Freedom 5K'!$J$2:$J$300)</f>
        <v>0</v>
      </c>
      <c r="K59" s="22">
        <f>SUMIF('Footrace for the Fallen 5K'!$F$2:$F$366,$F59,'Footrace for the Fallen 5K'!$J$2:$J$366)</f>
        <v>0</v>
      </c>
      <c r="L59" s="22">
        <f>SUMIF('New England Half'!$F$2:$F$355,$F59,'New England Half'!$J$2:$J$355)</f>
        <v>49</v>
      </c>
      <c r="M59" s="24">
        <f>SUM(G59:L59)</f>
        <v>49</v>
      </c>
    </row>
    <row r="60" spans="1:13" ht="12.45">
      <c r="A60" s="3" t="s">
        <v>194</v>
      </c>
      <c r="B60" s="3" t="s">
        <v>538</v>
      </c>
      <c r="C60" s="3" t="s">
        <v>35</v>
      </c>
      <c r="D60" s="3">
        <v>54</v>
      </c>
      <c r="E60" t="s">
        <v>17</v>
      </c>
      <c r="F60" s="20" t="str">
        <f>A60&amp;B60&amp;C60&amp;E60</f>
        <v>AndrewBraggMGATE CITY STRIDERS</v>
      </c>
      <c r="G60" s="22">
        <f>SUMIF('Shamrock 5K'!$F$2:$F$300,$F60,'Shamrock 5K'!$J$2:$J$300)</f>
        <v>0</v>
      </c>
      <c r="H60" s="22">
        <f>SUMIF('Nashua 10K'!$F$2:$F$300,$F60,'Nashua 10K'!$J$2:$J$300)</f>
        <v>0</v>
      </c>
      <c r="I60" s="22">
        <f>SUMIF('Shaker 7'!$F$2:$F$300,$F60,'Shaker 7'!$J$2:$J$300)</f>
        <v>0</v>
      </c>
      <c r="J60" s="22">
        <f>SUMIF('Run for Freedom 5K'!$F$2:$F$300,$F60,'Run for Freedom 5K'!$J$2:$J$300)</f>
        <v>49</v>
      </c>
      <c r="K60" s="22">
        <f>SUMIF('Footrace for the Fallen 5K'!$F$2:$F$366,$F60,'Footrace for the Fallen 5K'!$J$2:$J$366)</f>
        <v>0</v>
      </c>
      <c r="L60" s="22">
        <f>SUMIF('New England Half'!$F$2:$F$355,$F60,'New England Half'!$J$2:$J$355)</f>
        <v>0</v>
      </c>
      <c r="M60" s="24">
        <f>SUM(G60:L60)</f>
        <v>49</v>
      </c>
    </row>
    <row r="61" spans="1:13" ht="12.45">
      <c r="A61" s="3" t="s">
        <v>208</v>
      </c>
      <c r="B61" s="3" t="s">
        <v>209</v>
      </c>
      <c r="C61" s="3" t="s">
        <v>35</v>
      </c>
      <c r="D61" s="3">
        <v>47</v>
      </c>
      <c r="E61" s="3" t="s">
        <v>20</v>
      </c>
      <c r="F61" s="19" t="str">
        <f>A61&amp;B61&amp;C61&amp;E61</f>
        <v>JimmyWuMUPPER VALLEY RUNNING CLUB</v>
      </c>
      <c r="G61" s="22">
        <f>SUMIF('Shamrock 5K'!$F$2:$F$300,$F61,'Shamrock 5K'!$J$2:$J$300)</f>
        <v>49</v>
      </c>
      <c r="H61" s="22">
        <f>SUMIF('Nashua 10K'!$F$2:$F$300,$F61,'Nashua 10K'!$J$2:$J$300)</f>
        <v>0</v>
      </c>
      <c r="I61" s="22">
        <f>SUMIF('Shaker 7'!$F$2:$F$300,$F61,'Shaker 7'!$J$2:$J$300)</f>
        <v>0</v>
      </c>
      <c r="J61" s="22">
        <f>SUMIF('Run for Freedom 5K'!$F$2:$F$300,$F61,'Run for Freedom 5K'!$J$2:$J$300)</f>
        <v>0</v>
      </c>
      <c r="K61" s="22">
        <f>SUMIF('Footrace for the Fallen 5K'!$F$2:$F$366,$F61,'Footrace for the Fallen 5K'!$J$2:$J$366)</f>
        <v>0</v>
      </c>
      <c r="L61" s="22">
        <f>SUMIF('New England Half'!$F$2:$F$355,$F61,'New England Half'!$J$2:$J$355)</f>
        <v>0</v>
      </c>
      <c r="M61" s="24">
        <f>SUM(G61:L61)</f>
        <v>49</v>
      </c>
    </row>
    <row r="62" spans="1:13" ht="12.45">
      <c r="A62" t="s">
        <v>46</v>
      </c>
      <c r="B62" t="s">
        <v>47</v>
      </c>
      <c r="C62" t="s">
        <v>35</v>
      </c>
      <c r="D62" s="3">
        <v>52</v>
      </c>
      <c r="E62" t="s">
        <v>17</v>
      </c>
      <c r="F62" s="20" t="str">
        <f>A62&amp;B62&amp;C62&amp;E62</f>
        <v>MatthewShapiroMGATE CITY STRIDERS</v>
      </c>
      <c r="G62" s="22">
        <f>SUMIF('Shamrock 5K'!$F$2:$F$300,$F62,'Shamrock 5K'!$J$2:$J$300)</f>
        <v>9.5</v>
      </c>
      <c r="H62" s="22">
        <f>SUMIF('Nashua 10K'!$F$2:$F$300,$F62,'Nashua 10K'!$J$2:$J$300)</f>
        <v>15.5</v>
      </c>
      <c r="I62" s="22">
        <f>SUMIF('Shaker 7'!$F$2:$F$300,$F62,'Shaker 7'!$J$2:$J$300)</f>
        <v>8.4</v>
      </c>
      <c r="J62" s="22">
        <f>SUMIF('Run for Freedom 5K'!$F$2:$F$300,$F62,'Run for Freedom 5K'!$J$2:$J$300)</f>
        <v>4.5</v>
      </c>
      <c r="K62" s="22">
        <f>SUMIF('Footrace for the Fallen 5K'!$F$2:$F$366,$F62,'Footrace for the Fallen 5K'!$J$2:$J$366)</f>
        <v>5.5</v>
      </c>
      <c r="L62" s="22">
        <f>SUMIF('New England Half'!$F$2:$F$355,$F62,'New England Half'!$J$2:$J$355)</f>
        <v>5.5</v>
      </c>
      <c r="M62" s="24">
        <f>SUM(G62:L62)</f>
        <v>48.9</v>
      </c>
    </row>
    <row r="63" spans="1:13" ht="12.45">
      <c r="A63" t="s">
        <v>150</v>
      </c>
      <c r="B63" t="s">
        <v>480</v>
      </c>
      <c r="C63" t="s">
        <v>35</v>
      </c>
      <c r="D63">
        <v>41</v>
      </c>
      <c r="E63" t="s">
        <v>20</v>
      </c>
      <c r="F63" s="20" t="str">
        <f>A63&amp;B63&amp;C63&amp;E63</f>
        <v>ShaneGreeneMUPPER VALLEY RUNNING CLUB</v>
      </c>
      <c r="G63" s="22">
        <f>SUMIF('Shamrock 5K'!$F$2:$F$300,$F63,'Shamrock 5K'!$J$2:$J$300)</f>
        <v>0</v>
      </c>
      <c r="H63" s="22">
        <f>SUMIF('Nashua 10K'!$F$2:$F$300,$F63,'Nashua 10K'!$J$2:$J$300)</f>
        <v>0</v>
      </c>
      <c r="I63" s="22">
        <f>SUMIF('Shaker 7'!$F$2:$F$300,$F63,'Shaker 7'!$J$2:$J$300)</f>
        <v>46</v>
      </c>
      <c r="J63" s="22">
        <f>SUMIF('Run for Freedom 5K'!$F$2:$F$300,$F63,'Run for Freedom 5K'!$J$2:$J$300)</f>
        <v>0</v>
      </c>
      <c r="K63" s="22">
        <f>SUMIF('Footrace for the Fallen 5K'!$F$2:$F$366,$F63,'Footrace for the Fallen 5K'!$J$2:$J$366)</f>
        <v>0</v>
      </c>
      <c r="L63" s="22">
        <f>SUMIF('New England Half'!$F$2:$F$355,$F63,'New England Half'!$J$2:$J$355)</f>
        <v>0</v>
      </c>
      <c r="M63" s="24">
        <f>SUM(G63:L63)</f>
        <v>46</v>
      </c>
    </row>
    <row r="64" spans="1:13" ht="12.45">
      <c r="A64" t="s">
        <v>155</v>
      </c>
      <c r="B64" t="s">
        <v>156</v>
      </c>
      <c r="C64" t="s">
        <v>35</v>
      </c>
      <c r="D64">
        <v>30</v>
      </c>
      <c r="E64" t="s">
        <v>19</v>
      </c>
      <c r="F64" s="19" t="str">
        <f>A64&amp;B64&amp;C64&amp;E64</f>
        <v>BlakeTylerMMILLENNIUM RUNNING</v>
      </c>
      <c r="G64" s="22">
        <f>SUMIF('Shamrock 5K'!$F$2:$F$300,$F64,'Shamrock 5K'!$J$2:$J$300)</f>
        <v>16.5</v>
      </c>
      <c r="H64" s="22">
        <f>SUMIF('Nashua 10K'!$F$2:$F$300,$F64,'Nashua 10K'!$J$2:$J$300)</f>
        <v>0</v>
      </c>
      <c r="I64" s="22">
        <f>SUMIF('Shaker 7'!$F$2:$F$300,$F64,'Shaker 7'!$J$2:$J$300)</f>
        <v>13.5</v>
      </c>
      <c r="J64" s="22">
        <f>SUMIF('Run for Freedom 5K'!$F$2:$F$300,$F64,'Run for Freedom 5K'!$J$2:$J$300)</f>
        <v>15.5</v>
      </c>
      <c r="K64" s="22">
        <f>SUMIF('Footrace for the Fallen 5K'!$F$2:$F$366,$F64,'Footrace for the Fallen 5K'!$J$2:$J$366)</f>
        <v>0</v>
      </c>
      <c r="L64" s="22">
        <f>SUMIF('New England Half'!$F$2:$F$355,$F64,'New England Half'!$J$2:$J$355)</f>
        <v>0</v>
      </c>
      <c r="M64" s="24">
        <f>SUM(G64:L64)</f>
        <v>45.5</v>
      </c>
    </row>
    <row r="65" spans="1:13" ht="12.45">
      <c r="A65" s="3" t="s">
        <v>83</v>
      </c>
      <c r="B65" s="3" t="s">
        <v>213</v>
      </c>
      <c r="C65" s="3" t="s">
        <v>35</v>
      </c>
      <c r="D65" s="3">
        <v>41</v>
      </c>
      <c r="E65" s="3" t="s">
        <v>20</v>
      </c>
      <c r="F65" s="20" t="str">
        <f>A65&amp;B65&amp;C65&amp;E65</f>
        <v>DavidBardachMUPPER VALLEY RUNNING CLUB</v>
      </c>
      <c r="G65" s="22">
        <f>SUMIF('Shamrock 5K'!$F$2:$F$300,$F65,'Shamrock 5K'!$J$2:$J$300)</f>
        <v>22.5</v>
      </c>
      <c r="H65" s="22">
        <f>SUMIF('Nashua 10K'!$F$2:$F$300,$F65,'Nashua 10K'!$J$2:$J$300)</f>
        <v>0</v>
      </c>
      <c r="I65" s="22">
        <f>SUMIF('Shaker 7'!$F$2:$F$300,$F65,'Shaker 7'!$J$2:$J$300)</f>
        <v>22.5</v>
      </c>
      <c r="J65" s="22">
        <f>SUMIF('Run for Freedom 5K'!$F$2:$F$300,$F65,'Run for Freedom 5K'!$J$2:$J$300)</f>
        <v>0</v>
      </c>
      <c r="K65" s="22">
        <f>SUMIF('Footrace for the Fallen 5K'!$F$2:$F$366,$F65,'Footrace for the Fallen 5K'!$J$2:$J$366)</f>
        <v>0</v>
      </c>
      <c r="L65" s="22">
        <f>SUMIF('New England Half'!$F$2:$F$355,$F65,'New England Half'!$J$2:$J$355)</f>
        <v>0</v>
      </c>
      <c r="M65" s="24">
        <f>SUM(G65:L65)</f>
        <v>45</v>
      </c>
    </row>
    <row r="66" spans="1:13" ht="12.45">
      <c r="A66" t="s">
        <v>312</v>
      </c>
      <c r="B66" t="s">
        <v>422</v>
      </c>
      <c r="C66" t="s">
        <v>35</v>
      </c>
      <c r="D66">
        <v>41</v>
      </c>
      <c r="E66" t="s">
        <v>19</v>
      </c>
      <c r="F66" s="20" t="str">
        <f>A66&amp;B66&amp;C66&amp;E66</f>
        <v>CharlesPerreaultMMILLENNIUM RUNNING</v>
      </c>
      <c r="G66" s="22">
        <f>SUMIF('Shamrock 5K'!$F$2:$F$300,$F66,'Shamrock 5K'!$J$2:$J$300)</f>
        <v>0</v>
      </c>
      <c r="H66" s="22">
        <f>SUMIF('Nashua 10K'!$F$2:$F$300,$F66,'Nashua 10K'!$J$2:$J$300)</f>
        <v>22.5</v>
      </c>
      <c r="I66" s="22">
        <f>SUMIF('Shaker 7'!$F$2:$F$300,$F66,'Shaker 7'!$J$2:$J$300)</f>
        <v>0</v>
      </c>
      <c r="J66" s="22">
        <f>SUMIF('Run for Freedom 5K'!$F$2:$F$300,$F66,'Run for Freedom 5K'!$J$2:$J$300)</f>
        <v>14.5</v>
      </c>
      <c r="K66" s="22">
        <f>SUMIF('Footrace for the Fallen 5K'!$F$2:$F$366,$F66,'Footrace for the Fallen 5K'!$J$2:$J$366)</f>
        <v>0</v>
      </c>
      <c r="L66" s="22">
        <f>SUMIF('New England Half'!$F$2:$F$355,$F66,'New England Half'!$J$2:$J$355)</f>
        <v>7.25</v>
      </c>
      <c r="M66" s="24">
        <f>SUM(G66:L66)</f>
        <v>44.25</v>
      </c>
    </row>
    <row r="67" spans="1:13" ht="12.45">
      <c r="A67" s="3" t="s">
        <v>583</v>
      </c>
      <c r="B67" s="3" t="s">
        <v>584</v>
      </c>
      <c r="C67" s="3" t="s">
        <v>35</v>
      </c>
      <c r="D67" s="3">
        <v>71</v>
      </c>
      <c r="E67" t="s">
        <v>19</v>
      </c>
      <c r="F67" s="20" t="str">
        <f>A67&amp;B67&amp;C67&amp;E67</f>
        <v>DickJardineMMILLENNIUM RUNNING</v>
      </c>
      <c r="G67" s="22">
        <f>SUMIF('Shamrock 5K'!$F$2:$F$300,$F67,'Shamrock 5K'!$J$2:$J$300)</f>
        <v>0</v>
      </c>
      <c r="H67" s="22">
        <f>SUMIF('Nashua 10K'!$F$2:$F$300,$F67,'Nashua 10K'!$J$2:$J$300)</f>
        <v>0</v>
      </c>
      <c r="I67" s="22">
        <f>SUMIF('Shaker 7'!$F$2:$F$300,$F67,'Shaker 7'!$J$2:$J$300)</f>
        <v>0</v>
      </c>
      <c r="J67" s="22">
        <f>SUMIF('Run for Freedom 5K'!$F$2:$F$300,$F67,'Run for Freedom 5K'!$J$2:$J$300)</f>
        <v>8.1</v>
      </c>
      <c r="K67" s="22">
        <f>SUMIF('Footrace for the Fallen 5K'!$F$2:$F$366,$F67,'Footrace for the Fallen 5K'!$J$2:$J$366)</f>
        <v>18</v>
      </c>
      <c r="L67" s="22">
        <f>SUMIF('New England Half'!$F$2:$F$355,$F67,'New England Half'!$J$2:$J$355)</f>
        <v>15.5</v>
      </c>
      <c r="M67" s="24">
        <f>SUM(G67:L67)</f>
        <v>41.6</v>
      </c>
    </row>
    <row r="68" spans="1:13" ht="12.45">
      <c r="A68" t="s">
        <v>561</v>
      </c>
      <c r="B68" t="s">
        <v>859</v>
      </c>
      <c r="C68" t="s">
        <v>35</v>
      </c>
      <c r="D68">
        <v>33</v>
      </c>
      <c r="E68" t="s">
        <v>19</v>
      </c>
      <c r="F68" s="20" t="str">
        <f>A68&amp;B68&amp;C68&amp;E68</f>
        <v>KyleBraytonMMILLENNIUM RUNNING</v>
      </c>
      <c r="G68" s="22">
        <f>SUMIF('Shamrock 5K'!$F$2:$F$300,$F68,'Shamrock 5K'!$J$2:$J$300)</f>
        <v>0</v>
      </c>
      <c r="H68" s="22">
        <f>SUMIF('Nashua 10K'!$F$2:$F$300,$F68,'Nashua 10K'!$J$2:$J$300)</f>
        <v>0</v>
      </c>
      <c r="I68" s="22">
        <f>SUMIF('Shaker 7'!$F$2:$F$300,$F68,'Shaker 7'!$J$2:$J$300)</f>
        <v>0</v>
      </c>
      <c r="J68" s="22">
        <f>SUMIF('Run for Freedom 5K'!$F$2:$F$300,$F68,'Run for Freedom 5K'!$J$2:$J$300)</f>
        <v>0</v>
      </c>
      <c r="K68" s="22">
        <f>SUMIF('Footrace for the Fallen 5K'!$F$2:$F$366,$F68,'Footrace for the Fallen 5K'!$J$2:$J$366)</f>
        <v>0</v>
      </c>
      <c r="L68" s="22">
        <f>SUMIF('New England Half'!$F$2:$F$355,$F68,'New England Half'!$J$2:$J$355)</f>
        <v>40</v>
      </c>
      <c r="M68" s="24">
        <f>SUM(G68:L68)</f>
        <v>40</v>
      </c>
    </row>
    <row r="69" spans="1:13" ht="12.45">
      <c r="A69" t="s">
        <v>96</v>
      </c>
      <c r="B69" t="s">
        <v>420</v>
      </c>
      <c r="C69" t="s">
        <v>35</v>
      </c>
      <c r="D69">
        <v>40</v>
      </c>
      <c r="E69" t="s">
        <v>19</v>
      </c>
      <c r="F69" s="20" t="str">
        <f>A69&amp;B69&amp;C69&amp;E69</f>
        <v>JohnKennedyMMILLENNIUM RUNNING</v>
      </c>
      <c r="G69" s="22">
        <f>SUMIF('Shamrock 5K'!$F$2:$F$300,$F69,'Shamrock 5K'!$J$2:$J$300)</f>
        <v>0</v>
      </c>
      <c r="H69" s="22">
        <f>SUMIF('Nashua 10K'!$F$2:$F$300,$F69,'Nashua 10K'!$J$2:$J$300)</f>
        <v>40</v>
      </c>
      <c r="I69" s="22">
        <f>SUMIF('Shaker 7'!$F$2:$F$300,$F69,'Shaker 7'!$J$2:$J$300)</f>
        <v>0</v>
      </c>
      <c r="J69" s="22">
        <f>SUMIF('Run for Freedom 5K'!$F$2:$F$300,$F69,'Run for Freedom 5K'!$J$2:$J$300)</f>
        <v>0</v>
      </c>
      <c r="K69" s="22">
        <f>SUMIF('Footrace for the Fallen 5K'!$F$2:$F$366,$F69,'Footrace for the Fallen 5K'!$J$2:$J$366)</f>
        <v>0</v>
      </c>
      <c r="L69" s="22">
        <f>SUMIF('New England Half'!$F$2:$F$355,$F69,'New England Half'!$J$2:$J$355)</f>
        <v>0</v>
      </c>
      <c r="M69" s="24">
        <f>SUM(G69:L69)</f>
        <v>40</v>
      </c>
    </row>
    <row r="70" spans="1:13" ht="12.45">
      <c r="A70" t="s">
        <v>160</v>
      </c>
      <c r="B70" t="s">
        <v>161</v>
      </c>
      <c r="C70" t="s">
        <v>35</v>
      </c>
      <c r="D70" s="3">
        <v>56</v>
      </c>
      <c r="E70" t="s">
        <v>19</v>
      </c>
      <c r="F70" s="19" t="str">
        <f>A70&amp;B70&amp;C70&amp;E70</f>
        <v>SeanPattenMMILLENNIUM RUNNING</v>
      </c>
      <c r="G70" s="22">
        <f>SUMIF('Shamrock 5K'!$F$2:$F$300,$F70,'Shamrock 5K'!$J$2:$J$300)</f>
        <v>6.5</v>
      </c>
      <c r="H70" s="22">
        <f>SUMIF('Nashua 10K'!$F$2:$F$300,$F70,'Nashua 10K'!$J$2:$J$300)</f>
        <v>11</v>
      </c>
      <c r="I70" s="22">
        <f>SUMIF('Shaker 7'!$F$2:$F$300,$F70,'Shaker 7'!$J$2:$J$300)</f>
        <v>7.8</v>
      </c>
      <c r="J70" s="22">
        <f>SUMIF('Run for Freedom 5K'!$F$2:$F$300,$F70,'Run for Freedom 5K'!$J$2:$J$300)</f>
        <v>3</v>
      </c>
      <c r="K70" s="22">
        <f>SUMIF('Footrace for the Fallen 5K'!$F$2:$F$366,$F70,'Footrace for the Fallen 5K'!$J$2:$J$366)</f>
        <v>7.25</v>
      </c>
      <c r="L70" s="22">
        <f>SUMIF('New England Half'!$F$2:$F$355,$F70,'New England Half'!$J$2:$J$355)</f>
        <v>3.5</v>
      </c>
      <c r="M70" s="24">
        <f>SUM(G70:L70)</f>
        <v>39.049999999999997</v>
      </c>
    </row>
    <row r="71" spans="1:13" ht="12.45">
      <c r="A71" t="s">
        <v>292</v>
      </c>
      <c r="B71" t="s">
        <v>142</v>
      </c>
      <c r="C71" t="s">
        <v>35</v>
      </c>
      <c r="D71">
        <v>47</v>
      </c>
      <c r="E71" t="s">
        <v>20</v>
      </c>
      <c r="F71" s="20" t="str">
        <f>A71&amp;B71&amp;C71&amp;E71</f>
        <v>ColinSmithMUPPER VALLEY RUNNING CLUB</v>
      </c>
      <c r="G71" s="22">
        <f>SUMIF('Shamrock 5K'!$F$2:$F$300,$F71,'Shamrock 5K'!$J$2:$J$300)</f>
        <v>1</v>
      </c>
      <c r="H71" s="22">
        <f>SUMIF('Nashua 10K'!$F$2:$F$300,$F71,'Nashua 10K'!$J$2:$J$300)</f>
        <v>0</v>
      </c>
      <c r="I71" s="22">
        <f>SUMIF('Shaker 7'!$F$2:$F$300,$F71,'Shaker 7'!$J$2:$J$300)</f>
        <v>37</v>
      </c>
      <c r="J71" s="22">
        <f>SUMIF('Run for Freedom 5K'!$F$2:$F$300,$F71,'Run for Freedom 5K'!$J$2:$J$300)</f>
        <v>0</v>
      </c>
      <c r="K71" s="22">
        <f>SUMIF('Footrace for the Fallen 5K'!$F$2:$F$366,$F71,'Footrace for the Fallen 5K'!$J$2:$J$366)</f>
        <v>0</v>
      </c>
      <c r="L71" s="22">
        <f>SUMIF('New England Half'!$F$2:$F$355,$F71,'New England Half'!$J$2:$J$355)</f>
        <v>0</v>
      </c>
      <c r="M71" s="24">
        <f>SUM(G71:L71)</f>
        <v>38</v>
      </c>
    </row>
    <row r="72" spans="1:13" ht="12.45">
      <c r="A72" s="3" t="s">
        <v>210</v>
      </c>
      <c r="B72" s="3" t="s">
        <v>211</v>
      </c>
      <c r="C72" s="3" t="s">
        <v>35</v>
      </c>
      <c r="D72" s="3">
        <v>44</v>
      </c>
      <c r="E72" s="3" t="s">
        <v>20</v>
      </c>
      <c r="F72" s="19" t="str">
        <f>A72&amp;B72&amp;C72&amp;E72</f>
        <v>JeremyMikeczMUPPER VALLEY RUNNING CLUB</v>
      </c>
      <c r="G72" s="22">
        <f>SUMIF('Shamrock 5K'!$F$2:$F$300,$F72,'Shamrock 5K'!$J$2:$J$300)</f>
        <v>37</v>
      </c>
      <c r="H72" s="22">
        <f>SUMIF('Nashua 10K'!$F$2:$F$300,$F72,'Nashua 10K'!$J$2:$J$300)</f>
        <v>0</v>
      </c>
      <c r="I72" s="22">
        <f>SUMIF('Shaker 7'!$F$2:$F$300,$F72,'Shaker 7'!$J$2:$J$300)</f>
        <v>0</v>
      </c>
      <c r="J72" s="22">
        <f>SUMIF('Run for Freedom 5K'!$F$2:$F$300,$F72,'Run for Freedom 5K'!$J$2:$J$300)</f>
        <v>0</v>
      </c>
      <c r="K72" s="22">
        <f>SUMIF('Footrace for the Fallen 5K'!$F$2:$F$366,$F72,'Footrace for the Fallen 5K'!$J$2:$J$366)</f>
        <v>0</v>
      </c>
      <c r="L72" s="22">
        <f>SUMIF('New England Half'!$F$2:$F$355,$F72,'New England Half'!$J$2:$J$355)</f>
        <v>0</v>
      </c>
      <c r="M72" s="24">
        <f>SUM(G72:L72)</f>
        <v>37</v>
      </c>
    </row>
    <row r="73" spans="1:13" ht="12.45">
      <c r="A73" s="3" t="s">
        <v>153</v>
      </c>
      <c r="B73" s="3" t="s">
        <v>565</v>
      </c>
      <c r="C73" s="3" t="s">
        <v>35</v>
      </c>
      <c r="D73" s="3">
        <v>55</v>
      </c>
      <c r="E73" t="s">
        <v>19</v>
      </c>
      <c r="F73" s="20" t="str">
        <f>A73&amp;B73&amp;C73&amp;E73</f>
        <v>DaveBeliveauMMILLENNIUM RUNNING</v>
      </c>
      <c r="G73" s="22">
        <f>SUMIF('Shamrock 5K'!$F$2:$F$300,$F73,'Shamrock 5K'!$J$2:$J$300)</f>
        <v>0</v>
      </c>
      <c r="H73" s="22">
        <f>SUMIF('Nashua 10K'!$F$2:$F$300,$F73,'Nashua 10K'!$J$2:$J$300)</f>
        <v>0</v>
      </c>
      <c r="I73" s="22">
        <f>SUMIF('Shaker 7'!$F$2:$F$300,$F73,'Shaker 7'!$J$2:$J$300)</f>
        <v>0</v>
      </c>
      <c r="J73" s="22">
        <f>SUMIF('Run for Freedom 5K'!$F$2:$F$300,$F73,'Run for Freedom 5K'!$J$2:$J$300)</f>
        <v>6</v>
      </c>
      <c r="K73" s="22">
        <f>SUMIF('Footrace for the Fallen 5K'!$F$2:$F$366,$F73,'Footrace for the Fallen 5K'!$J$2:$J$366)</f>
        <v>0</v>
      </c>
      <c r="L73" s="22">
        <f>SUMIF('New England Half'!$F$2:$F$355,$F73,'New England Half'!$J$2:$J$355)</f>
        <v>30</v>
      </c>
      <c r="M73" s="24">
        <f>SUM(G73:L73)</f>
        <v>36</v>
      </c>
    </row>
    <row r="74" spans="1:13" ht="12.45">
      <c r="A74" t="s">
        <v>417</v>
      </c>
      <c r="B74" t="s">
        <v>279</v>
      </c>
      <c r="C74" t="s">
        <v>35</v>
      </c>
      <c r="D74">
        <v>31</v>
      </c>
      <c r="E74" t="s">
        <v>19</v>
      </c>
      <c r="F74" s="20" t="str">
        <f>A74&amp;B74&amp;C74&amp;E74</f>
        <v>DanJohnsonMMILLENNIUM RUNNING</v>
      </c>
      <c r="G74" s="22">
        <f>SUMIF('Shamrock 5K'!$F$2:$F$300,$F74,'Shamrock 5K'!$J$2:$J$300)</f>
        <v>0</v>
      </c>
      <c r="H74" s="22">
        <f>SUMIF('Nashua 10K'!$F$2:$F$300,$F74,'Nashua 10K'!$J$2:$J$300)</f>
        <v>34</v>
      </c>
      <c r="I74" s="22">
        <f>SUMIF('Shaker 7'!$F$2:$F$300,$F74,'Shaker 7'!$J$2:$J$300)</f>
        <v>0</v>
      </c>
      <c r="J74" s="22">
        <f>SUMIF('Run for Freedom 5K'!$F$2:$F$300,$F74,'Run for Freedom 5K'!$J$2:$J$300)</f>
        <v>0</v>
      </c>
      <c r="K74" s="22">
        <f>SUMIF('Footrace for the Fallen 5K'!$F$2:$F$366,$F74,'Footrace for the Fallen 5K'!$J$2:$J$366)</f>
        <v>0</v>
      </c>
      <c r="L74" s="22">
        <f>SUMIF('New England Half'!$F$2:$F$355,$F74,'New England Half'!$J$2:$J$355)</f>
        <v>0</v>
      </c>
      <c r="M74" s="24">
        <f>SUM(G74:L74)</f>
        <v>34</v>
      </c>
    </row>
    <row r="75" spans="1:13" ht="12.45">
      <c r="A75" s="3" t="s">
        <v>618</v>
      </c>
      <c r="B75" s="3" t="s">
        <v>785</v>
      </c>
      <c r="C75" s="3" t="s">
        <v>35</v>
      </c>
      <c r="D75" s="3">
        <v>53</v>
      </c>
      <c r="E75" t="s">
        <v>19</v>
      </c>
      <c r="F75" s="20" t="str">
        <f>A75&amp;B75&amp;C75&amp;E75</f>
        <v>SteveChampeyMMILLENNIUM RUNNING</v>
      </c>
      <c r="G75" s="22">
        <f>SUMIF('Shamrock 5K'!$F$2:$F$300,$F75,'Shamrock 5K'!$J$2:$J$300)</f>
        <v>0</v>
      </c>
      <c r="H75" s="22">
        <f>SUMIF('Nashua 10K'!$F$2:$F$300,$F75,'Nashua 10K'!$J$2:$J$300)</f>
        <v>0</v>
      </c>
      <c r="I75" s="22">
        <f>SUMIF('Shaker 7'!$F$2:$F$300,$F75,'Shaker 7'!$J$2:$J$300)</f>
        <v>0</v>
      </c>
      <c r="J75" s="22">
        <f>SUMIF('Run for Freedom 5K'!$F$2:$F$300,$F75,'Run for Freedom 5K'!$J$2:$J$300)</f>
        <v>0</v>
      </c>
      <c r="K75" s="22">
        <f>SUMIF('Footrace for the Fallen 5K'!$F$2:$F$366,$F75,'Footrace for the Fallen 5K'!$J$2:$J$366)</f>
        <v>15.5</v>
      </c>
      <c r="L75" s="22">
        <f>SUMIF('New England Half'!$F$2:$F$355,$F75,'New England Half'!$J$2:$J$355)</f>
        <v>16.5</v>
      </c>
      <c r="M75" s="24">
        <f>SUM(G75:L75)</f>
        <v>32</v>
      </c>
    </row>
    <row r="76" spans="1:13" ht="12.45">
      <c r="A76" s="3" t="s">
        <v>776</v>
      </c>
      <c r="B76" s="3" t="s">
        <v>777</v>
      </c>
      <c r="C76" s="3" t="s">
        <v>35</v>
      </c>
      <c r="D76" s="3">
        <v>20</v>
      </c>
      <c r="E76" t="s">
        <v>18</v>
      </c>
      <c r="F76" s="20" t="str">
        <f>A76&amp;B76&amp;C76&amp;E76</f>
        <v>LukeBrennanMGREATER DERRY TRACK CLUB</v>
      </c>
      <c r="G76" s="22">
        <f>SUMIF('Shamrock 5K'!$F$2:$F$300,$F76,'Shamrock 5K'!$J$2:$J$300)</f>
        <v>0</v>
      </c>
      <c r="H76" s="22">
        <f>SUMIF('Nashua 10K'!$F$2:$F$300,$F76,'Nashua 10K'!$J$2:$J$300)</f>
        <v>0</v>
      </c>
      <c r="I76" s="22">
        <f>SUMIF('Shaker 7'!$F$2:$F$300,$F76,'Shaker 7'!$J$2:$J$300)</f>
        <v>0</v>
      </c>
      <c r="J76" s="22">
        <f>SUMIF('Run for Freedom 5K'!$F$2:$F$300,$F76,'Run for Freedom 5K'!$J$2:$J$300)</f>
        <v>0</v>
      </c>
      <c r="K76" s="22">
        <f>SUMIF('Footrace for the Fallen 5K'!$F$2:$F$366,$F76,'Footrace for the Fallen 5K'!$J$2:$J$366)</f>
        <v>32</v>
      </c>
      <c r="L76" s="22">
        <f>SUMIF('New England Half'!$F$2:$F$355,$F76,'New England Half'!$J$2:$J$355)</f>
        <v>0</v>
      </c>
      <c r="M76" s="24">
        <f>SUM(G76:L76)</f>
        <v>32</v>
      </c>
    </row>
    <row r="77" spans="1:13" ht="12.45">
      <c r="A77" s="3" t="s">
        <v>396</v>
      </c>
      <c r="B77" s="3" t="s">
        <v>528</v>
      </c>
      <c r="C77" s="3" t="s">
        <v>35</v>
      </c>
      <c r="D77" s="3">
        <v>39</v>
      </c>
      <c r="E77" t="s">
        <v>18</v>
      </c>
      <c r="F77" s="20" t="str">
        <f>A77&amp;B77&amp;C77&amp;E77</f>
        <v>JustinMarshMGREATER DERRY TRACK CLUB</v>
      </c>
      <c r="G77" s="22">
        <f>SUMIF('Shamrock 5K'!$F$2:$F$300,$F77,'Shamrock 5K'!$J$2:$J$300)</f>
        <v>0</v>
      </c>
      <c r="H77" s="22">
        <f>SUMIF('Nashua 10K'!$F$2:$F$300,$F77,'Nashua 10K'!$J$2:$J$300)</f>
        <v>0</v>
      </c>
      <c r="I77" s="22">
        <f>SUMIF('Shaker 7'!$F$2:$F$300,$F77,'Shaker 7'!$J$2:$J$300)</f>
        <v>0</v>
      </c>
      <c r="J77" s="22">
        <f>SUMIF('Run for Freedom 5K'!$F$2:$F$300,$F77,'Run for Freedom 5K'!$J$2:$J$300)</f>
        <v>32</v>
      </c>
      <c r="K77" s="22">
        <f>SUMIF('Footrace for the Fallen 5K'!$F$2:$F$366,$F77,'Footrace for the Fallen 5K'!$J$2:$J$366)</f>
        <v>0</v>
      </c>
      <c r="L77" s="22">
        <f>SUMIF('New England Half'!$F$2:$F$355,$F77,'New England Half'!$J$2:$J$355)</f>
        <v>0</v>
      </c>
      <c r="M77" s="24">
        <f>SUM(G77:L77)</f>
        <v>32</v>
      </c>
    </row>
    <row r="78" spans="1:13" ht="12.45">
      <c r="A78" t="s">
        <v>290</v>
      </c>
      <c r="B78" t="s">
        <v>49</v>
      </c>
      <c r="C78" t="s">
        <v>35</v>
      </c>
      <c r="D78">
        <v>22</v>
      </c>
      <c r="E78" t="s">
        <v>17</v>
      </c>
      <c r="F78" s="20" t="str">
        <f>A78&amp;B78&amp;C78&amp;E78</f>
        <v>ChrisDrudingMGATE CITY STRIDERS</v>
      </c>
      <c r="G78" s="22">
        <f>SUMIF('Shamrock 5K'!$F$2:$F$300,$F78,'Shamrock 5K'!$J$2:$J$300)</f>
        <v>0</v>
      </c>
      <c r="H78" s="22">
        <f>SUMIF('Nashua 10K'!$F$2:$F$300,$F78,'Nashua 10K'!$J$2:$J$300)</f>
        <v>0</v>
      </c>
      <c r="I78" s="22">
        <f>SUMIF('Shaker 7'!$F$2:$F$300,$F78,'Shaker 7'!$J$2:$J$300)</f>
        <v>24</v>
      </c>
      <c r="J78" s="22">
        <f>SUMIF('Run for Freedom 5K'!$F$2:$F$300,$F78,'Run for Freedom 5K'!$J$2:$J$300)</f>
        <v>0</v>
      </c>
      <c r="K78" s="22">
        <f>SUMIF('Footrace for the Fallen 5K'!$F$2:$F$366,$F78,'Footrace for the Fallen 5K'!$J$2:$J$366)</f>
        <v>0</v>
      </c>
      <c r="L78" s="22">
        <f>SUMIF('New England Half'!$F$2:$F$355,$F78,'New England Half'!$J$2:$J$355)</f>
        <v>6.75</v>
      </c>
      <c r="M78" s="24">
        <f>SUM(G78:L78)</f>
        <v>30.75</v>
      </c>
    </row>
    <row r="79" spans="1:13" ht="12.45">
      <c r="A79" t="s">
        <v>109</v>
      </c>
      <c r="B79" t="s">
        <v>435</v>
      </c>
      <c r="C79" t="s">
        <v>35</v>
      </c>
      <c r="D79" s="3">
        <v>58</v>
      </c>
      <c r="E79" t="s">
        <v>19</v>
      </c>
      <c r="F79" s="20" t="str">
        <f>A79&amp;B79&amp;C79&amp;E79</f>
        <v>ChristopherBaermanMMILLENNIUM RUNNING</v>
      </c>
      <c r="G79" s="22">
        <f>SUMIF('Shamrock 5K'!$F$2:$F$300,$F79,'Shamrock 5K'!$J$2:$J$300)</f>
        <v>0</v>
      </c>
      <c r="H79" s="22">
        <f>SUMIF('Nashua 10K'!$F$2:$F$300,$F79,'Nashua 10K'!$J$2:$J$300)</f>
        <v>21</v>
      </c>
      <c r="I79" s="22">
        <f>SUMIF('Shaker 7'!$F$2:$F$300,$F79,'Shaker 7'!$J$2:$J$300)</f>
        <v>0</v>
      </c>
      <c r="J79" s="22">
        <f>SUMIF('Run for Freedom 5K'!$F$2:$F$300,$F79,'Run for Freedom 5K'!$J$2:$J$300)</f>
        <v>5.75</v>
      </c>
      <c r="K79" s="22">
        <f>SUMIF('Footrace for the Fallen 5K'!$F$2:$F$366,$F79,'Footrace for the Fallen 5K'!$J$2:$J$366)</f>
        <v>4</v>
      </c>
      <c r="L79" s="22">
        <f>SUMIF('New England Half'!$F$2:$F$355,$F79,'New England Half'!$J$2:$J$355)</f>
        <v>0</v>
      </c>
      <c r="M79" s="24">
        <f>SUM(G79:L79)</f>
        <v>30.75</v>
      </c>
    </row>
    <row r="80" spans="1:13" ht="12.45">
      <c r="A80" t="s">
        <v>92</v>
      </c>
      <c r="B80" t="s">
        <v>427</v>
      </c>
      <c r="C80" t="s">
        <v>35</v>
      </c>
      <c r="D80">
        <v>49</v>
      </c>
      <c r="E80" t="s">
        <v>19</v>
      </c>
      <c r="F80" s="20" t="str">
        <f>A80&amp;B80&amp;C80&amp;E80</f>
        <v>MichaelGrzybMMILLENNIUM RUNNING</v>
      </c>
      <c r="G80" s="22">
        <f>SUMIF('Shamrock 5K'!$F$2:$F$300,$F80,'Shamrock 5K'!$J$2:$J$300)</f>
        <v>0</v>
      </c>
      <c r="H80" s="22">
        <f>SUMIF('Nashua 10K'!$F$2:$F$300,$F80,'Nashua 10K'!$J$2:$J$300)</f>
        <v>30</v>
      </c>
      <c r="I80" s="22">
        <f>SUMIF('Shaker 7'!$F$2:$F$300,$F80,'Shaker 7'!$J$2:$J$300)</f>
        <v>0</v>
      </c>
      <c r="J80" s="22">
        <f>SUMIF('Run for Freedom 5K'!$F$2:$F$300,$F80,'Run for Freedom 5K'!$J$2:$J$300)</f>
        <v>0</v>
      </c>
      <c r="K80" s="22">
        <f>SUMIF('Footrace for the Fallen 5K'!$F$2:$F$366,$F80,'Footrace for the Fallen 5K'!$J$2:$J$366)</f>
        <v>0</v>
      </c>
      <c r="L80" s="22">
        <f>SUMIF('New England Half'!$F$2:$F$355,$F80,'New England Half'!$J$2:$J$355)</f>
        <v>0</v>
      </c>
      <c r="M80" s="24">
        <f>SUM(G80:L80)</f>
        <v>30</v>
      </c>
    </row>
    <row r="81" spans="1:13" ht="12.45">
      <c r="A81" s="3" t="s">
        <v>92</v>
      </c>
      <c r="B81" s="3" t="s">
        <v>344</v>
      </c>
      <c r="C81" s="3" t="s">
        <v>35</v>
      </c>
      <c r="D81" s="3">
        <v>57</v>
      </c>
      <c r="E81" s="3" t="s">
        <v>20</v>
      </c>
      <c r="F81" s="19" t="str">
        <f>A81&amp;B81&amp;C81&amp;E81</f>
        <v>MichaelVecchiarelliMUPPER VALLEY RUNNING CLUB</v>
      </c>
      <c r="G81" s="22">
        <f>SUMIF('Shamrock 5K'!$F$2:$F$300,$F81,'Shamrock 5K'!$J$2:$J$300)</f>
        <v>30</v>
      </c>
      <c r="H81" s="22">
        <f>SUMIF('Nashua 10K'!$F$2:$F$300,$F81,'Nashua 10K'!$J$2:$J$300)</f>
        <v>0</v>
      </c>
      <c r="I81" s="22">
        <f>SUMIF('Shaker 7'!$F$2:$F$300,$F81,'Shaker 7'!$J$2:$J$300)</f>
        <v>0</v>
      </c>
      <c r="J81" s="22">
        <f>SUMIF('Run for Freedom 5K'!$F$2:$F$300,$F81,'Run for Freedom 5K'!$J$2:$J$300)</f>
        <v>0</v>
      </c>
      <c r="K81" s="22">
        <f>SUMIF('Footrace for the Fallen 5K'!$F$2:$F$366,$F81,'Footrace for the Fallen 5K'!$J$2:$J$366)</f>
        <v>0</v>
      </c>
      <c r="L81" s="22">
        <f>SUMIF('New England Half'!$F$2:$F$355,$F81,'New England Half'!$J$2:$J$355)</f>
        <v>0</v>
      </c>
      <c r="M81" s="24">
        <f>SUM(G81:L81)</f>
        <v>30</v>
      </c>
    </row>
    <row r="82" spans="1:13" ht="12.45">
      <c r="A82" s="3" t="s">
        <v>526</v>
      </c>
      <c r="B82" s="3" t="s">
        <v>527</v>
      </c>
      <c r="C82" s="3" t="s">
        <v>35</v>
      </c>
      <c r="D82" s="3">
        <v>25</v>
      </c>
      <c r="E82" t="s">
        <v>19</v>
      </c>
      <c r="F82" s="20" t="str">
        <f>A82&amp;B82&amp;C82&amp;E82</f>
        <v>AnthonyRaineyMMILLENNIUM RUNNING</v>
      </c>
      <c r="G82" s="22">
        <f>SUMIF('Shamrock 5K'!$F$2:$F$300,$F82,'Shamrock 5K'!$J$2:$J$300)</f>
        <v>0</v>
      </c>
      <c r="H82" s="22">
        <f>SUMIF('Nashua 10K'!$F$2:$F$300,$F82,'Nashua 10K'!$J$2:$J$300)</f>
        <v>0</v>
      </c>
      <c r="I82" s="22">
        <f>SUMIF('Shaker 7'!$F$2:$F$300,$F82,'Shaker 7'!$J$2:$J$300)</f>
        <v>0</v>
      </c>
      <c r="J82" s="22">
        <f>SUMIF('Run for Freedom 5K'!$F$2:$F$300,$F82,'Run for Freedom 5K'!$J$2:$J$300)</f>
        <v>22.5</v>
      </c>
      <c r="K82" s="22">
        <f>SUMIF('Footrace for the Fallen 5K'!$F$2:$F$366,$F82,'Footrace for the Fallen 5K'!$J$2:$J$366)</f>
        <v>6.75</v>
      </c>
      <c r="L82" s="22">
        <f>SUMIF('New England Half'!$F$2:$F$355,$F82,'New England Half'!$J$2:$J$355)</f>
        <v>0</v>
      </c>
      <c r="M82" s="24">
        <f>SUM(G82:L82)</f>
        <v>29.25</v>
      </c>
    </row>
    <row r="83" spans="1:13" ht="12.45">
      <c r="A83" t="s">
        <v>39</v>
      </c>
      <c r="B83" t="s">
        <v>40</v>
      </c>
      <c r="C83" t="s">
        <v>35</v>
      </c>
      <c r="D83" s="3">
        <v>46</v>
      </c>
      <c r="E83" t="s">
        <v>17</v>
      </c>
      <c r="F83" s="19" t="str">
        <f>A83&amp;B83&amp;C83&amp;E83</f>
        <v>StephenRouleauMGATE CITY STRIDERS</v>
      </c>
      <c r="G83" s="22">
        <f>SUMIF('Shamrock 5K'!$F$2:$F$300,$F83,'Shamrock 5K'!$J$2:$J$300)</f>
        <v>7.8</v>
      </c>
      <c r="H83" s="22">
        <f>SUMIF('Nashua 10K'!$F$2:$F$300,$F83,'Nashua 10K'!$J$2:$J$300)</f>
        <v>11.5</v>
      </c>
      <c r="I83" s="22">
        <f>SUMIF('Shaker 7'!$F$2:$F$300,$F83,'Shaker 7'!$J$2:$J$300)</f>
        <v>6.25</v>
      </c>
      <c r="J83" s="22">
        <f>SUMIF('Run for Freedom 5K'!$F$2:$F$300,$F83,'Run for Freedom 5K'!$J$2:$J$300)</f>
        <v>1.6</v>
      </c>
      <c r="K83" s="22">
        <f>SUMIF('Footrace for the Fallen 5K'!$F$2:$F$366,$F83,'Footrace for the Fallen 5K'!$J$2:$J$366)</f>
        <v>1</v>
      </c>
      <c r="L83" s="22">
        <f>SUMIF('New England Half'!$F$2:$F$355,$F83,'New England Half'!$J$2:$J$355)</f>
        <v>0</v>
      </c>
      <c r="M83" s="24">
        <f>SUM(G83:L83)</f>
        <v>28.150000000000002</v>
      </c>
    </row>
    <row r="84" spans="1:13" ht="12.45">
      <c r="A84" t="s">
        <v>854</v>
      </c>
      <c r="B84" t="s">
        <v>739</v>
      </c>
      <c r="C84" t="s">
        <v>35</v>
      </c>
      <c r="D84">
        <v>50</v>
      </c>
      <c r="E84" t="s">
        <v>18</v>
      </c>
      <c r="F84" s="20" t="str">
        <f>A84&amp;B84&amp;C84&amp;E84</f>
        <v>KurtMullenMGREATER DERRY TRACK CLUB</v>
      </c>
      <c r="G84" s="22">
        <f>SUMIF('Shamrock 5K'!$F$2:$F$300,$F84,'Shamrock 5K'!$J$2:$J$300)</f>
        <v>0</v>
      </c>
      <c r="H84" s="22">
        <f>SUMIF('Nashua 10K'!$F$2:$F$300,$F84,'Nashua 10K'!$J$2:$J$300)</f>
        <v>0</v>
      </c>
      <c r="I84" s="22">
        <f>SUMIF('Shaker 7'!$F$2:$F$300,$F84,'Shaker 7'!$J$2:$J$300)</f>
        <v>0</v>
      </c>
      <c r="J84" s="22">
        <f>SUMIF('Run for Freedom 5K'!$F$2:$F$300,$F84,'Run for Freedom 5K'!$J$2:$J$300)</f>
        <v>0</v>
      </c>
      <c r="K84" s="22">
        <f>SUMIF('Footrace for the Fallen 5K'!$F$2:$F$366,$F84,'Footrace for the Fallen 5K'!$J$2:$J$366)</f>
        <v>0</v>
      </c>
      <c r="L84" s="22">
        <f>SUMIF('New England Half'!$F$2:$F$355,$F84,'New England Half'!$J$2:$J$355)</f>
        <v>28</v>
      </c>
      <c r="M84" s="24">
        <f>SUM(G84:L84)</f>
        <v>28</v>
      </c>
    </row>
    <row r="85" spans="1:13" ht="12.45">
      <c r="A85" s="3" t="s">
        <v>234</v>
      </c>
      <c r="B85" s="3" t="s">
        <v>235</v>
      </c>
      <c r="C85" s="3" t="s">
        <v>35</v>
      </c>
      <c r="D85" s="3">
        <v>54</v>
      </c>
      <c r="E85" s="3" t="s">
        <v>20</v>
      </c>
      <c r="F85" s="20" t="str">
        <f>A85&amp;B85&amp;C85&amp;E85</f>
        <v>ToddMackenzieMUPPER VALLEY RUNNING CLUB</v>
      </c>
      <c r="G85" s="22">
        <f>SUMIF('Shamrock 5K'!$F$2:$F$300,$F85,'Shamrock 5K'!$J$2:$J$300)</f>
        <v>28</v>
      </c>
      <c r="H85" s="22">
        <f>SUMIF('Nashua 10K'!$F$2:$F$300,$F85,'Nashua 10K'!$J$2:$J$300)</f>
        <v>0</v>
      </c>
      <c r="I85" s="22">
        <f>SUMIF('Shaker 7'!$F$2:$F$300,$F85,'Shaker 7'!$J$2:$J$300)</f>
        <v>0</v>
      </c>
      <c r="J85" s="22">
        <f>SUMIF('Run for Freedom 5K'!$F$2:$F$300,$F85,'Run for Freedom 5K'!$J$2:$J$300)</f>
        <v>0</v>
      </c>
      <c r="K85" s="22">
        <f>SUMIF('Footrace for the Fallen 5K'!$F$2:$F$366,$F85,'Footrace for the Fallen 5K'!$J$2:$J$366)</f>
        <v>0</v>
      </c>
      <c r="L85" s="22">
        <f>SUMIF('New England Half'!$F$2:$F$355,$F85,'New England Half'!$J$2:$J$355)</f>
        <v>0</v>
      </c>
      <c r="M85" s="24">
        <f>SUM(G85:L85)</f>
        <v>28</v>
      </c>
    </row>
    <row r="86" spans="1:13" ht="12.45">
      <c r="A86" t="s">
        <v>860</v>
      </c>
      <c r="B86" t="s">
        <v>861</v>
      </c>
      <c r="C86" t="s">
        <v>35</v>
      </c>
      <c r="D86">
        <v>19</v>
      </c>
      <c r="E86" t="s">
        <v>19</v>
      </c>
      <c r="F86" s="20" t="str">
        <f>A86&amp;B86&amp;C86&amp;E86</f>
        <v>ChaseHallMMILLENNIUM RUNNING</v>
      </c>
      <c r="G86" s="22">
        <f>SUMIF('Shamrock 5K'!$F$2:$F$300,$F86,'Shamrock 5K'!$J$2:$J$300)</f>
        <v>0</v>
      </c>
      <c r="H86" s="22">
        <f>SUMIF('Nashua 10K'!$F$2:$F$300,$F86,'Nashua 10K'!$J$2:$J$300)</f>
        <v>0</v>
      </c>
      <c r="I86" s="22">
        <f>SUMIF('Shaker 7'!$F$2:$F$300,$F86,'Shaker 7'!$J$2:$J$300)</f>
        <v>0</v>
      </c>
      <c r="J86" s="22">
        <f>SUMIF('Run for Freedom 5K'!$F$2:$F$300,$F86,'Run for Freedom 5K'!$J$2:$J$300)</f>
        <v>0</v>
      </c>
      <c r="K86" s="22">
        <f>SUMIF('Footrace for the Fallen 5K'!$F$2:$F$366,$F86,'Footrace for the Fallen 5K'!$J$2:$J$366)</f>
        <v>0</v>
      </c>
      <c r="L86" s="22">
        <f>SUMIF('New England Half'!$F$2:$F$355,$F86,'New England Half'!$J$2:$J$355)</f>
        <v>26</v>
      </c>
      <c r="M86" s="24">
        <f>SUM(G86:L86)</f>
        <v>26</v>
      </c>
    </row>
    <row r="87" spans="1:13" ht="12.45">
      <c r="A87" t="s">
        <v>386</v>
      </c>
      <c r="B87" t="s">
        <v>387</v>
      </c>
      <c r="C87" t="s">
        <v>35</v>
      </c>
      <c r="D87">
        <v>68</v>
      </c>
      <c r="E87" t="s">
        <v>17</v>
      </c>
      <c r="F87" s="20" t="str">
        <f>A87&amp;B87&amp;C87&amp;E87</f>
        <v>HeinVan Den HeuvelMGATE CITY STRIDERS</v>
      </c>
      <c r="G87" s="22">
        <f>SUMIF('Shamrock 5K'!$F$2:$F$300,$F87,'Shamrock 5K'!$J$2:$J$300)</f>
        <v>0</v>
      </c>
      <c r="H87" s="22">
        <f>SUMIF('Nashua 10K'!$F$2:$F$300,$F87,'Nashua 10K'!$J$2:$J$300)</f>
        <v>26</v>
      </c>
      <c r="I87" s="22">
        <f>SUMIF('Shaker 7'!$F$2:$F$300,$F87,'Shaker 7'!$J$2:$J$300)</f>
        <v>0</v>
      </c>
      <c r="J87" s="22">
        <f>SUMIF('Run for Freedom 5K'!$F$2:$F$300,$F87,'Run for Freedom 5K'!$J$2:$J$300)</f>
        <v>0</v>
      </c>
      <c r="K87" s="22">
        <f>SUMIF('Footrace for the Fallen 5K'!$F$2:$F$366,$F87,'Footrace for the Fallen 5K'!$J$2:$J$366)</f>
        <v>0</v>
      </c>
      <c r="L87" s="22">
        <f>SUMIF('New England Half'!$F$2:$F$355,$F87,'New England Half'!$J$2:$J$355)</f>
        <v>0</v>
      </c>
      <c r="M87" s="24">
        <f>SUM(G87:L87)</f>
        <v>26</v>
      </c>
    </row>
    <row r="88" spans="1:13" ht="12.45">
      <c r="A88" s="3" t="s">
        <v>546</v>
      </c>
      <c r="B88" s="3" t="s">
        <v>547</v>
      </c>
      <c r="C88" s="3" t="s">
        <v>35</v>
      </c>
      <c r="D88" s="3">
        <v>47</v>
      </c>
      <c r="E88" t="s">
        <v>19</v>
      </c>
      <c r="F88" s="20" t="str">
        <f>A88&amp;B88&amp;C88&amp;E88</f>
        <v>RayLevesqueMMILLENNIUM RUNNING</v>
      </c>
      <c r="G88" s="22">
        <f>SUMIF('Shamrock 5K'!$F$2:$F$300,$F88,'Shamrock 5K'!$J$2:$J$300)</f>
        <v>0</v>
      </c>
      <c r="H88" s="22">
        <f>SUMIF('Nashua 10K'!$F$2:$F$300,$F88,'Nashua 10K'!$J$2:$J$300)</f>
        <v>0</v>
      </c>
      <c r="I88" s="22">
        <f>SUMIF('Shaker 7'!$F$2:$F$300,$F88,'Shaker 7'!$J$2:$J$300)</f>
        <v>0</v>
      </c>
      <c r="J88" s="22">
        <f>SUMIF('Run for Freedom 5K'!$F$2:$F$300,$F88,'Run for Freedom 5K'!$J$2:$J$300)</f>
        <v>13.5</v>
      </c>
      <c r="K88" s="22">
        <f>SUMIF('Footrace for the Fallen 5K'!$F$2:$F$366,$F88,'Footrace for the Fallen 5K'!$J$2:$J$366)</f>
        <v>0</v>
      </c>
      <c r="L88" s="22">
        <f>SUMIF('New England Half'!$F$2:$F$355,$F88,'New England Half'!$J$2:$J$355)</f>
        <v>11.5</v>
      </c>
      <c r="M88" s="24">
        <f>SUM(G88:L88)</f>
        <v>25</v>
      </c>
    </row>
    <row r="89" spans="1:13" ht="12.45">
      <c r="A89" t="s">
        <v>852</v>
      </c>
      <c r="B89" t="s">
        <v>853</v>
      </c>
      <c r="C89" t="s">
        <v>35</v>
      </c>
      <c r="D89">
        <v>41</v>
      </c>
      <c r="E89" t="s">
        <v>18</v>
      </c>
      <c r="F89" s="20" t="str">
        <f>A89&amp;B89&amp;C89&amp;E89</f>
        <v>EthanRowinMGREATER DERRY TRACK CLUB</v>
      </c>
      <c r="G89" s="22">
        <f>SUMIF('Shamrock 5K'!$F$2:$F$300,$F89,'Shamrock 5K'!$J$2:$J$300)</f>
        <v>0</v>
      </c>
      <c r="H89" s="22">
        <f>SUMIF('Nashua 10K'!$F$2:$F$300,$F89,'Nashua 10K'!$J$2:$J$300)</f>
        <v>0</v>
      </c>
      <c r="I89" s="22">
        <f>SUMIF('Shaker 7'!$F$2:$F$300,$F89,'Shaker 7'!$J$2:$J$300)</f>
        <v>0</v>
      </c>
      <c r="J89" s="22">
        <f>SUMIF('Run for Freedom 5K'!$F$2:$F$300,$F89,'Run for Freedom 5K'!$J$2:$J$300)</f>
        <v>0</v>
      </c>
      <c r="K89" s="22">
        <f>SUMIF('Footrace for the Fallen 5K'!$F$2:$F$366,$F89,'Footrace for the Fallen 5K'!$J$2:$J$366)</f>
        <v>0</v>
      </c>
      <c r="L89" s="22">
        <f>SUMIF('New England Half'!$F$2:$F$355,$F89,'New England Half'!$J$2:$J$355)</f>
        <v>24</v>
      </c>
      <c r="M89" s="24">
        <f>SUM(G89:L89)</f>
        <v>24</v>
      </c>
    </row>
    <row r="90" spans="1:13" ht="12.45">
      <c r="A90" t="s">
        <v>99</v>
      </c>
      <c r="B90" t="s">
        <v>348</v>
      </c>
      <c r="C90" t="s">
        <v>35</v>
      </c>
      <c r="D90">
        <v>52</v>
      </c>
      <c r="E90" t="s">
        <v>18</v>
      </c>
      <c r="F90" s="20" t="str">
        <f>A90&amp;B90&amp;C90&amp;E90</f>
        <v>PaulLecainMGREATER DERRY TRACK CLUB</v>
      </c>
      <c r="G90" s="22">
        <f>SUMIF('Shamrock 5K'!$F$2:$F$300,$F90,'Shamrock 5K'!$J$2:$J$300)</f>
        <v>0</v>
      </c>
      <c r="H90" s="22">
        <f>SUMIF('Nashua 10K'!$F$2:$F$300,$F90,'Nashua 10K'!$J$2:$J$300)</f>
        <v>24</v>
      </c>
      <c r="I90" s="22">
        <f>SUMIF('Shaker 7'!$F$2:$F$300,$F90,'Shaker 7'!$J$2:$J$300)</f>
        <v>0</v>
      </c>
      <c r="J90" s="22">
        <f>SUMIF('Run for Freedom 5K'!$F$2:$F$300,$F90,'Run for Freedom 5K'!$J$2:$J$300)</f>
        <v>0</v>
      </c>
      <c r="K90" s="22">
        <f>SUMIF('Footrace for the Fallen 5K'!$F$2:$F$366,$F90,'Footrace for the Fallen 5K'!$J$2:$J$366)</f>
        <v>0</v>
      </c>
      <c r="L90" s="22">
        <f>SUMIF('New England Half'!$F$2:$F$355,$F90,'New England Half'!$J$2:$J$355)</f>
        <v>0</v>
      </c>
      <c r="M90" s="24">
        <f>SUM(G90:L90)</f>
        <v>24</v>
      </c>
    </row>
    <row r="91" spans="1:13" ht="12.45">
      <c r="A91" s="3" t="s">
        <v>224</v>
      </c>
      <c r="B91" s="3" t="s">
        <v>225</v>
      </c>
      <c r="C91" s="3" t="s">
        <v>35</v>
      </c>
      <c r="D91" s="3">
        <v>48</v>
      </c>
      <c r="E91" s="3" t="s">
        <v>20</v>
      </c>
      <c r="F91" s="19" t="str">
        <f>A91&amp;B91&amp;C91&amp;E91</f>
        <v>CraigManningMUPPER VALLEY RUNNING CLUB</v>
      </c>
      <c r="G91" s="22">
        <f>SUMIF('Shamrock 5K'!$F$2:$F$300,$F91,'Shamrock 5K'!$J$2:$J$300)</f>
        <v>24</v>
      </c>
      <c r="H91" s="22">
        <f>SUMIF('Nashua 10K'!$F$2:$F$300,$F91,'Nashua 10K'!$J$2:$J$300)</f>
        <v>0</v>
      </c>
      <c r="I91" s="22">
        <f>SUMIF('Shaker 7'!$F$2:$F$300,$F91,'Shaker 7'!$J$2:$J$300)</f>
        <v>0</v>
      </c>
      <c r="J91" s="22">
        <f>SUMIF('Run for Freedom 5K'!$F$2:$F$300,$F91,'Run for Freedom 5K'!$J$2:$J$300)</f>
        <v>0</v>
      </c>
      <c r="K91" s="22">
        <f>SUMIF('Footrace for the Fallen 5K'!$F$2:$F$366,$F91,'Footrace for the Fallen 5K'!$J$2:$J$366)</f>
        <v>0</v>
      </c>
      <c r="L91" s="22">
        <f>SUMIF('New England Half'!$F$2:$F$355,$F91,'New England Half'!$J$2:$J$355)</f>
        <v>0</v>
      </c>
      <c r="M91" s="24">
        <f>SUM(G91:L91)</f>
        <v>24</v>
      </c>
    </row>
    <row r="92" spans="1:13" ht="12.45">
      <c r="A92" s="3" t="s">
        <v>780</v>
      </c>
      <c r="B92" s="3" t="s">
        <v>781</v>
      </c>
      <c r="C92" s="3" t="s">
        <v>35</v>
      </c>
      <c r="D92" s="3">
        <v>40</v>
      </c>
      <c r="E92" t="s">
        <v>17</v>
      </c>
      <c r="F92" s="20" t="str">
        <f>A92&amp;B92&amp;C92&amp;E92</f>
        <v>BrentonPiekarskiMGATE CITY STRIDERS</v>
      </c>
      <c r="G92" s="22">
        <f>SUMIF('Shamrock 5K'!$F$2:$F$300,$F92,'Shamrock 5K'!$J$2:$J$300)</f>
        <v>0</v>
      </c>
      <c r="H92" s="22">
        <f>SUMIF('Nashua 10K'!$F$2:$F$300,$F92,'Nashua 10K'!$J$2:$J$300)</f>
        <v>0</v>
      </c>
      <c r="I92" s="22">
        <f>SUMIF('Shaker 7'!$F$2:$F$300,$F92,'Shaker 7'!$J$2:$J$300)</f>
        <v>0</v>
      </c>
      <c r="J92" s="22">
        <f>SUMIF('Run for Freedom 5K'!$F$2:$F$300,$F92,'Run for Freedom 5K'!$J$2:$J$300)</f>
        <v>0</v>
      </c>
      <c r="K92" s="22">
        <f>SUMIF('Footrace for the Fallen 5K'!$F$2:$F$366,$F92,'Footrace for the Fallen 5K'!$J$2:$J$366)</f>
        <v>24</v>
      </c>
      <c r="L92" s="22">
        <f>SUMIF('New England Half'!$F$2:$F$355,$F92,'New England Half'!$J$2:$J$355)</f>
        <v>0</v>
      </c>
      <c r="M92" s="24">
        <f>SUM(G92:L92)</f>
        <v>24</v>
      </c>
    </row>
    <row r="93" spans="1:13" ht="12.45">
      <c r="A93" t="s">
        <v>109</v>
      </c>
      <c r="B93" t="s">
        <v>497</v>
      </c>
      <c r="C93" t="s">
        <v>35</v>
      </c>
      <c r="D93">
        <v>48</v>
      </c>
      <c r="E93" t="s">
        <v>19</v>
      </c>
      <c r="F93" s="20" t="str">
        <f>A93&amp;B93&amp;C93&amp;E93</f>
        <v>ChristopherDeanMMILLENNIUM RUNNING</v>
      </c>
      <c r="G93" s="22">
        <f>SUMIF('Shamrock 5K'!$F$2:$F$300,$F93,'Shamrock 5K'!$J$2:$J$300)</f>
        <v>0</v>
      </c>
      <c r="H93" s="22">
        <f>SUMIF('Nashua 10K'!$F$2:$F$300,$F93,'Nashua 10K'!$J$2:$J$300)</f>
        <v>0</v>
      </c>
      <c r="I93" s="22">
        <f>SUMIF('Shaker 7'!$F$2:$F$300,$F93,'Shaker 7'!$J$2:$J$300)</f>
        <v>9.5</v>
      </c>
      <c r="J93" s="22">
        <f>SUMIF('Run for Freedom 5K'!$F$2:$F$300,$F93,'Run for Freedom 5K'!$J$2:$J$300)</f>
        <v>8.4</v>
      </c>
      <c r="K93" s="22">
        <f>SUMIF('Footrace for the Fallen 5K'!$F$2:$F$366,$F93,'Footrace for the Fallen 5K'!$J$2:$J$366)</f>
        <v>0</v>
      </c>
      <c r="L93" s="22">
        <f>SUMIF('New England Half'!$F$2:$F$355,$F93,'New England Half'!$J$2:$J$355)</f>
        <v>5.75</v>
      </c>
      <c r="M93" s="24">
        <f>SUM(G93:L93)</f>
        <v>23.65</v>
      </c>
    </row>
    <row r="94" spans="1:13" ht="12.45">
      <c r="A94" s="3" t="s">
        <v>787</v>
      </c>
      <c r="B94" s="3" t="s">
        <v>788</v>
      </c>
      <c r="C94" s="3" t="s">
        <v>35</v>
      </c>
      <c r="D94" s="3">
        <v>24</v>
      </c>
      <c r="E94" t="s">
        <v>19</v>
      </c>
      <c r="F94" s="20" t="str">
        <f>A94&amp;B94&amp;C94&amp;E94</f>
        <v>AidenGindinMMILLENNIUM RUNNING</v>
      </c>
      <c r="G94" s="22">
        <f>SUMIF('Shamrock 5K'!$F$2:$F$300,$F94,'Shamrock 5K'!$J$2:$J$300)</f>
        <v>0</v>
      </c>
      <c r="H94" s="22">
        <f>SUMIF('Nashua 10K'!$F$2:$F$300,$F94,'Nashua 10K'!$J$2:$J$300)</f>
        <v>0</v>
      </c>
      <c r="I94" s="22">
        <f>SUMIF('Shaker 7'!$F$2:$F$300,$F94,'Shaker 7'!$J$2:$J$300)</f>
        <v>0</v>
      </c>
      <c r="J94" s="22">
        <f>SUMIF('Run for Freedom 5K'!$F$2:$F$300,$F94,'Run for Freedom 5K'!$J$2:$J$300)</f>
        <v>0</v>
      </c>
      <c r="K94" s="22">
        <f>SUMIF('Footrace for the Fallen 5K'!$F$2:$F$366,$F94,'Footrace for the Fallen 5K'!$J$2:$J$366)</f>
        <v>10</v>
      </c>
      <c r="L94" s="22">
        <f>SUMIF('New England Half'!$F$2:$F$355,$F94,'New England Half'!$J$2:$J$355)</f>
        <v>13.5</v>
      </c>
      <c r="M94" s="24">
        <f>SUM(G94:L94)</f>
        <v>23.5</v>
      </c>
    </row>
    <row r="95" spans="1:13" ht="12.45">
      <c r="A95" t="s">
        <v>501</v>
      </c>
      <c r="B95" t="s">
        <v>502</v>
      </c>
      <c r="C95" t="s">
        <v>35</v>
      </c>
      <c r="D95">
        <v>47</v>
      </c>
      <c r="E95" t="s">
        <v>18</v>
      </c>
      <c r="F95" s="20" t="str">
        <f>A95&amp;B95&amp;C95&amp;E95</f>
        <v>JonathanAlizioMGREATER DERRY TRACK CLUB</v>
      </c>
      <c r="G95" s="22">
        <f>SUMIF('Shamrock 5K'!$F$2:$F$300,$F95,'Shamrock 5K'!$J$2:$J$300)</f>
        <v>0</v>
      </c>
      <c r="H95" s="22">
        <f>SUMIF('Nashua 10K'!$F$2:$F$300,$F95,'Nashua 10K'!$J$2:$J$300)</f>
        <v>0</v>
      </c>
      <c r="I95" s="22">
        <f>SUMIF('Shaker 7'!$F$2:$F$300,$F95,'Shaker 7'!$J$2:$J$300)</f>
        <v>8.6999999999999993</v>
      </c>
      <c r="J95" s="22">
        <f>SUMIF('Run for Freedom 5K'!$F$2:$F$300,$F95,'Run for Freedom 5K'!$J$2:$J$300)</f>
        <v>5</v>
      </c>
      <c r="K95" s="22">
        <f>SUMIF('Footrace for the Fallen 5K'!$F$2:$F$366,$F95,'Footrace for the Fallen 5K'!$J$2:$J$366)</f>
        <v>0</v>
      </c>
      <c r="L95" s="22">
        <f>SUMIF('New England Half'!$F$2:$F$355,$F95,'New England Half'!$J$2:$J$355)</f>
        <v>9.5</v>
      </c>
      <c r="M95" s="24">
        <f>SUM(G95:L95)</f>
        <v>23.2</v>
      </c>
    </row>
    <row r="96" spans="1:13" ht="12.45">
      <c r="A96" s="3" t="s">
        <v>433</v>
      </c>
      <c r="B96" s="3" t="s">
        <v>784</v>
      </c>
      <c r="C96" s="3" t="s">
        <v>35</v>
      </c>
      <c r="D96" s="3">
        <v>69</v>
      </c>
      <c r="E96" t="s">
        <v>19</v>
      </c>
      <c r="F96" s="20" t="str">
        <f>A96&amp;B96&amp;C96&amp;E96</f>
        <v>KevinDurkinMMILLENNIUM RUNNING</v>
      </c>
      <c r="G96" s="22">
        <f>SUMIF('Shamrock 5K'!$F$2:$F$300,$F96,'Shamrock 5K'!$J$2:$J$300)</f>
        <v>0</v>
      </c>
      <c r="H96" s="22">
        <f>SUMIF('Nashua 10K'!$F$2:$F$300,$F96,'Nashua 10K'!$J$2:$J$300)</f>
        <v>0</v>
      </c>
      <c r="I96" s="22">
        <f>SUMIF('Shaker 7'!$F$2:$F$300,$F96,'Shaker 7'!$J$2:$J$300)</f>
        <v>0</v>
      </c>
      <c r="J96" s="22">
        <f>SUMIF('Run for Freedom 5K'!$F$2:$F$300,$F96,'Run for Freedom 5K'!$J$2:$J$300)</f>
        <v>0</v>
      </c>
      <c r="K96" s="22">
        <f>SUMIF('Footrace for the Fallen 5K'!$F$2:$F$366,$F96,'Footrace for the Fallen 5K'!$J$2:$J$366)</f>
        <v>14.5</v>
      </c>
      <c r="L96" s="22">
        <f>SUMIF('New England Half'!$F$2:$F$355,$F96,'New England Half'!$J$2:$J$355)</f>
        <v>8.6999999999999993</v>
      </c>
      <c r="M96" s="24">
        <f>SUM(G96:L96)</f>
        <v>23.2</v>
      </c>
    </row>
    <row r="97" spans="1:13" ht="12.45">
      <c r="A97" t="s">
        <v>125</v>
      </c>
      <c r="B97" t="s">
        <v>126</v>
      </c>
      <c r="C97" t="s">
        <v>35</v>
      </c>
      <c r="D97" s="3">
        <v>69</v>
      </c>
      <c r="E97" t="s">
        <v>18</v>
      </c>
      <c r="F97" s="19" t="str">
        <f>A97&amp;B97&amp;C97&amp;E97</f>
        <v>GarySomogieMGREATER DERRY TRACK CLUB</v>
      </c>
      <c r="G97" s="22">
        <f>SUMIF('Shamrock 5K'!$F$2:$F$300,$F97,'Shamrock 5K'!$J$2:$J$300)</f>
        <v>7</v>
      </c>
      <c r="H97" s="22">
        <f>SUMIF('Nashua 10K'!$F$2:$F$300,$F97,'Nashua 10K'!$J$2:$J$300)</f>
        <v>6.75</v>
      </c>
      <c r="I97" s="22">
        <f>SUMIF('Shaker 7'!$F$2:$F$300,$F97,'Shaker 7'!$J$2:$J$300)</f>
        <v>0</v>
      </c>
      <c r="J97" s="22">
        <f>SUMIF('Run for Freedom 5K'!$F$2:$F$300,$F97,'Run for Freedom 5K'!$J$2:$J$300)</f>
        <v>3.5</v>
      </c>
      <c r="K97" s="22">
        <f>SUMIF('Footrace for the Fallen 5K'!$F$2:$F$366,$F97,'Footrace for the Fallen 5K'!$J$2:$J$366)</f>
        <v>5.25</v>
      </c>
      <c r="L97" s="22">
        <f>SUMIF('New England Half'!$F$2:$F$355,$F97,'New England Half'!$J$2:$J$355)</f>
        <v>0</v>
      </c>
      <c r="M97" s="24">
        <f>SUM(G97:L97)</f>
        <v>22.5</v>
      </c>
    </row>
    <row r="98" spans="1:13" ht="12.45">
      <c r="A98" t="s">
        <v>164</v>
      </c>
      <c r="B98" t="s">
        <v>426</v>
      </c>
      <c r="C98" t="s">
        <v>35</v>
      </c>
      <c r="D98">
        <v>47</v>
      </c>
      <c r="E98" t="s">
        <v>19</v>
      </c>
      <c r="F98" s="20" t="str">
        <f>A98&amp;B98&amp;C98&amp;E98</f>
        <v>EricChorneyMMILLENNIUM RUNNING</v>
      </c>
      <c r="G98" s="22">
        <f>SUMIF('Shamrock 5K'!$F$2:$F$300,$F98,'Shamrock 5K'!$J$2:$J$300)</f>
        <v>0</v>
      </c>
      <c r="H98" s="22">
        <f>SUMIF('Nashua 10K'!$F$2:$F$300,$F98,'Nashua 10K'!$J$2:$J$300)</f>
        <v>13.5</v>
      </c>
      <c r="I98" s="22">
        <f>SUMIF('Shaker 7'!$F$2:$F$300,$F98,'Shaker 7'!$J$2:$J$300)</f>
        <v>0</v>
      </c>
      <c r="J98" s="22">
        <f>SUMIF('Run for Freedom 5K'!$F$2:$F$300,$F98,'Run for Freedom 5K'!$J$2:$J$300)</f>
        <v>2.6</v>
      </c>
      <c r="K98" s="22">
        <f>SUMIF('Footrace for the Fallen 5K'!$F$2:$F$366,$F98,'Footrace for the Fallen 5K'!$J$2:$J$366)</f>
        <v>0</v>
      </c>
      <c r="L98" s="22">
        <f>SUMIF('New England Half'!$F$2:$F$355,$F98,'New England Half'!$J$2:$J$355)</f>
        <v>6.25</v>
      </c>
      <c r="M98" s="24">
        <f>SUM(G98:L98)</f>
        <v>22.35</v>
      </c>
    </row>
    <row r="99" spans="1:13" ht="12.45">
      <c r="A99" t="s">
        <v>401</v>
      </c>
      <c r="B99" t="s">
        <v>402</v>
      </c>
      <c r="C99" t="s">
        <v>35</v>
      </c>
      <c r="D99" s="3">
        <v>63</v>
      </c>
      <c r="E99" t="s">
        <v>17</v>
      </c>
      <c r="F99" s="20" t="str">
        <f>A99&amp;B99&amp;C99&amp;E99</f>
        <v>PhilPetchekMGATE CITY STRIDERS</v>
      </c>
      <c r="G99" s="22">
        <f>SUMIF('Shamrock 5K'!$F$2:$F$300,$F99,'Shamrock 5K'!$J$2:$J$300)</f>
        <v>3.75</v>
      </c>
      <c r="H99" s="22">
        <f>SUMIF('Nashua 10K'!$F$2:$F$300,$F99,'Nashua 10K'!$J$2:$J$300)</f>
        <v>7.5</v>
      </c>
      <c r="I99" s="22">
        <f>SUMIF('Shaker 7'!$F$2:$F$300,$F99,'Shaker 7'!$J$2:$J$300)</f>
        <v>0</v>
      </c>
      <c r="J99" s="22">
        <f>SUMIF('Run for Freedom 5K'!$F$2:$F$300,$F99,'Run for Freedom 5K'!$J$2:$J$300)</f>
        <v>5.5</v>
      </c>
      <c r="K99" s="22">
        <f>SUMIF('Footrace for the Fallen 5K'!$F$2:$F$366,$F99,'Footrace for the Fallen 5K'!$J$2:$J$366)</f>
        <v>4.75</v>
      </c>
      <c r="L99" s="22">
        <f>SUMIF('New England Half'!$F$2:$F$355,$F99,'New England Half'!$J$2:$J$355)</f>
        <v>0</v>
      </c>
      <c r="M99" s="24">
        <f>SUM(G99:L99)</f>
        <v>21.5</v>
      </c>
    </row>
    <row r="100" spans="1:13" ht="12.45">
      <c r="A100" t="s">
        <v>481</v>
      </c>
      <c r="B100" t="s">
        <v>482</v>
      </c>
      <c r="C100" t="s">
        <v>35</v>
      </c>
      <c r="D100">
        <v>30</v>
      </c>
      <c r="E100" t="s">
        <v>18</v>
      </c>
      <c r="F100" s="20" t="str">
        <f>A100&amp;B100&amp;C100&amp;E100</f>
        <v>BobbyODonnellMGREATER DERRY TRACK CLUB</v>
      </c>
      <c r="G100" s="22">
        <f>SUMIF('Shamrock 5K'!$F$2:$F$300,$F100,'Shamrock 5K'!$J$2:$J$300)</f>
        <v>0</v>
      </c>
      <c r="H100" s="22">
        <f>SUMIF('Nashua 10K'!$F$2:$F$300,$F100,'Nashua 10K'!$J$2:$J$300)</f>
        <v>0</v>
      </c>
      <c r="I100" s="22">
        <f>SUMIF('Shaker 7'!$F$2:$F$300,$F100,'Shaker 7'!$J$2:$J$300)</f>
        <v>21</v>
      </c>
      <c r="J100" s="22">
        <f>SUMIF('Run for Freedom 5K'!$F$2:$F$300,$F100,'Run for Freedom 5K'!$J$2:$J$300)</f>
        <v>0</v>
      </c>
      <c r="K100" s="22">
        <f>SUMIF('Footrace for the Fallen 5K'!$F$2:$F$366,$F100,'Footrace for the Fallen 5K'!$J$2:$J$366)</f>
        <v>0</v>
      </c>
      <c r="L100" s="22">
        <f>SUMIF('New England Half'!$F$2:$F$355,$F100,'New England Half'!$J$2:$J$355)</f>
        <v>0</v>
      </c>
      <c r="M100" s="24">
        <f>SUM(G100:L100)</f>
        <v>21</v>
      </c>
    </row>
    <row r="101" spans="1:13" ht="12.45">
      <c r="A101" s="3" t="s">
        <v>522</v>
      </c>
      <c r="B101" s="3" t="s">
        <v>782</v>
      </c>
      <c r="C101" s="3" t="s">
        <v>35</v>
      </c>
      <c r="D101" s="3">
        <v>33</v>
      </c>
      <c r="E101" t="s">
        <v>18</v>
      </c>
      <c r="F101" s="20" t="str">
        <f>A101&amp;B101&amp;C101&amp;E101</f>
        <v>MikeOlszewskiMGREATER DERRY TRACK CLUB</v>
      </c>
      <c r="G101" s="22">
        <f>SUMIF('Shamrock 5K'!$F$2:$F$300,$F101,'Shamrock 5K'!$J$2:$J$300)</f>
        <v>0</v>
      </c>
      <c r="H101" s="22">
        <f>SUMIF('Nashua 10K'!$F$2:$F$300,$F101,'Nashua 10K'!$J$2:$J$300)</f>
        <v>0</v>
      </c>
      <c r="I101" s="22">
        <f>SUMIF('Shaker 7'!$F$2:$F$300,$F101,'Shaker 7'!$J$2:$J$300)</f>
        <v>0</v>
      </c>
      <c r="J101" s="22">
        <f>SUMIF('Run for Freedom 5K'!$F$2:$F$300,$F101,'Run for Freedom 5K'!$J$2:$J$300)</f>
        <v>0</v>
      </c>
      <c r="K101" s="22">
        <f>SUMIF('Footrace for the Fallen 5K'!$F$2:$F$366,$F101,'Footrace for the Fallen 5K'!$J$2:$J$366)</f>
        <v>21</v>
      </c>
      <c r="L101" s="22">
        <f>SUMIF('New England Half'!$F$2:$F$355,$F101,'New England Half'!$J$2:$J$355)</f>
        <v>0</v>
      </c>
      <c r="M101" s="24">
        <f>SUM(G101:L101)</f>
        <v>21</v>
      </c>
    </row>
    <row r="102" spans="1:13" ht="12.45">
      <c r="A102" t="s">
        <v>83</v>
      </c>
      <c r="B102" t="s">
        <v>358</v>
      </c>
      <c r="C102" t="s">
        <v>35</v>
      </c>
      <c r="D102">
        <v>52</v>
      </c>
      <c r="E102" t="s">
        <v>18</v>
      </c>
      <c r="F102" s="20" t="str">
        <f>A102&amp;B102&amp;C102&amp;E102</f>
        <v>DavidGagneMGREATER DERRY TRACK CLUB</v>
      </c>
      <c r="G102" s="22">
        <f>SUMIF('Shamrock 5K'!$F$2:$F$300,$F102,'Shamrock 5K'!$J$2:$J$300)</f>
        <v>0</v>
      </c>
      <c r="H102" s="22">
        <f>SUMIF('Nashua 10K'!$F$2:$F$300,$F102,'Nashua 10K'!$J$2:$J$300)</f>
        <v>9</v>
      </c>
      <c r="I102" s="22">
        <f>SUMIF('Shaker 7'!$F$2:$F$300,$F102,'Shaker 7'!$J$2:$J$300)</f>
        <v>0</v>
      </c>
      <c r="J102" s="22">
        <f>SUMIF('Run for Freedom 5K'!$F$2:$F$300,$F102,'Run for Freedom 5K'!$J$2:$J$300)</f>
        <v>11.5</v>
      </c>
      <c r="K102" s="22">
        <f>SUMIF('Footrace for the Fallen 5K'!$F$2:$F$366,$F102,'Footrace for the Fallen 5K'!$J$2:$J$366)</f>
        <v>0</v>
      </c>
      <c r="L102" s="22">
        <f>SUMIF('New England Half'!$F$2:$F$355,$F102,'New England Half'!$J$2:$J$355)</f>
        <v>0</v>
      </c>
      <c r="M102" s="24">
        <f>SUM(G102:L102)</f>
        <v>20.5</v>
      </c>
    </row>
    <row r="103" spans="1:13" ht="12.45">
      <c r="A103" s="3" t="s">
        <v>323</v>
      </c>
      <c r="B103" s="3" t="s">
        <v>536</v>
      </c>
      <c r="C103" s="3" t="s">
        <v>35</v>
      </c>
      <c r="D103" s="3">
        <v>31</v>
      </c>
      <c r="E103" t="s">
        <v>18</v>
      </c>
      <c r="F103" s="20" t="str">
        <f>A103&amp;B103&amp;C103&amp;E103</f>
        <v>JoeDisalvoMGREATER DERRY TRACK CLUB</v>
      </c>
      <c r="G103" s="22">
        <f>SUMIF('Shamrock 5K'!$F$2:$F$300,$F103,'Shamrock 5K'!$J$2:$J$300)</f>
        <v>0</v>
      </c>
      <c r="H103" s="22">
        <f>SUMIF('Nashua 10K'!$F$2:$F$300,$F103,'Nashua 10K'!$J$2:$J$300)</f>
        <v>0</v>
      </c>
      <c r="I103" s="22">
        <f>SUMIF('Shaker 7'!$F$2:$F$300,$F103,'Shaker 7'!$J$2:$J$300)</f>
        <v>0</v>
      </c>
      <c r="J103" s="22">
        <f>SUMIF('Run for Freedom 5K'!$F$2:$F$300,$F103,'Run for Freedom 5K'!$J$2:$J$300)</f>
        <v>7.8</v>
      </c>
      <c r="K103" s="22">
        <f>SUMIF('Footrace for the Fallen 5K'!$F$2:$F$366,$F103,'Footrace for the Fallen 5K'!$J$2:$J$366)</f>
        <v>12.5</v>
      </c>
      <c r="L103" s="22">
        <f>SUMIF('New England Half'!$F$2:$F$355,$F103,'New England Half'!$J$2:$J$355)</f>
        <v>0</v>
      </c>
      <c r="M103" s="24">
        <f>SUM(G103:L103)</f>
        <v>20.3</v>
      </c>
    </row>
    <row r="104" spans="1:13" ht="12.45">
      <c r="A104" t="s">
        <v>843</v>
      </c>
      <c r="B104" t="s">
        <v>844</v>
      </c>
      <c r="C104" t="s">
        <v>35</v>
      </c>
      <c r="D104">
        <v>60</v>
      </c>
      <c r="E104" t="s">
        <v>21</v>
      </c>
      <c r="F104" s="20" t="str">
        <f>A104&amp;B104&amp;C104&amp;E104</f>
        <v>VincentPerelliMGRANITE STATE RACING TEAM</v>
      </c>
      <c r="G104" s="22">
        <f>SUMIF('Shamrock 5K'!$F$2:$F$300,$F104,'Shamrock 5K'!$J$2:$J$300)</f>
        <v>0</v>
      </c>
      <c r="H104" s="22">
        <f>SUMIF('Nashua 10K'!$F$2:$F$300,$F104,'Nashua 10K'!$J$2:$J$300)</f>
        <v>0</v>
      </c>
      <c r="I104" s="22">
        <f>SUMIF('Shaker 7'!$F$2:$F$300,$F104,'Shaker 7'!$J$2:$J$300)</f>
        <v>0</v>
      </c>
      <c r="J104" s="22">
        <f>SUMIF('Run for Freedom 5K'!$F$2:$F$300,$F104,'Run for Freedom 5K'!$J$2:$J$300)</f>
        <v>0</v>
      </c>
      <c r="K104" s="22">
        <f>SUMIF('Footrace for the Fallen 5K'!$F$2:$F$366,$F104,'Footrace for the Fallen 5K'!$J$2:$J$366)</f>
        <v>0</v>
      </c>
      <c r="L104" s="22">
        <f>SUMIF('New England Half'!$F$2:$F$355,$F104,'New England Half'!$J$2:$J$355)</f>
        <v>19.5</v>
      </c>
      <c r="M104" s="24">
        <f>SUM(G104:L104)</f>
        <v>19.5</v>
      </c>
    </row>
    <row r="105" spans="1:13" ht="12.45">
      <c r="A105" s="3" t="s">
        <v>618</v>
      </c>
      <c r="B105" s="3" t="s">
        <v>783</v>
      </c>
      <c r="C105" s="3" t="s">
        <v>35</v>
      </c>
      <c r="D105" s="3">
        <v>61</v>
      </c>
      <c r="E105" t="s">
        <v>18</v>
      </c>
      <c r="F105" s="20" t="str">
        <f>A105&amp;B105&amp;C105&amp;E105</f>
        <v>SteveCooperMGREATER DERRY TRACK CLUB</v>
      </c>
      <c r="G105" s="22">
        <f>SUMIF('Shamrock 5K'!$F$2:$F$300,$F105,'Shamrock 5K'!$J$2:$J$300)</f>
        <v>0</v>
      </c>
      <c r="H105" s="22">
        <f>SUMIF('Nashua 10K'!$F$2:$F$300,$F105,'Nashua 10K'!$J$2:$J$300)</f>
        <v>0</v>
      </c>
      <c r="I105" s="22">
        <f>SUMIF('Shaker 7'!$F$2:$F$300,$F105,'Shaker 7'!$J$2:$J$300)</f>
        <v>0</v>
      </c>
      <c r="J105" s="22">
        <f>SUMIF('Run for Freedom 5K'!$F$2:$F$300,$F105,'Run for Freedom 5K'!$J$2:$J$300)</f>
        <v>0</v>
      </c>
      <c r="K105" s="22">
        <f>SUMIF('Footrace for the Fallen 5K'!$F$2:$F$366,$F105,'Footrace for the Fallen 5K'!$J$2:$J$366)</f>
        <v>19.5</v>
      </c>
      <c r="L105" s="22">
        <f>SUMIF('New England Half'!$F$2:$F$355,$F105,'New England Half'!$J$2:$J$355)</f>
        <v>0</v>
      </c>
      <c r="M105" s="24">
        <f>SUM(G105:L105)</f>
        <v>19.5</v>
      </c>
    </row>
    <row r="106" spans="1:13" ht="12.45">
      <c r="A106" s="3" t="s">
        <v>207</v>
      </c>
      <c r="B106" s="3" t="s">
        <v>142</v>
      </c>
      <c r="C106" s="3" t="s">
        <v>35</v>
      </c>
      <c r="D106" s="3">
        <v>15</v>
      </c>
      <c r="E106" s="3" t="s">
        <v>20</v>
      </c>
      <c r="F106" s="19" t="str">
        <f>A106&amp;B106&amp;C106&amp;E106</f>
        <v>AlistairSmithMUPPER VALLEY RUNNING CLUB</v>
      </c>
      <c r="G106" s="22">
        <f>SUMIF('Shamrock 5K'!$F$2:$F$300,$F106,'Shamrock 5K'!$J$2:$J$300)</f>
        <v>19.5</v>
      </c>
      <c r="H106" s="22">
        <f>SUMIF('Nashua 10K'!$F$2:$F$300,$F106,'Nashua 10K'!$J$2:$J$300)</f>
        <v>0</v>
      </c>
      <c r="I106" s="22">
        <f>SUMIF('Shaker 7'!$F$2:$F$300,$F106,'Shaker 7'!$J$2:$J$300)</f>
        <v>0</v>
      </c>
      <c r="J106" s="22">
        <f>SUMIF('Run for Freedom 5K'!$F$2:$F$300,$F106,'Run for Freedom 5K'!$J$2:$J$300)</f>
        <v>0</v>
      </c>
      <c r="K106" s="22">
        <f>SUMIF('Footrace for the Fallen 5K'!$F$2:$F$366,$F106,'Footrace for the Fallen 5K'!$J$2:$J$366)</f>
        <v>0</v>
      </c>
      <c r="L106" s="22">
        <f>SUMIF('New England Half'!$F$2:$F$355,$F106,'New England Half'!$J$2:$J$355)</f>
        <v>0</v>
      </c>
      <c r="M106" s="24">
        <f>SUM(G106:L106)</f>
        <v>19.5</v>
      </c>
    </row>
    <row r="107" spans="1:13" ht="12.45">
      <c r="A107" s="3" t="s">
        <v>325</v>
      </c>
      <c r="B107" s="3" t="s">
        <v>326</v>
      </c>
      <c r="C107" s="3" t="s">
        <v>35</v>
      </c>
      <c r="D107" s="3">
        <v>40</v>
      </c>
      <c r="E107" t="s">
        <v>18</v>
      </c>
      <c r="F107" s="19" t="str">
        <f>A107&amp;B107&amp;C107&amp;E107</f>
        <v>ChristophJaegerMGREATER DERRY TRACK CLUB</v>
      </c>
      <c r="G107" s="22">
        <f>SUMIF('Shamrock 5K'!$F$2:$F$300,$F107,'Shamrock 5K'!$J$2:$J$300)</f>
        <v>2.4</v>
      </c>
      <c r="H107" s="22">
        <f>SUMIF('Nashua 10K'!$F$2:$F$300,$F107,'Nashua 10K'!$J$2:$J$300)</f>
        <v>7</v>
      </c>
      <c r="I107" s="22">
        <f>SUMIF('Shaker 7'!$F$2:$F$300,$F107,'Shaker 7'!$J$2:$J$300)</f>
        <v>0</v>
      </c>
      <c r="J107" s="22">
        <f>SUMIF('Run for Freedom 5K'!$F$2:$F$300,$F107,'Run for Freedom 5K'!$J$2:$J$300)</f>
        <v>1</v>
      </c>
      <c r="K107" s="22">
        <f>SUMIF('Footrace for the Fallen 5K'!$F$2:$F$366,$F107,'Footrace for the Fallen 5K'!$J$2:$J$366)</f>
        <v>3.75</v>
      </c>
      <c r="L107" s="22">
        <f>SUMIF('New England Half'!$F$2:$F$355,$F107,'New England Half'!$J$2:$J$355)</f>
        <v>5.25</v>
      </c>
      <c r="M107" s="24">
        <f>SUM(G107:L107)</f>
        <v>19.399999999999999</v>
      </c>
    </row>
    <row r="108" spans="1:13" ht="12.45">
      <c r="A108" t="s">
        <v>194</v>
      </c>
      <c r="B108" t="s">
        <v>491</v>
      </c>
      <c r="C108" t="s">
        <v>35</v>
      </c>
      <c r="D108">
        <v>53</v>
      </c>
      <c r="E108" t="s">
        <v>18</v>
      </c>
      <c r="F108" s="20" t="str">
        <f>A108&amp;B108&amp;C108&amp;E108</f>
        <v>AndrewFongemieMGREATER DERRY TRACK CLUB</v>
      </c>
      <c r="G108" s="22">
        <f>SUMIF('Shamrock 5K'!$F$2:$F$300,$F108,'Shamrock 5K'!$J$2:$J$300)</f>
        <v>0</v>
      </c>
      <c r="H108" s="22">
        <f>SUMIF('Nashua 10K'!$F$2:$F$300,$F108,'Nashua 10K'!$J$2:$J$300)</f>
        <v>0</v>
      </c>
      <c r="I108" s="22">
        <f>SUMIF('Shaker 7'!$F$2:$F$300,$F108,'Shaker 7'!$J$2:$J$300)</f>
        <v>18</v>
      </c>
      <c r="J108" s="22">
        <f>SUMIF('Run for Freedom 5K'!$F$2:$F$300,$F108,'Run for Freedom 5K'!$J$2:$J$300)</f>
        <v>1</v>
      </c>
      <c r="K108" s="22">
        <f>SUMIF('Footrace for the Fallen 5K'!$F$2:$F$366,$F108,'Footrace for the Fallen 5K'!$J$2:$J$366)</f>
        <v>0</v>
      </c>
      <c r="L108" s="22">
        <f>SUMIF('New England Half'!$F$2:$F$355,$F108,'New England Half'!$J$2:$J$355)</f>
        <v>0</v>
      </c>
      <c r="M108" s="24">
        <f>SUM(G108:L108)</f>
        <v>19</v>
      </c>
    </row>
    <row r="109" spans="1:13" ht="12.45">
      <c r="A109" t="s">
        <v>62</v>
      </c>
      <c r="B109" t="s">
        <v>63</v>
      </c>
      <c r="C109" t="s">
        <v>35</v>
      </c>
      <c r="D109" s="3">
        <v>71</v>
      </c>
      <c r="E109" t="s">
        <v>17</v>
      </c>
      <c r="F109" s="19" t="str">
        <f>A109&amp;B109&amp;C109&amp;E109</f>
        <v>ThomasConleyMGATE CITY STRIDERS</v>
      </c>
      <c r="G109" s="22">
        <f>SUMIF('Shamrock 5K'!$F$2:$F$300,$F109,'Shamrock 5K'!$J$2:$J$300)</f>
        <v>4.25</v>
      </c>
      <c r="H109" s="22">
        <f>SUMIF('Nashua 10K'!$F$2:$F$300,$F109,'Nashua 10K'!$J$2:$J$300)</f>
        <v>0</v>
      </c>
      <c r="I109" s="22">
        <f>SUMIF('Shaker 7'!$F$2:$F$300,$F109,'Shaker 7'!$J$2:$J$300)</f>
        <v>8.1</v>
      </c>
      <c r="J109" s="22">
        <f>SUMIF('Run for Freedom 5K'!$F$2:$F$300,$F109,'Run for Freedom 5K'!$J$2:$J$300)</f>
        <v>0</v>
      </c>
      <c r="K109" s="22">
        <f>SUMIF('Footrace for the Fallen 5K'!$F$2:$F$366,$F109,'Footrace for the Fallen 5K'!$J$2:$J$366)</f>
        <v>6.25</v>
      </c>
      <c r="L109" s="22">
        <f>SUMIF('New England Half'!$F$2:$F$355,$F109,'New England Half'!$J$2:$J$355)</f>
        <v>0</v>
      </c>
      <c r="M109" s="24">
        <f>SUM(G109:L109)</f>
        <v>18.600000000000001</v>
      </c>
    </row>
    <row r="110" spans="1:13" ht="12.45">
      <c r="A110" t="s">
        <v>52</v>
      </c>
      <c r="B110" t="s">
        <v>53</v>
      </c>
      <c r="C110" t="s">
        <v>35</v>
      </c>
      <c r="D110" s="3">
        <v>59</v>
      </c>
      <c r="E110" t="s">
        <v>17</v>
      </c>
      <c r="F110" s="19" t="str">
        <f>A110&amp;B110&amp;C110&amp;E110</f>
        <v>JacquesDubeMGATE CITY STRIDERS</v>
      </c>
      <c r="G110" s="22">
        <f>SUMIF('Shamrock 5K'!$F$2:$F$300,$F110,'Shamrock 5K'!$J$2:$J$300)</f>
        <v>4.75</v>
      </c>
      <c r="H110" s="22">
        <f>SUMIF('Nashua 10K'!$F$2:$F$300,$F110,'Nashua 10K'!$J$2:$J$300)</f>
        <v>7.25</v>
      </c>
      <c r="I110" s="22">
        <f>SUMIF('Shaker 7'!$F$2:$F$300,$F110,'Shaker 7'!$J$2:$J$300)</f>
        <v>3.5</v>
      </c>
      <c r="J110" s="22">
        <f>SUMIF('Run for Freedom 5K'!$F$2:$F$300,$F110,'Run for Freedom 5K'!$J$2:$J$300)</f>
        <v>1</v>
      </c>
      <c r="K110" s="22">
        <f>SUMIF('Footrace for the Fallen 5K'!$F$2:$F$366,$F110,'Footrace for the Fallen 5K'!$J$2:$J$366)</f>
        <v>2</v>
      </c>
      <c r="L110" s="22">
        <f>SUMIF('New England Half'!$F$2:$F$355,$F110,'New England Half'!$J$2:$J$355)</f>
        <v>0</v>
      </c>
      <c r="M110" s="24">
        <f>SUM(G110:L110)</f>
        <v>18.5</v>
      </c>
    </row>
    <row r="111" spans="1:13" ht="12.45">
      <c r="A111" t="s">
        <v>117</v>
      </c>
      <c r="B111" t="s">
        <v>118</v>
      </c>
      <c r="C111" t="s">
        <v>35</v>
      </c>
      <c r="D111">
        <v>66</v>
      </c>
      <c r="E111" t="s">
        <v>18</v>
      </c>
      <c r="F111" s="19" t="str">
        <f>A111&amp;B111&amp;C111&amp;E111</f>
        <v>JeffCrothersMGREATER DERRY TRACK CLUB</v>
      </c>
      <c r="G111" s="22">
        <f>SUMIF('Shamrock 5K'!$F$2:$F$300,$F111,'Shamrock 5K'!$J$2:$J$300)</f>
        <v>18</v>
      </c>
      <c r="H111" s="22">
        <f>SUMIF('Nashua 10K'!$F$2:$F$300,$F111,'Nashua 10K'!$J$2:$J$300)</f>
        <v>0</v>
      </c>
      <c r="I111" s="22">
        <f>SUMIF('Shaker 7'!$F$2:$F$300,$F111,'Shaker 7'!$J$2:$J$300)</f>
        <v>0</v>
      </c>
      <c r="J111" s="22">
        <f>SUMIF('Run for Freedom 5K'!$F$2:$F$300,$F111,'Run for Freedom 5K'!$J$2:$J$300)</f>
        <v>0</v>
      </c>
      <c r="K111" s="22">
        <f>SUMIF('Footrace for the Fallen 5K'!$F$2:$F$366,$F111,'Footrace for the Fallen 5K'!$J$2:$J$366)</f>
        <v>0</v>
      </c>
      <c r="L111" s="22">
        <f>SUMIF('New England Half'!$F$2:$F$355,$F111,'New England Half'!$J$2:$J$355)</f>
        <v>0</v>
      </c>
      <c r="M111" s="24">
        <f>SUM(G111:L111)</f>
        <v>18</v>
      </c>
    </row>
    <row r="112" spans="1:13" ht="12.45">
      <c r="A112" s="3" t="s">
        <v>99</v>
      </c>
      <c r="B112" s="3" t="s">
        <v>555</v>
      </c>
      <c r="C112" s="3" t="s">
        <v>35</v>
      </c>
      <c r="D112" s="3">
        <v>60</v>
      </c>
      <c r="E112" t="s">
        <v>19</v>
      </c>
      <c r="F112" s="20" t="str">
        <f>A112&amp;B112&amp;C112&amp;E112</f>
        <v>PaulSchafferMMILLENNIUM RUNNING</v>
      </c>
      <c r="G112" s="22">
        <f>SUMIF('Shamrock 5K'!$F$2:$F$300,$F112,'Shamrock 5K'!$J$2:$J$300)</f>
        <v>0</v>
      </c>
      <c r="H112" s="22">
        <f>SUMIF('Nashua 10K'!$F$2:$F$300,$F112,'Nashua 10K'!$J$2:$J$300)</f>
        <v>0</v>
      </c>
      <c r="I112" s="22">
        <f>SUMIF('Shaker 7'!$F$2:$F$300,$F112,'Shaker 7'!$J$2:$J$300)</f>
        <v>0</v>
      </c>
      <c r="J112" s="22">
        <f>SUMIF('Run for Freedom 5K'!$F$2:$F$300,$F112,'Run for Freedom 5K'!$J$2:$J$300)</f>
        <v>18</v>
      </c>
      <c r="K112" s="22">
        <f>SUMIF('Footrace for the Fallen 5K'!$F$2:$F$366,$F112,'Footrace for the Fallen 5K'!$J$2:$J$366)</f>
        <v>0</v>
      </c>
      <c r="L112" s="22">
        <f>SUMIF('New England Half'!$F$2:$F$355,$F112,'New England Half'!$J$2:$J$355)</f>
        <v>0</v>
      </c>
      <c r="M112" s="24">
        <f>SUM(G112:L112)</f>
        <v>18</v>
      </c>
    </row>
    <row r="113" spans="1:13" ht="12.45">
      <c r="A113" s="3" t="s">
        <v>581</v>
      </c>
      <c r="B113" s="3" t="s">
        <v>582</v>
      </c>
      <c r="C113" s="3" t="s">
        <v>35</v>
      </c>
      <c r="D113" s="3">
        <v>70</v>
      </c>
      <c r="E113" t="s">
        <v>17</v>
      </c>
      <c r="F113" s="20" t="str">
        <f>A113&amp;B113&amp;C113&amp;E113</f>
        <v>WoodySyrjalaMGATE CITY STRIDERS</v>
      </c>
      <c r="G113" s="22">
        <f>SUMIF('Shamrock 5K'!$F$2:$F$300,$F113,'Shamrock 5K'!$J$2:$J$300)</f>
        <v>0</v>
      </c>
      <c r="H113" s="22">
        <f>SUMIF('Nashua 10K'!$F$2:$F$300,$F113,'Nashua 10K'!$J$2:$J$300)</f>
        <v>0</v>
      </c>
      <c r="I113" s="22">
        <f>SUMIF('Shaker 7'!$F$2:$F$300,$F113,'Shaker 7'!$J$2:$J$300)</f>
        <v>0</v>
      </c>
      <c r="J113" s="22">
        <f>SUMIF('Run for Freedom 5K'!$F$2:$F$300,$F113,'Run for Freedom 5K'!$J$2:$J$300)</f>
        <v>8.6999999999999993</v>
      </c>
      <c r="K113" s="22">
        <f>SUMIF('Footrace for the Fallen 5K'!$F$2:$F$366,$F113,'Footrace for the Fallen 5K'!$J$2:$J$366)</f>
        <v>8.6999999999999993</v>
      </c>
      <c r="L113" s="22">
        <f>SUMIF('New England Half'!$F$2:$F$355,$F113,'New England Half'!$J$2:$J$355)</f>
        <v>0</v>
      </c>
      <c r="M113" s="24">
        <f>SUM(G113:L113)</f>
        <v>17.399999999999999</v>
      </c>
    </row>
    <row r="114" spans="1:13" ht="12.45">
      <c r="A114" t="s">
        <v>160</v>
      </c>
      <c r="B114" t="s">
        <v>505</v>
      </c>
      <c r="C114" t="s">
        <v>35</v>
      </c>
      <c r="D114">
        <v>61</v>
      </c>
      <c r="E114" t="s">
        <v>18</v>
      </c>
      <c r="F114" s="20" t="str">
        <f>A114&amp;B114&amp;C114&amp;E114</f>
        <v>SeanCoyleMGREATER DERRY TRACK CLUB</v>
      </c>
      <c r="G114" s="22">
        <f>SUMIF('Shamrock 5K'!$F$2:$F$300,$F114,'Shamrock 5K'!$J$2:$J$300)</f>
        <v>0</v>
      </c>
      <c r="H114" s="22">
        <f>SUMIF('Nashua 10K'!$F$2:$F$300,$F114,'Nashua 10K'!$J$2:$J$300)</f>
        <v>0</v>
      </c>
      <c r="I114" s="22">
        <f>SUMIF('Shaker 7'!$F$2:$F$300,$F114,'Shaker 7'!$J$2:$J$300)</f>
        <v>10.5</v>
      </c>
      <c r="J114" s="22">
        <f>SUMIF('Run for Freedom 5K'!$F$2:$F$300,$F114,'Run for Freedom 5K'!$J$2:$J$300)</f>
        <v>6.75</v>
      </c>
      <c r="K114" s="22">
        <f>SUMIF('Footrace for the Fallen 5K'!$F$2:$F$366,$F114,'Footrace for the Fallen 5K'!$J$2:$J$366)</f>
        <v>0</v>
      </c>
      <c r="L114" s="22">
        <f>SUMIF('New England Half'!$F$2:$F$355,$F114,'New England Half'!$J$2:$J$355)</f>
        <v>0</v>
      </c>
      <c r="M114" s="24">
        <f>SUM(G114:L114)</f>
        <v>17.25</v>
      </c>
    </row>
    <row r="115" spans="1:13" ht="12.45">
      <c r="A115" t="s">
        <v>103</v>
      </c>
      <c r="B115" t="s">
        <v>104</v>
      </c>
      <c r="C115" t="s">
        <v>35</v>
      </c>
      <c r="D115">
        <v>38</v>
      </c>
      <c r="E115" t="s">
        <v>18</v>
      </c>
      <c r="F115" s="20" t="str">
        <f>A115&amp;B115&amp;C115&amp;E115</f>
        <v>RonaldGallantMGREATER DERRY TRACK CLUB</v>
      </c>
      <c r="G115" s="22">
        <f>SUMIF('Shamrock 5K'!$F$2:$F$300,$F115,'Shamrock 5K'!$J$2:$J$300)</f>
        <v>7.25</v>
      </c>
      <c r="H115" s="22">
        <f>SUMIF('Nashua 10K'!$F$2:$F$300,$F115,'Nashua 10K'!$J$2:$J$300)</f>
        <v>0</v>
      </c>
      <c r="I115" s="22">
        <f>SUMIF('Shaker 7'!$F$2:$F$300,$F115,'Shaker 7'!$J$2:$J$300)</f>
        <v>6.5</v>
      </c>
      <c r="J115" s="22">
        <f>SUMIF('Run for Freedom 5K'!$F$2:$F$300,$F115,'Run for Freedom 5K'!$J$2:$J$300)</f>
        <v>2.8</v>
      </c>
      <c r="K115" s="22">
        <f>SUMIF('Footrace for the Fallen 5K'!$F$2:$F$366,$F115,'Footrace for the Fallen 5K'!$J$2:$J$366)</f>
        <v>0</v>
      </c>
      <c r="L115" s="22">
        <f>SUMIF('New England Half'!$F$2:$F$355,$F115,'New England Half'!$J$2:$J$355)</f>
        <v>0</v>
      </c>
      <c r="M115" s="24">
        <f>SUM(G115:L115)</f>
        <v>16.55</v>
      </c>
    </row>
    <row r="116" spans="1:13" ht="12.45">
      <c r="A116" s="3" t="s">
        <v>532</v>
      </c>
      <c r="B116" s="3" t="s">
        <v>533</v>
      </c>
      <c r="C116" s="3" t="s">
        <v>35</v>
      </c>
      <c r="D116" s="3">
        <v>38</v>
      </c>
      <c r="E116" t="s">
        <v>19</v>
      </c>
      <c r="F116" s="20" t="str">
        <f>A116&amp;B116&amp;C116&amp;E116</f>
        <v>JoshuaDrazenMMILLENNIUM RUNNING</v>
      </c>
      <c r="G116" s="22">
        <f>SUMIF('Shamrock 5K'!$F$2:$F$300,$F116,'Shamrock 5K'!$J$2:$J$300)</f>
        <v>0</v>
      </c>
      <c r="H116" s="22">
        <f>SUMIF('Nashua 10K'!$F$2:$F$300,$F116,'Nashua 10K'!$J$2:$J$300)</f>
        <v>0</v>
      </c>
      <c r="I116" s="22">
        <f>SUMIF('Shaker 7'!$F$2:$F$300,$F116,'Shaker 7'!$J$2:$J$300)</f>
        <v>0</v>
      </c>
      <c r="J116" s="22">
        <f>SUMIF('Run for Freedom 5K'!$F$2:$F$300,$F116,'Run for Freedom 5K'!$J$2:$J$300)</f>
        <v>16.5</v>
      </c>
      <c r="K116" s="22">
        <f>SUMIF('Footrace for the Fallen 5K'!$F$2:$F$366,$F116,'Footrace for the Fallen 5K'!$J$2:$J$366)</f>
        <v>0</v>
      </c>
      <c r="L116" s="22">
        <f>SUMIF('New England Half'!$F$2:$F$355,$F116,'New England Half'!$J$2:$J$355)</f>
        <v>0</v>
      </c>
      <c r="M116" s="24">
        <f>SUM(G116:L116)</f>
        <v>16.5</v>
      </c>
    </row>
    <row r="117" spans="1:13" ht="12.45">
      <c r="A117" t="s">
        <v>354</v>
      </c>
      <c r="B117" t="s">
        <v>355</v>
      </c>
      <c r="C117" t="s">
        <v>35</v>
      </c>
      <c r="D117" s="3">
        <v>52</v>
      </c>
      <c r="E117" t="s">
        <v>18</v>
      </c>
      <c r="F117" s="20" t="str">
        <f>A117&amp;B117&amp;C117&amp;E117</f>
        <v>ClintHavensMGREATER DERRY TRACK CLUB</v>
      </c>
      <c r="G117" s="22">
        <f>SUMIF('Shamrock 5K'!$F$2:$F$300,$F117,'Shamrock 5K'!$J$2:$J$300)</f>
        <v>0</v>
      </c>
      <c r="H117" s="22">
        <f>SUMIF('Nashua 10K'!$F$2:$F$300,$F117,'Nashua 10K'!$J$2:$J$300)</f>
        <v>9.5</v>
      </c>
      <c r="I117" s="22">
        <f>SUMIF('Shaker 7'!$F$2:$F$300,$F117,'Shaker 7'!$J$2:$J$300)</f>
        <v>0</v>
      </c>
      <c r="J117" s="22">
        <f>SUMIF('Run for Freedom 5K'!$F$2:$F$300,$F117,'Run for Freedom 5K'!$J$2:$J$300)</f>
        <v>0</v>
      </c>
      <c r="K117" s="22">
        <f>SUMIF('Footrace for the Fallen 5K'!$F$2:$F$366,$F117,'Footrace for the Fallen 5K'!$J$2:$J$366)</f>
        <v>7</v>
      </c>
      <c r="L117" s="22">
        <f>SUMIF('New England Half'!$F$2:$F$355,$F117,'New England Half'!$J$2:$J$355)</f>
        <v>0</v>
      </c>
      <c r="M117" s="24">
        <f>SUM(G117:L117)</f>
        <v>16.5</v>
      </c>
    </row>
    <row r="118" spans="1:13" ht="12.45">
      <c r="A118" s="3" t="s">
        <v>218</v>
      </c>
      <c r="B118" s="3" t="s">
        <v>219</v>
      </c>
      <c r="C118" s="3" t="s">
        <v>35</v>
      </c>
      <c r="D118" s="3">
        <v>33</v>
      </c>
      <c r="E118" s="3" t="s">
        <v>20</v>
      </c>
      <c r="F118" s="19" t="str">
        <f>A118&amp;B118&amp;C118&amp;E118</f>
        <v>BrendanVon KossMUPPER VALLEY RUNNING CLUB</v>
      </c>
      <c r="G118" s="22">
        <f>SUMIF('Shamrock 5K'!$F$2:$F$300,$F118,'Shamrock 5K'!$J$2:$J$300)</f>
        <v>10</v>
      </c>
      <c r="H118" s="22">
        <f>SUMIF('Nashua 10K'!$F$2:$F$300,$F118,'Nashua 10K'!$J$2:$J$300)</f>
        <v>0</v>
      </c>
      <c r="I118" s="22">
        <f>SUMIF('Shaker 7'!$F$2:$F$300,$F118,'Shaker 7'!$J$2:$J$300)</f>
        <v>6</v>
      </c>
      <c r="J118" s="22">
        <f>SUMIF('Run for Freedom 5K'!$F$2:$F$300,$F118,'Run for Freedom 5K'!$J$2:$J$300)</f>
        <v>0</v>
      </c>
      <c r="K118" s="22">
        <f>SUMIF('Footrace for the Fallen 5K'!$F$2:$F$366,$F118,'Footrace for the Fallen 5K'!$J$2:$J$366)</f>
        <v>0</v>
      </c>
      <c r="L118" s="22">
        <f>SUMIF('New England Half'!$F$2:$F$355,$F118,'New England Half'!$J$2:$J$355)</f>
        <v>0</v>
      </c>
      <c r="M118" s="24">
        <f>SUM(G118:L118)</f>
        <v>16</v>
      </c>
    </row>
    <row r="119" spans="1:13" ht="12.45">
      <c r="A119" t="s">
        <v>124</v>
      </c>
      <c r="B119" t="s">
        <v>122</v>
      </c>
      <c r="C119" t="s">
        <v>35</v>
      </c>
      <c r="D119">
        <v>64</v>
      </c>
      <c r="E119" t="s">
        <v>18</v>
      </c>
      <c r="F119" s="19" t="str">
        <f>A119&amp;B119&amp;C119&amp;E119</f>
        <v>MarkPeabodyMGREATER DERRY TRACK CLUB</v>
      </c>
      <c r="G119" s="22">
        <f>SUMIF('Shamrock 5K'!$F$2:$F$300,$F119,'Shamrock 5K'!$J$2:$J$300)</f>
        <v>5.25</v>
      </c>
      <c r="H119" s="22">
        <f>SUMIF('Nashua 10K'!$F$2:$F$300,$F119,'Nashua 10K'!$J$2:$J$300)</f>
        <v>10.5</v>
      </c>
      <c r="I119" s="22">
        <f>SUMIF('Shaker 7'!$F$2:$F$300,$F119,'Shaker 7'!$J$2:$J$300)</f>
        <v>0</v>
      </c>
      <c r="J119" s="22">
        <f>SUMIF('Run for Freedom 5K'!$F$2:$F$300,$F119,'Run for Freedom 5K'!$J$2:$J$300)</f>
        <v>0</v>
      </c>
      <c r="K119" s="22">
        <f>SUMIF('Footrace for the Fallen 5K'!$F$2:$F$366,$F119,'Footrace for the Fallen 5K'!$J$2:$J$366)</f>
        <v>0</v>
      </c>
      <c r="L119" s="22">
        <f>SUMIF('New England Half'!$F$2:$F$355,$F119,'New England Half'!$J$2:$J$355)</f>
        <v>0</v>
      </c>
      <c r="M119" s="24">
        <f>SUM(G119:L119)</f>
        <v>15.75</v>
      </c>
    </row>
    <row r="120" spans="1:13" ht="12.45">
      <c r="A120" s="3" t="s">
        <v>236</v>
      </c>
      <c r="B120" s="3" t="s">
        <v>215</v>
      </c>
      <c r="C120" s="3" t="s">
        <v>35</v>
      </c>
      <c r="D120" s="3">
        <v>52</v>
      </c>
      <c r="E120" s="3" t="s">
        <v>20</v>
      </c>
      <c r="F120" s="19" t="str">
        <f>A120&amp;B120&amp;C120&amp;E120</f>
        <v>E.J.KieferMUPPER VALLEY RUNNING CLUB</v>
      </c>
      <c r="G120" s="22">
        <f>SUMIF('Shamrock 5K'!$F$2:$F$300,$F120,'Shamrock 5K'!$J$2:$J$300)</f>
        <v>15.5</v>
      </c>
      <c r="H120" s="22">
        <f>SUMIF('Nashua 10K'!$F$2:$F$300,$F120,'Nashua 10K'!$J$2:$J$300)</f>
        <v>0</v>
      </c>
      <c r="I120" s="22">
        <f>SUMIF('Shaker 7'!$F$2:$F$300,$F120,'Shaker 7'!$J$2:$J$300)</f>
        <v>0</v>
      </c>
      <c r="J120" s="22">
        <f>SUMIF('Run for Freedom 5K'!$F$2:$F$300,$F120,'Run for Freedom 5K'!$J$2:$J$300)</f>
        <v>0</v>
      </c>
      <c r="K120" s="22">
        <f>SUMIF('Footrace for the Fallen 5K'!$F$2:$F$366,$F120,'Footrace for the Fallen 5K'!$J$2:$J$366)</f>
        <v>0</v>
      </c>
      <c r="L120" s="22">
        <f>SUMIF('New England Half'!$F$2:$F$355,$F120,'New England Half'!$J$2:$J$355)</f>
        <v>0</v>
      </c>
      <c r="M120" s="24">
        <f>SUM(G120:L120)</f>
        <v>15.5</v>
      </c>
    </row>
    <row r="121" spans="1:13" ht="12.45">
      <c r="A121" t="s">
        <v>377</v>
      </c>
      <c r="B121" t="s">
        <v>489</v>
      </c>
      <c r="C121" t="s">
        <v>35</v>
      </c>
      <c r="D121">
        <v>43</v>
      </c>
      <c r="E121" t="s">
        <v>19</v>
      </c>
      <c r="F121" s="20" t="str">
        <f>A121&amp;B121&amp;C121&amp;E121</f>
        <v>BrianSeveranceMMILLENNIUM RUNNING</v>
      </c>
      <c r="G121" s="22">
        <f>SUMIF('Shamrock 5K'!$F$2:$F$300,$F121,'Shamrock 5K'!$J$2:$J$300)</f>
        <v>0</v>
      </c>
      <c r="H121" s="22">
        <f>SUMIF('Nashua 10K'!$F$2:$F$300,$F121,'Nashua 10K'!$J$2:$J$300)</f>
        <v>0</v>
      </c>
      <c r="I121" s="22">
        <f>SUMIF('Shaker 7'!$F$2:$F$300,$F121,'Shaker 7'!$J$2:$J$300)</f>
        <v>15.5</v>
      </c>
      <c r="J121" s="22">
        <f>SUMIF('Run for Freedom 5K'!$F$2:$F$300,$F121,'Run for Freedom 5K'!$J$2:$J$300)</f>
        <v>0</v>
      </c>
      <c r="K121" s="22">
        <f>SUMIF('Footrace for the Fallen 5K'!$F$2:$F$366,$F121,'Footrace for the Fallen 5K'!$J$2:$J$366)</f>
        <v>0</v>
      </c>
      <c r="L121" s="22">
        <f>SUMIF('New England Half'!$F$2:$F$355,$F121,'New England Half'!$J$2:$J$355)</f>
        <v>0</v>
      </c>
      <c r="M121" s="24">
        <f>SUM(G121:L121)</f>
        <v>15.5</v>
      </c>
    </row>
    <row r="122" spans="1:13" ht="12.45">
      <c r="A122" t="s">
        <v>417</v>
      </c>
      <c r="B122" t="s">
        <v>451</v>
      </c>
      <c r="C122" t="s">
        <v>35</v>
      </c>
      <c r="D122" s="3">
        <v>56</v>
      </c>
      <c r="E122" t="s">
        <v>19</v>
      </c>
      <c r="F122" s="20" t="str">
        <f>A122&amp;B122&amp;C122&amp;E122</f>
        <v>DanKingMMILLENNIUM RUNNING</v>
      </c>
      <c r="G122" s="22">
        <f>SUMIF('Shamrock 5K'!$F$2:$F$300,$F122,'Shamrock 5K'!$J$2:$J$300)</f>
        <v>0</v>
      </c>
      <c r="H122" s="22">
        <f>SUMIF('Nashua 10K'!$F$2:$F$300,$F122,'Nashua 10K'!$J$2:$J$300)</f>
        <v>5.25</v>
      </c>
      <c r="I122" s="22">
        <f>SUMIF('Shaker 7'!$F$2:$F$300,$F122,'Shaker 7'!$J$2:$J$300)</f>
        <v>0</v>
      </c>
      <c r="J122" s="22">
        <f>SUMIF('Run for Freedom 5K'!$F$2:$F$300,$F122,'Run for Freedom 5K'!$J$2:$J$300)</f>
        <v>1.5</v>
      </c>
      <c r="K122" s="22">
        <f>SUMIF('Footrace for the Fallen 5K'!$F$2:$F$366,$F122,'Footrace for the Fallen 5K'!$J$2:$J$366)</f>
        <v>8.1</v>
      </c>
      <c r="L122" s="22">
        <f>SUMIF('New England Half'!$F$2:$F$355,$F122,'New England Half'!$J$2:$J$355)</f>
        <v>0</v>
      </c>
      <c r="M122" s="24">
        <f>SUM(G122:L122)</f>
        <v>14.85</v>
      </c>
    </row>
    <row r="123" spans="1:13" ht="12.45">
      <c r="A123" t="s">
        <v>350</v>
      </c>
      <c r="B123" t="s">
        <v>351</v>
      </c>
      <c r="C123" t="s">
        <v>35</v>
      </c>
      <c r="D123">
        <v>31</v>
      </c>
      <c r="E123" t="s">
        <v>18</v>
      </c>
      <c r="F123" s="20" t="str">
        <f>A123&amp;B123&amp;C123&amp;E123</f>
        <v>JakeCohenMGREATER DERRY TRACK CLUB</v>
      </c>
      <c r="G123" s="22">
        <f>SUMIF('Shamrock 5K'!$F$2:$F$300,$F123,'Shamrock 5K'!$J$2:$J$300)</f>
        <v>0</v>
      </c>
      <c r="H123" s="22">
        <f>SUMIF('Nashua 10K'!$F$2:$F$300,$F123,'Nashua 10K'!$J$2:$J$300)</f>
        <v>8.1</v>
      </c>
      <c r="I123" s="22">
        <f>SUMIF('Shaker 7'!$F$2:$F$300,$F123,'Shaker 7'!$J$2:$J$300)</f>
        <v>0</v>
      </c>
      <c r="J123" s="22">
        <f>SUMIF('Run for Freedom 5K'!$F$2:$F$300,$F123,'Run for Freedom 5K'!$J$2:$J$300)</f>
        <v>6.5</v>
      </c>
      <c r="K123" s="22">
        <f>SUMIF('Footrace for the Fallen 5K'!$F$2:$F$366,$F123,'Footrace for the Fallen 5K'!$J$2:$J$366)</f>
        <v>0</v>
      </c>
      <c r="L123" s="22">
        <f>SUMIF('New England Half'!$F$2:$F$355,$F123,'New England Half'!$J$2:$J$355)</f>
        <v>0</v>
      </c>
      <c r="M123" s="24">
        <f>SUM(G123:L123)</f>
        <v>14.6</v>
      </c>
    </row>
    <row r="124" spans="1:13" ht="12.45">
      <c r="A124" t="s">
        <v>176</v>
      </c>
      <c r="B124" t="s">
        <v>862</v>
      </c>
      <c r="C124" t="s">
        <v>35</v>
      </c>
      <c r="D124">
        <v>46</v>
      </c>
      <c r="E124" t="s">
        <v>19</v>
      </c>
      <c r="F124" s="20" t="str">
        <f>A124&amp;B124&amp;C124&amp;E124</f>
        <v>ScottLemireMMILLENNIUM RUNNING</v>
      </c>
      <c r="G124" s="22">
        <f>SUMIF('Shamrock 5K'!$F$2:$F$300,$F124,'Shamrock 5K'!$J$2:$J$300)</f>
        <v>0</v>
      </c>
      <c r="H124" s="22">
        <f>SUMIF('Nashua 10K'!$F$2:$F$300,$F124,'Nashua 10K'!$J$2:$J$300)</f>
        <v>0</v>
      </c>
      <c r="I124" s="22">
        <f>SUMIF('Shaker 7'!$F$2:$F$300,$F124,'Shaker 7'!$J$2:$J$300)</f>
        <v>0</v>
      </c>
      <c r="J124" s="22">
        <f>SUMIF('Run for Freedom 5K'!$F$2:$F$300,$F124,'Run for Freedom 5K'!$J$2:$J$300)</f>
        <v>0</v>
      </c>
      <c r="K124" s="22">
        <f>SUMIF('Footrace for the Fallen 5K'!$F$2:$F$366,$F124,'Footrace for the Fallen 5K'!$J$2:$J$366)</f>
        <v>0</v>
      </c>
      <c r="L124" s="22">
        <f>SUMIF('New England Half'!$F$2:$F$355,$F124,'New England Half'!$J$2:$J$355)</f>
        <v>14.5</v>
      </c>
      <c r="M124" s="24">
        <f>SUM(G124:L124)</f>
        <v>14.5</v>
      </c>
    </row>
    <row r="125" spans="1:13" ht="12.45">
      <c r="A125" s="3" t="s">
        <v>789</v>
      </c>
      <c r="B125" s="3" t="s">
        <v>790</v>
      </c>
      <c r="C125" s="3" t="s">
        <v>35</v>
      </c>
      <c r="D125" s="3">
        <v>30</v>
      </c>
      <c r="E125" t="s">
        <v>19</v>
      </c>
      <c r="F125" s="20" t="str">
        <f>A125&amp;B125&amp;C125&amp;E125</f>
        <v>ColtonPiperMMILLENNIUM RUNNING</v>
      </c>
      <c r="G125" s="22">
        <f>SUMIF('Shamrock 5K'!$F$2:$F$300,$F125,'Shamrock 5K'!$J$2:$J$300)</f>
        <v>0</v>
      </c>
      <c r="H125" s="22">
        <f>SUMIF('Nashua 10K'!$F$2:$F$300,$F125,'Nashua 10K'!$J$2:$J$300)</f>
        <v>0</v>
      </c>
      <c r="I125" s="22">
        <f>SUMIF('Shaker 7'!$F$2:$F$300,$F125,'Shaker 7'!$J$2:$J$300)</f>
        <v>0</v>
      </c>
      <c r="J125" s="22">
        <f>SUMIF('Run for Freedom 5K'!$F$2:$F$300,$F125,'Run for Freedom 5K'!$J$2:$J$300)</f>
        <v>0</v>
      </c>
      <c r="K125" s="22">
        <f>SUMIF('Footrace for the Fallen 5K'!$F$2:$F$366,$F125,'Footrace for the Fallen 5K'!$J$2:$J$366)</f>
        <v>9.5</v>
      </c>
      <c r="L125" s="22">
        <f>SUMIF('New England Half'!$F$2:$F$355,$F125,'New England Half'!$J$2:$J$355)</f>
        <v>5</v>
      </c>
      <c r="M125" s="24">
        <f>SUM(G125:L125)</f>
        <v>14.5</v>
      </c>
    </row>
    <row r="126" spans="1:13" ht="12.45">
      <c r="A126" t="s">
        <v>210</v>
      </c>
      <c r="B126" t="s">
        <v>436</v>
      </c>
      <c r="C126" t="s">
        <v>35</v>
      </c>
      <c r="D126">
        <v>53</v>
      </c>
      <c r="E126" t="s">
        <v>19</v>
      </c>
      <c r="F126" s="20" t="str">
        <f>A126&amp;B126&amp;C126&amp;E126</f>
        <v>JeremyGillMMILLENNIUM RUNNING</v>
      </c>
      <c r="G126" s="22">
        <f>SUMIF('Shamrock 5K'!$F$2:$F$300,$F126,'Shamrock 5K'!$J$2:$J$300)</f>
        <v>0</v>
      </c>
      <c r="H126" s="22">
        <f>SUMIF('Nashua 10K'!$F$2:$F$300,$F126,'Nashua 10K'!$J$2:$J$300)</f>
        <v>14.5</v>
      </c>
      <c r="I126" s="22">
        <f>SUMIF('Shaker 7'!$F$2:$F$300,$F126,'Shaker 7'!$J$2:$J$300)</f>
        <v>0</v>
      </c>
      <c r="J126" s="22">
        <f>SUMIF('Run for Freedom 5K'!$F$2:$F$300,$F126,'Run for Freedom 5K'!$J$2:$J$300)</f>
        <v>0</v>
      </c>
      <c r="K126" s="22">
        <f>SUMIF('Footrace for the Fallen 5K'!$F$2:$F$366,$F126,'Footrace for the Fallen 5K'!$J$2:$J$366)</f>
        <v>0</v>
      </c>
      <c r="L126" s="22">
        <f>SUMIF('New England Half'!$F$2:$F$355,$F126,'New England Half'!$J$2:$J$355)</f>
        <v>0</v>
      </c>
      <c r="M126" s="24">
        <f>SUM(G126:L126)</f>
        <v>14.5</v>
      </c>
    </row>
    <row r="127" spans="1:13" ht="12.45">
      <c r="A127" s="3" t="s">
        <v>83</v>
      </c>
      <c r="B127" s="3" t="s">
        <v>258</v>
      </c>
      <c r="C127" s="3" t="s">
        <v>35</v>
      </c>
      <c r="D127" s="3">
        <v>59</v>
      </c>
      <c r="E127" s="3" t="s">
        <v>20</v>
      </c>
      <c r="F127" s="19" t="str">
        <f>A127&amp;B127&amp;C127&amp;E127</f>
        <v>DavidGlueckMUPPER VALLEY RUNNING CLUB</v>
      </c>
      <c r="G127" s="22">
        <f>SUMIF('Shamrock 5K'!$F$2:$F$300,$F127,'Shamrock 5K'!$J$2:$J$300)</f>
        <v>14.5</v>
      </c>
      <c r="H127" s="22">
        <f>SUMIF('Nashua 10K'!$F$2:$F$300,$F127,'Nashua 10K'!$J$2:$J$300)</f>
        <v>0</v>
      </c>
      <c r="I127" s="22">
        <f>SUMIF('Shaker 7'!$F$2:$F$300,$F127,'Shaker 7'!$J$2:$J$300)</f>
        <v>0</v>
      </c>
      <c r="J127" s="22">
        <f>SUMIF('Run for Freedom 5K'!$F$2:$F$300,$F127,'Run for Freedom 5K'!$J$2:$J$300)</f>
        <v>0</v>
      </c>
      <c r="K127" s="22">
        <f>SUMIF('Footrace for the Fallen 5K'!$F$2:$F$366,$F127,'Footrace for the Fallen 5K'!$J$2:$J$366)</f>
        <v>0</v>
      </c>
      <c r="L127" s="22">
        <f>SUMIF('New England Half'!$F$2:$F$355,$F127,'New England Half'!$J$2:$J$355)</f>
        <v>0</v>
      </c>
      <c r="M127" s="24">
        <f>SUM(G127:L127)</f>
        <v>14.5</v>
      </c>
    </row>
    <row r="128" spans="1:13" ht="12.45">
      <c r="A128" t="s">
        <v>115</v>
      </c>
      <c r="B128" t="s">
        <v>116</v>
      </c>
      <c r="C128" t="s">
        <v>35</v>
      </c>
      <c r="D128" s="3">
        <v>53</v>
      </c>
      <c r="E128" t="s">
        <v>18</v>
      </c>
      <c r="F128" s="19" t="str">
        <f>A128&amp;B128&amp;C128&amp;E128</f>
        <v>RichardChristianMGREATER DERRY TRACK CLUB</v>
      </c>
      <c r="G128" s="22">
        <f>SUMIF('Shamrock 5K'!$F$2:$F$300,$F128,'Shamrock 5K'!$J$2:$J$300)</f>
        <v>5</v>
      </c>
      <c r="H128" s="22">
        <f>SUMIF('Nashua 10K'!$F$2:$F$300,$F128,'Nashua 10K'!$J$2:$J$300)</f>
        <v>0</v>
      </c>
      <c r="I128" s="22">
        <f>SUMIF('Shaker 7'!$F$2:$F$300,$F128,'Shaker 7'!$J$2:$J$300)</f>
        <v>0</v>
      </c>
      <c r="J128" s="22">
        <f>SUMIF('Run for Freedom 5K'!$F$2:$F$300,$F128,'Run for Freedom 5K'!$J$2:$J$300)</f>
        <v>4</v>
      </c>
      <c r="K128" s="22">
        <f>SUMIF('Footrace for the Fallen 5K'!$F$2:$F$366,$F128,'Footrace for the Fallen 5K'!$J$2:$J$366)</f>
        <v>4.5</v>
      </c>
      <c r="L128" s="22">
        <f>SUMIF('New England Half'!$F$2:$F$355,$F128,'New England Half'!$J$2:$J$355)</f>
        <v>0</v>
      </c>
      <c r="M128" s="24">
        <f>SUM(G128:L128)</f>
        <v>13.5</v>
      </c>
    </row>
    <row r="129" spans="1:13" ht="12.45">
      <c r="A129" s="3" t="s">
        <v>92</v>
      </c>
      <c r="B129" s="3" t="s">
        <v>709</v>
      </c>
      <c r="C129" s="3" t="s">
        <v>35</v>
      </c>
      <c r="D129" s="3">
        <v>49</v>
      </c>
      <c r="E129" t="s">
        <v>19</v>
      </c>
      <c r="F129" s="20" t="str">
        <f>A129&amp;B129&amp;C129&amp;E129</f>
        <v>MichaelGagnonMMILLENNIUM RUNNING</v>
      </c>
      <c r="G129" s="22">
        <f>SUMIF('Shamrock 5K'!$F$2:$F$300,$F129,'Shamrock 5K'!$J$2:$J$300)</f>
        <v>0</v>
      </c>
      <c r="H129" s="22">
        <f>SUMIF('Nashua 10K'!$F$2:$F$300,$F129,'Nashua 10K'!$J$2:$J$300)</f>
        <v>0</v>
      </c>
      <c r="I129" s="22">
        <f>SUMIF('Shaker 7'!$F$2:$F$300,$F129,'Shaker 7'!$J$2:$J$300)</f>
        <v>0</v>
      </c>
      <c r="J129" s="22">
        <f>SUMIF('Run for Freedom 5K'!$F$2:$F$300,$F129,'Run for Freedom 5K'!$J$2:$J$300)</f>
        <v>0</v>
      </c>
      <c r="K129" s="22">
        <f>SUMIF('Footrace for the Fallen 5K'!$F$2:$F$366,$F129,'Footrace for the Fallen 5K'!$J$2:$J$366)</f>
        <v>13.5</v>
      </c>
      <c r="L129" s="22">
        <f>SUMIF('New England Half'!$F$2:$F$355,$F129,'New England Half'!$J$2:$J$355)</f>
        <v>0</v>
      </c>
      <c r="M129" s="24">
        <f>SUM(G129:L129)</f>
        <v>13.5</v>
      </c>
    </row>
    <row r="130" spans="1:13" ht="12.45">
      <c r="A130" t="s">
        <v>447</v>
      </c>
      <c r="B130" t="s">
        <v>448</v>
      </c>
      <c r="C130" t="s">
        <v>35</v>
      </c>
      <c r="D130" s="3">
        <v>42</v>
      </c>
      <c r="E130" t="s">
        <v>19</v>
      </c>
      <c r="F130" s="20" t="str">
        <f>A130&amp;B130&amp;C130&amp;E130</f>
        <v>NikJansonMMILLENNIUM RUNNING</v>
      </c>
      <c r="G130" s="22">
        <f>SUMIF('Shamrock 5K'!$F$2:$F$300,$F130,'Shamrock 5K'!$J$2:$J$300)</f>
        <v>0</v>
      </c>
      <c r="H130" s="22">
        <f>SUMIF('Nashua 10K'!$F$2:$F$300,$F130,'Nashua 10K'!$J$2:$J$300)</f>
        <v>4.75</v>
      </c>
      <c r="I130" s="22">
        <f>SUMIF('Shaker 7'!$F$2:$F$300,$F130,'Shaker 7'!$J$2:$J$300)</f>
        <v>5</v>
      </c>
      <c r="J130" s="22">
        <f>SUMIF('Run for Freedom 5K'!$F$2:$F$300,$F130,'Run for Freedom 5K'!$J$2:$J$300)</f>
        <v>1</v>
      </c>
      <c r="K130" s="22">
        <f>SUMIF('Footrace for the Fallen 5K'!$F$2:$F$366,$F130,'Footrace for the Fallen 5K'!$J$2:$J$366)</f>
        <v>2.4</v>
      </c>
      <c r="L130" s="22">
        <f>SUMIF('New England Half'!$F$2:$F$355,$F130,'New England Half'!$J$2:$J$355)</f>
        <v>0</v>
      </c>
      <c r="M130" s="24">
        <f>SUM(G130:L130)</f>
        <v>13.15</v>
      </c>
    </row>
    <row r="131" spans="1:13" ht="12.45">
      <c r="A131" t="s">
        <v>361</v>
      </c>
      <c r="B131" t="s">
        <v>362</v>
      </c>
      <c r="C131" t="s">
        <v>35</v>
      </c>
      <c r="D131">
        <v>63</v>
      </c>
      <c r="E131" t="s">
        <v>18</v>
      </c>
      <c r="F131" s="20" t="str">
        <f>A131&amp;B131&amp;C131&amp;E131</f>
        <v>BryanKermanMGREATER DERRY TRACK CLUB</v>
      </c>
      <c r="G131" s="22">
        <f>SUMIF('Shamrock 5K'!$F$2:$F$300,$F131,'Shamrock 5K'!$J$2:$J$300)</f>
        <v>0</v>
      </c>
      <c r="H131" s="22">
        <f>SUMIF('Nashua 10K'!$F$2:$F$300,$F131,'Nashua 10K'!$J$2:$J$300)</f>
        <v>7.8</v>
      </c>
      <c r="I131" s="22">
        <f>SUMIF('Shaker 7'!$F$2:$F$300,$F131,'Shaker 7'!$J$2:$J$300)</f>
        <v>0</v>
      </c>
      <c r="J131" s="22">
        <f>SUMIF('Run for Freedom 5K'!$F$2:$F$300,$F131,'Run for Freedom 5K'!$J$2:$J$300)</f>
        <v>1.2</v>
      </c>
      <c r="K131" s="22">
        <f>SUMIF('Footrace for the Fallen 5K'!$F$2:$F$366,$F131,'Footrace for the Fallen 5K'!$J$2:$J$366)</f>
        <v>0</v>
      </c>
      <c r="L131" s="22">
        <f>SUMIF('New England Half'!$F$2:$F$355,$F131,'New England Half'!$J$2:$J$355)</f>
        <v>4</v>
      </c>
      <c r="M131" s="24">
        <f>SUM(G131:L131)</f>
        <v>13</v>
      </c>
    </row>
    <row r="132" spans="1:13" ht="12.45">
      <c r="A132" t="s">
        <v>109</v>
      </c>
      <c r="B132" t="s">
        <v>110</v>
      </c>
      <c r="C132" t="s">
        <v>35</v>
      </c>
      <c r="D132" s="3">
        <v>31</v>
      </c>
      <c r="E132" t="s">
        <v>18</v>
      </c>
      <c r="F132" s="19" t="str">
        <f>A132&amp;B132&amp;C132&amp;E132</f>
        <v>ChristopherForbesMGREATER DERRY TRACK CLUB</v>
      </c>
      <c r="G132" s="22">
        <f>SUMIF('Shamrock 5K'!$F$2:$F$300,$F132,'Shamrock 5K'!$J$2:$J$300)</f>
        <v>3.25</v>
      </c>
      <c r="H132" s="22">
        <f>SUMIF('Nashua 10K'!$F$2:$F$300,$F132,'Nashua 10K'!$J$2:$J$300)</f>
        <v>0</v>
      </c>
      <c r="I132" s="22">
        <f>SUMIF('Shaker 7'!$F$2:$F$300,$F132,'Shaker 7'!$J$2:$J$300)</f>
        <v>5.5</v>
      </c>
      <c r="J132" s="22">
        <f>SUMIF('Run for Freedom 5K'!$F$2:$F$300,$F132,'Run for Freedom 5K'!$J$2:$J$300)</f>
        <v>1.3</v>
      </c>
      <c r="K132" s="22">
        <f>SUMIF('Footrace for the Fallen 5K'!$F$2:$F$366,$F132,'Footrace for the Fallen 5K'!$J$2:$J$366)</f>
        <v>2.8</v>
      </c>
      <c r="L132" s="22">
        <f>SUMIF('New England Half'!$F$2:$F$355,$F132,'New England Half'!$J$2:$J$355)</f>
        <v>0</v>
      </c>
      <c r="M132" s="24">
        <f>SUM(G132:L132)</f>
        <v>12.850000000000001</v>
      </c>
    </row>
    <row r="133" spans="1:13" ht="12.45">
      <c r="A133" s="3" t="s">
        <v>101</v>
      </c>
      <c r="B133" s="3" t="s">
        <v>142</v>
      </c>
      <c r="C133" s="3" t="s">
        <v>35</v>
      </c>
      <c r="D133" s="3">
        <v>59</v>
      </c>
      <c r="E133" t="s">
        <v>19</v>
      </c>
      <c r="F133" s="20" t="str">
        <f>A133&amp;B133&amp;C133&amp;E133</f>
        <v>GregSmithMMILLENNIUM RUNNING</v>
      </c>
      <c r="G133" s="22">
        <f>SUMIF('Shamrock 5K'!$F$2:$F$300,$F133,'Shamrock 5K'!$J$2:$J$300)</f>
        <v>0</v>
      </c>
      <c r="H133" s="22">
        <f>SUMIF('Nashua 10K'!$F$2:$F$300,$F133,'Nashua 10K'!$J$2:$J$300)</f>
        <v>0</v>
      </c>
      <c r="I133" s="22">
        <f>SUMIF('Shaker 7'!$F$2:$F$300,$F133,'Shaker 7'!$J$2:$J$300)</f>
        <v>0</v>
      </c>
      <c r="J133" s="22">
        <f>SUMIF('Run for Freedom 5K'!$F$2:$F$300,$F133,'Run for Freedom 5K'!$J$2:$J$300)</f>
        <v>0</v>
      </c>
      <c r="K133" s="22">
        <f>SUMIF('Footrace for the Fallen 5K'!$F$2:$F$366,$F133,'Footrace for the Fallen 5K'!$J$2:$J$366)</f>
        <v>5.75</v>
      </c>
      <c r="L133" s="22">
        <f>SUMIF('New England Half'!$F$2:$F$355,$F133,'New England Half'!$J$2:$J$355)</f>
        <v>7</v>
      </c>
      <c r="M133" s="24">
        <f>SUM(G133:L133)</f>
        <v>12.75</v>
      </c>
    </row>
    <row r="134" spans="1:13" ht="12.45">
      <c r="A134" t="s">
        <v>46</v>
      </c>
      <c r="B134" t="s">
        <v>299</v>
      </c>
      <c r="C134" t="s">
        <v>35</v>
      </c>
      <c r="D134">
        <v>46</v>
      </c>
      <c r="E134" t="s">
        <v>17</v>
      </c>
      <c r="F134" s="20" t="str">
        <f>A134&amp;B134&amp;C134&amp;E134</f>
        <v>MatthewBryantMGATE CITY STRIDERS</v>
      </c>
      <c r="G134" s="22">
        <f>SUMIF('Shamrock 5K'!$F$2:$F$300,$F134,'Shamrock 5K'!$J$2:$J$300)</f>
        <v>0</v>
      </c>
      <c r="H134" s="22">
        <f>SUMIF('Nashua 10K'!$F$2:$F$300,$F134,'Nashua 10K'!$J$2:$J$300)</f>
        <v>12.5</v>
      </c>
      <c r="I134" s="22">
        <f>SUMIF('Shaker 7'!$F$2:$F$300,$F134,'Shaker 7'!$J$2:$J$300)</f>
        <v>0</v>
      </c>
      <c r="J134" s="22">
        <f>SUMIF('Run for Freedom 5K'!$F$2:$F$300,$F134,'Run for Freedom 5K'!$J$2:$J$300)</f>
        <v>0</v>
      </c>
      <c r="K134" s="22">
        <f>SUMIF('Footrace for the Fallen 5K'!$F$2:$F$366,$F134,'Footrace for the Fallen 5K'!$J$2:$J$366)</f>
        <v>0</v>
      </c>
      <c r="L134" s="22">
        <f>SUMIF('New England Half'!$F$2:$F$355,$F134,'New England Half'!$J$2:$J$355)</f>
        <v>0</v>
      </c>
      <c r="M134" s="24">
        <f>SUM(G134:L134)</f>
        <v>12.5</v>
      </c>
    </row>
    <row r="135" spans="1:13" ht="12.45">
      <c r="A135" s="3" t="s">
        <v>96</v>
      </c>
      <c r="B135" s="3" t="s">
        <v>280</v>
      </c>
      <c r="C135" s="3" t="s">
        <v>35</v>
      </c>
      <c r="D135" s="3">
        <v>74</v>
      </c>
      <c r="E135" s="3" t="s">
        <v>20</v>
      </c>
      <c r="F135" s="19" t="str">
        <f>A135&amp;B135&amp;C135&amp;E135</f>
        <v>JohnValentineMUPPER VALLEY RUNNING CLUB</v>
      </c>
      <c r="G135" s="22">
        <f>SUMIF('Shamrock 5K'!$F$2:$F$300,$F135,'Shamrock 5K'!$J$2:$J$300)</f>
        <v>12.5</v>
      </c>
      <c r="H135" s="22">
        <f>SUMIF('Nashua 10K'!$F$2:$F$300,$F135,'Nashua 10K'!$J$2:$J$300)</f>
        <v>0</v>
      </c>
      <c r="I135" s="22">
        <f>SUMIF('Shaker 7'!$F$2:$F$300,$F135,'Shaker 7'!$J$2:$J$300)</f>
        <v>0</v>
      </c>
      <c r="J135" s="22">
        <f>SUMIF('Run for Freedom 5K'!$F$2:$F$300,$F135,'Run for Freedom 5K'!$J$2:$J$300)</f>
        <v>0</v>
      </c>
      <c r="K135" s="22">
        <f>SUMIF('Footrace for the Fallen 5K'!$F$2:$F$366,$F135,'Footrace for the Fallen 5K'!$J$2:$J$366)</f>
        <v>0</v>
      </c>
      <c r="L135" s="22">
        <f>SUMIF('New England Half'!$F$2:$F$355,$F135,'New England Half'!$J$2:$J$355)</f>
        <v>0</v>
      </c>
      <c r="M135" s="24">
        <f>SUM(G135:L135)</f>
        <v>12.5</v>
      </c>
    </row>
    <row r="136" spans="1:13" ht="12.45">
      <c r="A136" s="3" t="s">
        <v>124</v>
      </c>
      <c r="B136" s="3" t="s">
        <v>556</v>
      </c>
      <c r="C136" s="3" t="s">
        <v>35</v>
      </c>
      <c r="D136" s="3">
        <v>50</v>
      </c>
      <c r="E136" t="s">
        <v>19</v>
      </c>
      <c r="F136" s="20" t="str">
        <f>A136&amp;B136&amp;C136&amp;E136</f>
        <v>MarkColeMMILLENNIUM RUNNING</v>
      </c>
      <c r="G136" s="22">
        <f>SUMIF('Shamrock 5K'!$F$2:$F$300,$F136,'Shamrock 5K'!$J$2:$J$300)</f>
        <v>0</v>
      </c>
      <c r="H136" s="22">
        <f>SUMIF('Nashua 10K'!$F$2:$F$300,$F136,'Nashua 10K'!$J$2:$J$300)</f>
        <v>0</v>
      </c>
      <c r="I136" s="22">
        <f>SUMIF('Shaker 7'!$F$2:$F$300,$F136,'Shaker 7'!$J$2:$J$300)</f>
        <v>0</v>
      </c>
      <c r="J136" s="22">
        <f>SUMIF('Run for Freedom 5K'!$F$2:$F$300,$F136,'Run for Freedom 5K'!$J$2:$J$300)</f>
        <v>6.25</v>
      </c>
      <c r="K136" s="22">
        <f>SUMIF('Footrace for the Fallen 5K'!$F$2:$F$366,$F136,'Footrace for the Fallen 5K'!$J$2:$J$366)</f>
        <v>6</v>
      </c>
      <c r="L136" s="22">
        <f>SUMIF('New England Half'!$F$2:$F$355,$F136,'New England Half'!$J$2:$J$355)</f>
        <v>0</v>
      </c>
      <c r="M136" s="24">
        <f>SUM(G136:L136)</f>
        <v>12.25</v>
      </c>
    </row>
    <row r="137" spans="1:13" ht="12.45">
      <c r="A137" s="3" t="s">
        <v>231</v>
      </c>
      <c r="B137" s="3" t="s">
        <v>213</v>
      </c>
      <c r="C137" s="3" t="s">
        <v>35</v>
      </c>
      <c r="D137" s="3">
        <v>11</v>
      </c>
      <c r="E137" s="3" t="s">
        <v>20</v>
      </c>
      <c r="F137" s="19" t="str">
        <f>A137&amp;B137&amp;C137&amp;E137</f>
        <v>RockyBardachMUPPER VALLEY RUNNING CLUB</v>
      </c>
      <c r="G137" s="22">
        <f>SUMIF('Shamrock 5K'!$F$2:$F$300,$F137,'Shamrock 5K'!$J$2:$J$300)</f>
        <v>6</v>
      </c>
      <c r="H137" s="22">
        <f>SUMIF('Nashua 10K'!$F$2:$F$300,$F137,'Nashua 10K'!$J$2:$J$300)</f>
        <v>0</v>
      </c>
      <c r="I137" s="22">
        <f>SUMIF('Shaker 7'!$F$2:$F$300,$F137,'Shaker 7'!$J$2:$J$300)</f>
        <v>5.75</v>
      </c>
      <c r="J137" s="22">
        <f>SUMIF('Run for Freedom 5K'!$F$2:$F$300,$F137,'Run for Freedom 5K'!$J$2:$J$300)</f>
        <v>0</v>
      </c>
      <c r="K137" s="22">
        <f>SUMIF('Footrace for the Fallen 5K'!$F$2:$F$366,$F137,'Footrace for the Fallen 5K'!$J$2:$J$366)</f>
        <v>0</v>
      </c>
      <c r="L137" s="22">
        <f>SUMIF('New England Half'!$F$2:$F$355,$F137,'New England Half'!$J$2:$J$355)</f>
        <v>0</v>
      </c>
      <c r="M137" s="24">
        <f>SUM(G137:L137)</f>
        <v>11.75</v>
      </c>
    </row>
    <row r="138" spans="1:13" ht="12.45">
      <c r="A138" t="s">
        <v>322</v>
      </c>
      <c r="B138" t="s">
        <v>385</v>
      </c>
      <c r="C138" t="s">
        <v>35</v>
      </c>
      <c r="D138" s="3">
        <v>37</v>
      </c>
      <c r="E138" t="s">
        <v>17</v>
      </c>
      <c r="F138" s="20" t="str">
        <f>A138&amp;B138&amp;C138&amp;E138</f>
        <v>WilliamBenedumMGATE CITY STRIDERS</v>
      </c>
      <c r="G138" s="22">
        <f>SUMIF('Shamrock 5K'!$F$2:$F$300,$F138,'Shamrock 5K'!$J$2:$J$300)</f>
        <v>0</v>
      </c>
      <c r="H138" s="22">
        <f>SUMIF('Nashua 10K'!$F$2:$F$300,$F138,'Nashua 10K'!$J$2:$J$300)</f>
        <v>5</v>
      </c>
      <c r="I138" s="22">
        <f>SUMIF('Shaker 7'!$F$2:$F$300,$F138,'Shaker 7'!$J$2:$J$300)</f>
        <v>4.75</v>
      </c>
      <c r="J138" s="22">
        <f>SUMIF('Run for Freedom 5K'!$F$2:$F$300,$F138,'Run for Freedom 5K'!$J$2:$J$300)</f>
        <v>1</v>
      </c>
      <c r="K138" s="22">
        <f>SUMIF('Footrace for the Fallen 5K'!$F$2:$F$366,$F138,'Footrace for the Fallen 5K'!$J$2:$J$366)</f>
        <v>1</v>
      </c>
      <c r="L138" s="22">
        <f>SUMIF('New England Half'!$F$2:$F$355,$F138,'New England Half'!$J$2:$J$355)</f>
        <v>0</v>
      </c>
      <c r="M138" s="24">
        <f>SUM(G138:L138)</f>
        <v>11.75</v>
      </c>
    </row>
    <row r="139" spans="1:13" ht="12.45">
      <c r="A139" s="3" t="s">
        <v>96</v>
      </c>
      <c r="B139" s="3" t="s">
        <v>276</v>
      </c>
      <c r="C139" s="3" t="s">
        <v>35</v>
      </c>
      <c r="D139" s="3">
        <v>62</v>
      </c>
      <c r="E139" s="3" t="s">
        <v>20</v>
      </c>
      <c r="F139" s="20" t="str">
        <f>A139&amp;B139&amp;C139&amp;E139</f>
        <v>JohnMurphyMUPPER VALLEY RUNNING CLUB</v>
      </c>
      <c r="G139" s="22">
        <f>SUMIF('Shamrock 5K'!$F$2:$F$300,$F139,'Shamrock 5K'!$J$2:$J$300)</f>
        <v>4.5</v>
      </c>
      <c r="H139" s="22">
        <f>SUMIF('Nashua 10K'!$F$2:$F$300,$F139,'Nashua 10K'!$J$2:$J$300)</f>
        <v>0</v>
      </c>
      <c r="I139" s="22">
        <f>SUMIF('Shaker 7'!$F$2:$F$300,$F139,'Shaker 7'!$J$2:$J$300)</f>
        <v>7.25</v>
      </c>
      <c r="J139" s="22">
        <f>SUMIF('Run for Freedom 5K'!$F$2:$F$300,$F139,'Run for Freedom 5K'!$J$2:$J$300)</f>
        <v>0</v>
      </c>
      <c r="K139" s="22">
        <f>SUMIF('Footrace for the Fallen 5K'!$F$2:$F$366,$F139,'Footrace for the Fallen 5K'!$J$2:$J$366)</f>
        <v>0</v>
      </c>
      <c r="L139" s="22">
        <f>SUMIF('New England Half'!$F$2:$F$355,$F139,'New England Half'!$J$2:$J$355)</f>
        <v>0</v>
      </c>
      <c r="M139" s="24">
        <f>SUM(G139:L139)</f>
        <v>11.75</v>
      </c>
    </row>
    <row r="140" spans="1:13" ht="12.45">
      <c r="A140" t="s">
        <v>164</v>
      </c>
      <c r="B140" t="s">
        <v>165</v>
      </c>
      <c r="C140" t="s">
        <v>35</v>
      </c>
      <c r="D140" s="3">
        <v>44</v>
      </c>
      <c r="E140" t="s">
        <v>19</v>
      </c>
      <c r="F140" s="19" t="str">
        <f>A140&amp;B140&amp;C140&amp;E140</f>
        <v>EricBoucherMMILLENNIUM RUNNING</v>
      </c>
      <c r="G140" s="22">
        <f>SUMIF('Shamrock 5K'!$F$2:$F$300,$F140,'Shamrock 5K'!$J$2:$J$300)</f>
        <v>1.5</v>
      </c>
      <c r="H140" s="22">
        <f>SUMIF('Nashua 10K'!$F$2:$F$300,$F140,'Nashua 10K'!$J$2:$J$300)</f>
        <v>6</v>
      </c>
      <c r="I140" s="22">
        <f>SUMIF('Shaker 7'!$F$2:$F$300,$F140,'Shaker 7'!$J$2:$J$300)</f>
        <v>0</v>
      </c>
      <c r="J140" s="22">
        <f>SUMIF('Run for Freedom 5K'!$F$2:$F$300,$F140,'Run for Freedom 5K'!$J$2:$J$300)</f>
        <v>0</v>
      </c>
      <c r="K140" s="22">
        <f>SUMIF('Footrace for the Fallen 5K'!$F$2:$F$366,$F140,'Footrace for the Fallen 5K'!$J$2:$J$366)</f>
        <v>1.8</v>
      </c>
      <c r="L140" s="22">
        <f>SUMIF('New England Half'!$F$2:$F$355,$F140,'New England Half'!$J$2:$J$355)</f>
        <v>2.4</v>
      </c>
      <c r="M140" s="24">
        <f>SUM(G140:L140)</f>
        <v>11.700000000000001</v>
      </c>
    </row>
    <row r="141" spans="1:13" ht="12.45">
      <c r="A141" s="3" t="s">
        <v>212</v>
      </c>
      <c r="B141" s="3" t="s">
        <v>213</v>
      </c>
      <c r="C141" s="3" t="s">
        <v>35</v>
      </c>
      <c r="D141" s="3">
        <v>13</v>
      </c>
      <c r="E141" s="3" t="s">
        <v>20</v>
      </c>
      <c r="F141" s="20" t="str">
        <f>A141&amp;B141&amp;C141&amp;E141</f>
        <v>YoshBardachMUPPER VALLEY RUNNING CLUB</v>
      </c>
      <c r="G141" s="22">
        <f>SUMIF('Shamrock 5K'!$F$2:$F$300,$F141,'Shamrock 5K'!$J$2:$J$300)</f>
        <v>11.5</v>
      </c>
      <c r="H141" s="22">
        <f>SUMIF('Nashua 10K'!$F$2:$F$300,$F141,'Nashua 10K'!$J$2:$J$300)</f>
        <v>0</v>
      </c>
      <c r="I141" s="22">
        <f>SUMIF('Shaker 7'!$F$2:$F$300,$F141,'Shaker 7'!$J$2:$J$300)</f>
        <v>0</v>
      </c>
      <c r="J141" s="22">
        <f>SUMIF('Run for Freedom 5K'!$F$2:$F$300,$F141,'Run for Freedom 5K'!$J$2:$J$300)</f>
        <v>0</v>
      </c>
      <c r="K141" s="22">
        <f>SUMIF('Footrace for the Fallen 5K'!$F$2:$F$366,$F141,'Footrace for the Fallen 5K'!$J$2:$J$366)</f>
        <v>0</v>
      </c>
      <c r="L141" s="22">
        <f>SUMIF('New England Half'!$F$2:$F$355,$F141,'New England Half'!$J$2:$J$355)</f>
        <v>0</v>
      </c>
      <c r="M141" s="24">
        <f>SUM(G141:L141)</f>
        <v>11.5</v>
      </c>
    </row>
    <row r="142" spans="1:13" ht="12.45">
      <c r="A142" t="s">
        <v>85</v>
      </c>
      <c r="B142" t="s">
        <v>86</v>
      </c>
      <c r="C142" t="s">
        <v>35</v>
      </c>
      <c r="D142" s="3">
        <v>79</v>
      </c>
      <c r="E142" t="s">
        <v>17</v>
      </c>
      <c r="F142" s="19" t="str">
        <f>A142&amp;B142&amp;C142&amp;E142</f>
        <v>RaymondBoutotteMGATE CITY STRIDERS</v>
      </c>
      <c r="G142" s="22">
        <f>SUMIF('Shamrock 5K'!$F$2:$F$300,$F142,'Shamrock 5K'!$J$2:$J$300)</f>
        <v>1.2</v>
      </c>
      <c r="H142" s="22">
        <f>SUMIF('Nashua 10K'!$F$2:$F$300,$F142,'Nashua 10K'!$J$2:$J$300)</f>
        <v>3.5</v>
      </c>
      <c r="I142" s="22">
        <f>SUMIF('Shaker 7'!$F$2:$F$300,$F142,'Shaker 7'!$J$2:$J$300)</f>
        <v>4.5</v>
      </c>
      <c r="J142" s="22">
        <f>SUMIF('Run for Freedom 5K'!$F$2:$F$300,$F142,'Run for Freedom 5K'!$J$2:$J$300)</f>
        <v>1</v>
      </c>
      <c r="K142" s="22">
        <f>SUMIF('Footrace for the Fallen 5K'!$F$2:$F$366,$F142,'Footrace for the Fallen 5K'!$J$2:$J$366)</f>
        <v>1</v>
      </c>
      <c r="L142" s="22">
        <f>SUMIF('New England Half'!$F$2:$F$355,$F142,'New England Half'!$J$2:$J$355)</f>
        <v>0</v>
      </c>
      <c r="M142" s="24">
        <f>SUM(G142:L142)</f>
        <v>11.2</v>
      </c>
    </row>
    <row r="143" spans="1:13" ht="12.45">
      <c r="A143" s="3" t="s">
        <v>414</v>
      </c>
      <c r="B143" s="3" t="s">
        <v>543</v>
      </c>
      <c r="C143" s="3" t="s">
        <v>35</v>
      </c>
      <c r="D143" s="3">
        <v>45</v>
      </c>
      <c r="E143" t="s">
        <v>18</v>
      </c>
      <c r="F143" s="20" t="str">
        <f>A143&amp;B143&amp;C143&amp;E143</f>
        <v>EddieClementsMGREATER DERRY TRACK CLUB</v>
      </c>
      <c r="G143" s="22">
        <f>SUMIF('Shamrock 5K'!$F$2:$F$300,$F143,'Shamrock 5K'!$J$2:$J$300)</f>
        <v>0</v>
      </c>
      <c r="H143" s="22">
        <f>SUMIF('Nashua 10K'!$F$2:$F$300,$F143,'Nashua 10K'!$J$2:$J$300)</f>
        <v>0</v>
      </c>
      <c r="I143" s="22">
        <f>SUMIF('Shaker 7'!$F$2:$F$300,$F143,'Shaker 7'!$J$2:$J$300)</f>
        <v>0</v>
      </c>
      <c r="J143" s="22">
        <f>SUMIF('Run for Freedom 5K'!$F$2:$F$300,$F143,'Run for Freedom 5K'!$J$2:$J$300)</f>
        <v>11</v>
      </c>
      <c r="K143" s="22">
        <f>SUMIF('Footrace for the Fallen 5K'!$F$2:$F$366,$F143,'Footrace for the Fallen 5K'!$J$2:$J$366)</f>
        <v>0</v>
      </c>
      <c r="L143" s="22">
        <f>SUMIF('New England Half'!$F$2:$F$355,$F143,'New England Half'!$J$2:$J$355)</f>
        <v>0</v>
      </c>
      <c r="M143" s="24">
        <f>SUM(G143:L143)</f>
        <v>11</v>
      </c>
    </row>
    <row r="144" spans="1:13" ht="12.45">
      <c r="A144" s="3" t="s">
        <v>214</v>
      </c>
      <c r="B144" s="3" t="s">
        <v>215</v>
      </c>
      <c r="C144" s="3" t="s">
        <v>35</v>
      </c>
      <c r="D144" s="3">
        <v>14</v>
      </c>
      <c r="E144" s="3" t="s">
        <v>20</v>
      </c>
      <c r="F144" s="19" t="str">
        <f>A144&amp;B144&amp;C144&amp;E144</f>
        <v>IanKieferMUPPER VALLEY RUNNING CLUB</v>
      </c>
      <c r="G144" s="22">
        <f>SUMIF('Shamrock 5K'!$F$2:$F$300,$F144,'Shamrock 5K'!$J$2:$J$300)</f>
        <v>11</v>
      </c>
      <c r="H144" s="22">
        <f>SUMIF('Nashua 10K'!$F$2:$F$300,$F144,'Nashua 10K'!$J$2:$J$300)</f>
        <v>0</v>
      </c>
      <c r="I144" s="22">
        <f>SUMIF('Shaker 7'!$F$2:$F$300,$F144,'Shaker 7'!$J$2:$J$300)</f>
        <v>0</v>
      </c>
      <c r="J144" s="22">
        <f>SUMIF('Run for Freedom 5K'!$F$2:$F$300,$F144,'Run for Freedom 5K'!$J$2:$J$300)</f>
        <v>0</v>
      </c>
      <c r="K144" s="22">
        <f>SUMIF('Footrace for the Fallen 5K'!$F$2:$F$366,$F144,'Footrace for the Fallen 5K'!$J$2:$J$366)</f>
        <v>0</v>
      </c>
      <c r="L144" s="22">
        <f>SUMIF('New England Half'!$F$2:$F$355,$F144,'New England Half'!$J$2:$J$355)</f>
        <v>0</v>
      </c>
      <c r="M144" s="24">
        <f>SUM(G144:L144)</f>
        <v>11</v>
      </c>
    </row>
    <row r="145" spans="1:17" ht="12.45">
      <c r="A145" s="3" t="s">
        <v>125</v>
      </c>
      <c r="B145" s="3" t="s">
        <v>786</v>
      </c>
      <c r="C145" s="3" t="s">
        <v>35</v>
      </c>
      <c r="D145" s="3">
        <v>60</v>
      </c>
      <c r="E145" t="s">
        <v>19</v>
      </c>
      <c r="F145" s="20" t="str">
        <f>A145&amp;B145&amp;C145&amp;E145</f>
        <v>GaryStanhopeMMILLENNIUM RUNNING</v>
      </c>
      <c r="G145" s="22">
        <f>SUMIF('Shamrock 5K'!$F$2:$F$300,$F145,'Shamrock 5K'!$J$2:$J$300)</f>
        <v>0</v>
      </c>
      <c r="H145" s="22">
        <f>SUMIF('Nashua 10K'!$F$2:$F$300,$F145,'Nashua 10K'!$J$2:$J$300)</f>
        <v>0</v>
      </c>
      <c r="I145" s="22">
        <f>SUMIF('Shaker 7'!$F$2:$F$300,$F145,'Shaker 7'!$J$2:$J$300)</f>
        <v>0</v>
      </c>
      <c r="J145" s="22">
        <f>SUMIF('Run for Freedom 5K'!$F$2:$F$300,$F145,'Run for Freedom 5K'!$J$2:$J$300)</f>
        <v>0</v>
      </c>
      <c r="K145" s="22">
        <f>SUMIF('Footrace for the Fallen 5K'!$F$2:$F$366,$F145,'Footrace for the Fallen 5K'!$J$2:$J$366)</f>
        <v>11</v>
      </c>
      <c r="L145" s="22">
        <f>SUMIF('New England Half'!$F$2:$F$355,$F145,'New England Half'!$J$2:$J$355)</f>
        <v>0</v>
      </c>
      <c r="M145" s="24">
        <f>SUM(G145:L145)</f>
        <v>11</v>
      </c>
    </row>
    <row r="146" spans="1:17" ht="12.45">
      <c r="A146" t="s">
        <v>383</v>
      </c>
      <c r="B146" t="s">
        <v>379</v>
      </c>
      <c r="C146" t="s">
        <v>35</v>
      </c>
      <c r="D146">
        <v>30</v>
      </c>
      <c r="E146" t="s">
        <v>17</v>
      </c>
      <c r="F146" s="20" t="str">
        <f>A146&amp;B146&amp;C146&amp;E146</f>
        <v>CallumMeredithMGATE CITY STRIDERS</v>
      </c>
      <c r="G146" s="22">
        <f>SUMIF('Shamrock 5K'!$F$2:$F$300,$F146,'Shamrock 5K'!$J$2:$J$300)</f>
        <v>0</v>
      </c>
      <c r="H146" s="22">
        <f>SUMIF('Nashua 10K'!$F$2:$F$300,$F146,'Nashua 10K'!$J$2:$J$300)</f>
        <v>8.6999999999999993</v>
      </c>
      <c r="I146" s="22">
        <f>SUMIF('Shaker 7'!$F$2:$F$300,$F146,'Shaker 7'!$J$2:$J$300)</f>
        <v>0</v>
      </c>
      <c r="J146" s="22">
        <f>SUMIF('Run for Freedom 5K'!$F$2:$F$300,$F146,'Run for Freedom 5K'!$J$2:$J$300)</f>
        <v>2.2000000000000002</v>
      </c>
      <c r="K146" s="22">
        <f>SUMIF('Footrace for the Fallen 5K'!$F$2:$F$366,$F146,'Footrace for the Fallen 5K'!$J$2:$J$366)</f>
        <v>0</v>
      </c>
      <c r="L146" s="22">
        <f>SUMIF('New England Half'!$F$2:$F$355,$F146,'New England Half'!$J$2:$J$355)</f>
        <v>0</v>
      </c>
      <c r="M146" s="24">
        <f>SUM(G146:L146)</f>
        <v>10.899999999999999</v>
      </c>
    </row>
    <row r="147" spans="1:17" ht="12.45">
      <c r="A147" t="s">
        <v>81</v>
      </c>
      <c r="B147" t="s">
        <v>904</v>
      </c>
      <c r="C147" t="s">
        <v>35</v>
      </c>
      <c r="D147">
        <v>38</v>
      </c>
      <c r="E147" t="s">
        <v>28</v>
      </c>
      <c r="F147" s="20" t="str">
        <f>A147&amp;B147&amp;C147&amp;E147</f>
        <v>JordanPikeMWHITE MOUNTAIN MILERS</v>
      </c>
      <c r="G147" s="22">
        <f>SUMIF('Shamrock 5K'!$F$2:$F$300,$F147,'Shamrock 5K'!$J$2:$J$300)</f>
        <v>0</v>
      </c>
      <c r="H147" s="22">
        <f>SUMIF('Nashua 10K'!$F$2:$F$300,$F147,'Nashua 10K'!$J$2:$J$300)</f>
        <v>0</v>
      </c>
      <c r="I147" s="22">
        <f>SUMIF('Shaker 7'!$F$2:$F$300,$F147,'Shaker 7'!$J$2:$J$300)</f>
        <v>0</v>
      </c>
      <c r="J147" s="22">
        <f>SUMIF('Run for Freedom 5K'!$F$2:$F$300,$F147,'Run for Freedom 5K'!$J$2:$J$300)</f>
        <v>0</v>
      </c>
      <c r="K147" s="22">
        <f>SUMIF('Footrace for the Fallen 5K'!$F$2:$F$366,$F147,'Footrace for the Fallen 5K'!$J$2:$J$366)</f>
        <v>0</v>
      </c>
      <c r="L147" s="22">
        <f>SUMIF('New England Half'!$F$2:$F$355,$F147,'New England Half'!$J$2:$J$355)</f>
        <v>10.5</v>
      </c>
      <c r="M147" s="24">
        <f>SUM(G147:L147)</f>
        <v>10.5</v>
      </c>
    </row>
    <row r="148" spans="1:17" ht="12.45">
      <c r="A148" s="3" t="s">
        <v>177</v>
      </c>
      <c r="B148" s="3" t="s">
        <v>314</v>
      </c>
      <c r="C148" s="3" t="s">
        <v>35</v>
      </c>
      <c r="D148" s="3">
        <v>83</v>
      </c>
      <c r="E148" s="3" t="s">
        <v>20</v>
      </c>
      <c r="F148" s="20" t="str">
        <f>A148&amp;B148&amp;C148&amp;E148</f>
        <v>AlanCallawayMUPPER VALLEY RUNNING CLUB</v>
      </c>
      <c r="G148" s="22">
        <f>SUMIF('Shamrock 5K'!$F$2:$F$300,$F148,'Shamrock 5K'!$J$2:$J$300)</f>
        <v>10.5</v>
      </c>
      <c r="H148" s="22">
        <f>SUMIF('Nashua 10K'!$F$2:$F$300,$F148,'Nashua 10K'!$J$2:$J$300)</f>
        <v>0</v>
      </c>
      <c r="I148" s="22">
        <f>SUMIF('Shaker 7'!$F$2:$F$300,$F148,'Shaker 7'!$J$2:$J$300)</f>
        <v>0</v>
      </c>
      <c r="J148" s="22">
        <f>SUMIF('Run for Freedom 5K'!$F$2:$F$300,$F148,'Run for Freedom 5K'!$J$2:$J$300)</f>
        <v>0</v>
      </c>
      <c r="K148" s="22">
        <f>SUMIF('Footrace for the Fallen 5K'!$F$2:$F$366,$F148,'Footrace for the Fallen 5K'!$J$2:$J$366)</f>
        <v>0</v>
      </c>
      <c r="L148" s="22">
        <f>SUMIF('New England Half'!$F$2:$F$355,$F148,'New England Half'!$J$2:$J$355)</f>
        <v>0</v>
      </c>
      <c r="M148" s="24">
        <f>SUM(G148:L148)</f>
        <v>10.5</v>
      </c>
    </row>
    <row r="149" spans="1:17" ht="12.45">
      <c r="A149" t="s">
        <v>863</v>
      </c>
      <c r="B149" t="s">
        <v>864</v>
      </c>
      <c r="C149" t="s">
        <v>35</v>
      </c>
      <c r="D149">
        <v>52</v>
      </c>
      <c r="E149" t="s">
        <v>19</v>
      </c>
      <c r="F149" s="20" t="str">
        <f>A149&amp;B149&amp;C149&amp;E149</f>
        <v>BradleyMaherMMILLENNIUM RUNNING</v>
      </c>
      <c r="G149" s="22">
        <f>SUMIF('Shamrock 5K'!$F$2:$F$300,$F149,'Shamrock 5K'!$J$2:$J$300)</f>
        <v>0</v>
      </c>
      <c r="H149" s="22">
        <f>SUMIF('Nashua 10K'!$F$2:$F$300,$F149,'Nashua 10K'!$J$2:$J$300)</f>
        <v>0</v>
      </c>
      <c r="I149" s="22">
        <f>SUMIF('Shaker 7'!$F$2:$F$300,$F149,'Shaker 7'!$J$2:$J$300)</f>
        <v>0</v>
      </c>
      <c r="J149" s="22">
        <f>SUMIF('Run for Freedom 5K'!$F$2:$F$300,$F149,'Run for Freedom 5K'!$J$2:$J$300)</f>
        <v>0</v>
      </c>
      <c r="K149" s="22">
        <f>SUMIF('Footrace for the Fallen 5K'!$F$2:$F$366,$F149,'Footrace for the Fallen 5K'!$J$2:$J$366)</f>
        <v>0</v>
      </c>
      <c r="L149" s="22">
        <f>SUMIF('New England Half'!$F$2:$F$355,$F149,'New England Half'!$J$2:$J$355)</f>
        <v>10</v>
      </c>
      <c r="M149" s="24">
        <f>SUM(G149:L149)</f>
        <v>10</v>
      </c>
    </row>
    <row r="150" spans="1:17" ht="12.45">
      <c r="A150" t="s">
        <v>46</v>
      </c>
      <c r="B150" t="s">
        <v>347</v>
      </c>
      <c r="C150" t="s">
        <v>35</v>
      </c>
      <c r="D150">
        <v>25</v>
      </c>
      <c r="E150" t="s">
        <v>18</v>
      </c>
      <c r="F150" s="20" t="str">
        <f>A150&amp;B150&amp;C150&amp;E150</f>
        <v>MatthewClarkMGREATER DERRY TRACK CLUB</v>
      </c>
      <c r="G150" s="22">
        <f>SUMIF('Shamrock 5K'!$F$2:$F$300,$F150,'Shamrock 5K'!$J$2:$J$300)</f>
        <v>0</v>
      </c>
      <c r="H150" s="22">
        <f>SUMIF('Nashua 10K'!$F$2:$F$300,$F150,'Nashua 10K'!$J$2:$J$300)</f>
        <v>10</v>
      </c>
      <c r="I150" s="22">
        <f>SUMIF('Shaker 7'!$F$2:$F$300,$F150,'Shaker 7'!$J$2:$J$300)</f>
        <v>0</v>
      </c>
      <c r="J150" s="22">
        <f>SUMIF('Run for Freedom 5K'!$F$2:$F$300,$F150,'Run for Freedom 5K'!$J$2:$J$300)</f>
        <v>0</v>
      </c>
      <c r="K150" s="22">
        <f>SUMIF('Footrace for the Fallen 5K'!$F$2:$F$366,$F150,'Footrace for the Fallen 5K'!$J$2:$J$366)</f>
        <v>0</v>
      </c>
      <c r="L150" s="22">
        <f>SUMIF('New England Half'!$F$2:$F$355,$F150,'New England Half'!$J$2:$J$355)</f>
        <v>0</v>
      </c>
      <c r="M150" s="24">
        <f>SUM(G150:L150)</f>
        <v>10</v>
      </c>
    </row>
    <row r="151" spans="1:17" ht="12.45">
      <c r="A151" s="3" t="s">
        <v>549</v>
      </c>
      <c r="B151" s="3" t="s">
        <v>550</v>
      </c>
      <c r="C151" s="3" t="s">
        <v>35</v>
      </c>
      <c r="D151" s="3">
        <v>47</v>
      </c>
      <c r="E151" t="s">
        <v>17</v>
      </c>
      <c r="F151" s="20" t="str">
        <f>A151&amp;B151&amp;C151&amp;E151</f>
        <v>Marcosde SaMGATE CITY STRIDERS</v>
      </c>
      <c r="G151" s="22">
        <f>SUMIF('Shamrock 5K'!$F$2:$F$300,$F151,'Shamrock 5K'!$J$2:$J$300)</f>
        <v>0</v>
      </c>
      <c r="H151" s="22">
        <f>SUMIF('Nashua 10K'!$F$2:$F$300,$F151,'Nashua 10K'!$J$2:$J$300)</f>
        <v>0</v>
      </c>
      <c r="I151" s="22">
        <f>SUMIF('Shaker 7'!$F$2:$F$300,$F151,'Shaker 7'!$J$2:$J$300)</f>
        <v>0</v>
      </c>
      <c r="J151" s="22">
        <f>SUMIF('Run for Freedom 5K'!$F$2:$F$300,$F151,'Run for Freedom 5K'!$J$2:$J$300)</f>
        <v>10</v>
      </c>
      <c r="K151" s="22">
        <f>SUMIF('Footrace for the Fallen 5K'!$F$2:$F$366,$F151,'Footrace for the Fallen 5K'!$J$2:$J$366)</f>
        <v>0</v>
      </c>
      <c r="L151" s="22">
        <f>SUMIF('New England Half'!$F$2:$F$355,$F151,'New England Half'!$J$2:$J$355)</f>
        <v>0</v>
      </c>
      <c r="M151" s="24">
        <f>SUM(G151:L151)</f>
        <v>10</v>
      </c>
    </row>
    <row r="152" spans="1:17" ht="12.45">
      <c r="A152" s="3" t="s">
        <v>531</v>
      </c>
      <c r="B152" s="3" t="s">
        <v>574</v>
      </c>
      <c r="C152" s="3" t="s">
        <v>35</v>
      </c>
      <c r="D152" s="3">
        <v>15</v>
      </c>
      <c r="E152" t="s">
        <v>19</v>
      </c>
      <c r="F152" s="20" t="str">
        <f>A152&amp;B152&amp;C152&amp;E152</f>
        <v>CarterSwettMMILLENNIUM RUNNING</v>
      </c>
      <c r="G152" s="22">
        <f>SUMIF('Shamrock 5K'!$F$2:$F$300,$F152,'Shamrock 5K'!$J$2:$J$300)</f>
        <v>0</v>
      </c>
      <c r="H152" s="22">
        <f>SUMIF('Nashua 10K'!$F$2:$F$300,$F152,'Nashua 10K'!$J$2:$J$300)</f>
        <v>0</v>
      </c>
      <c r="I152" s="22">
        <f>SUMIF('Shaker 7'!$F$2:$F$300,$F152,'Shaker 7'!$J$2:$J$300)</f>
        <v>0</v>
      </c>
      <c r="J152" s="22">
        <f>SUMIF('Run for Freedom 5K'!$F$2:$F$300,$F152,'Run for Freedom 5K'!$J$2:$J$300)</f>
        <v>1</v>
      </c>
      <c r="K152" s="22">
        <f>SUMIF('Footrace for the Fallen 5K'!$F$2:$F$366,$F152,'Footrace for the Fallen 5K'!$J$2:$J$366)</f>
        <v>9</v>
      </c>
      <c r="L152" s="22">
        <f>SUMIF('New England Half'!$F$2:$F$355,$F152,'New England Half'!$J$2:$J$355)</f>
        <v>0</v>
      </c>
      <c r="M152" s="24">
        <f>SUM(G152:L152)</f>
        <v>10</v>
      </c>
    </row>
    <row r="153" spans="1:17" ht="12.45">
      <c r="A153" s="3" t="s">
        <v>134</v>
      </c>
      <c r="B153" s="3" t="s">
        <v>580</v>
      </c>
      <c r="C153" s="3" t="s">
        <v>35</v>
      </c>
      <c r="D153" s="3">
        <v>55</v>
      </c>
      <c r="E153" t="s">
        <v>19</v>
      </c>
      <c r="F153" s="20" t="str">
        <f>A153&amp;B153&amp;C153&amp;E153</f>
        <v>PeterLincolnMMILLENNIUM RUNNING</v>
      </c>
      <c r="G153" s="22">
        <f>SUMIF('Shamrock 5K'!$F$2:$F$300,$F153,'Shamrock 5K'!$J$2:$J$300)</f>
        <v>0</v>
      </c>
      <c r="H153" s="22">
        <f>SUMIF('Nashua 10K'!$F$2:$F$300,$F153,'Nashua 10K'!$J$2:$J$300)</f>
        <v>0</v>
      </c>
      <c r="I153" s="22">
        <f>SUMIF('Shaker 7'!$F$2:$F$300,$F153,'Shaker 7'!$J$2:$J$300)</f>
        <v>0</v>
      </c>
      <c r="J153" s="22">
        <f>SUMIF('Run for Freedom 5K'!$F$2:$F$300,$F153,'Run for Freedom 5K'!$J$2:$J$300)</f>
        <v>2.4</v>
      </c>
      <c r="K153" s="22">
        <f>SUMIF('Footrace for the Fallen 5K'!$F$2:$F$366,$F153,'Footrace for the Fallen 5K'!$J$2:$J$366)</f>
        <v>0</v>
      </c>
      <c r="L153" s="22">
        <f>SUMIF('New England Half'!$F$2:$F$355,$F153,'New England Half'!$J$2:$J$355)</f>
        <v>7.5</v>
      </c>
      <c r="M153" s="24">
        <f>SUM(G153:L153)</f>
        <v>9.9</v>
      </c>
    </row>
    <row r="154" spans="1:17" ht="12.45">
      <c r="A154" s="3" t="s">
        <v>551</v>
      </c>
      <c r="B154" s="3" t="s">
        <v>552</v>
      </c>
      <c r="C154" s="3" t="s">
        <v>35</v>
      </c>
      <c r="D154" s="3">
        <v>48</v>
      </c>
      <c r="E154" t="s">
        <v>17</v>
      </c>
      <c r="F154" s="20" t="str">
        <f>A154&amp;B154&amp;C154&amp;E154</f>
        <v>SamHarrisMGATE CITY STRIDERS</v>
      </c>
      <c r="G154" s="22">
        <f>SUMIF('Shamrock 5K'!$F$2:$F$300,$F154,'Shamrock 5K'!$J$2:$J$300)</f>
        <v>0</v>
      </c>
      <c r="H154" s="22">
        <f>SUMIF('Nashua 10K'!$F$2:$F$300,$F154,'Nashua 10K'!$J$2:$J$300)</f>
        <v>0</v>
      </c>
      <c r="I154" s="22">
        <f>SUMIF('Shaker 7'!$F$2:$F$300,$F154,'Shaker 7'!$J$2:$J$300)</f>
        <v>0</v>
      </c>
      <c r="J154" s="22">
        <f>SUMIF('Run for Freedom 5K'!$F$2:$F$300,$F154,'Run for Freedom 5K'!$J$2:$J$300)</f>
        <v>9.5</v>
      </c>
      <c r="K154" s="22">
        <f>SUMIF('Footrace for the Fallen 5K'!$F$2:$F$366,$F154,'Footrace for the Fallen 5K'!$J$2:$J$366)</f>
        <v>0</v>
      </c>
      <c r="L154" s="22">
        <f>SUMIF('New England Half'!$F$2:$F$355,$F154,'New England Half'!$J$2:$J$355)</f>
        <v>0</v>
      </c>
      <c r="M154" s="24">
        <f>SUM(G154:L154)</f>
        <v>9.5</v>
      </c>
    </row>
    <row r="155" spans="1:17" ht="12.45">
      <c r="A155" t="s">
        <v>367</v>
      </c>
      <c r="B155" t="s">
        <v>368</v>
      </c>
      <c r="C155" t="s">
        <v>35</v>
      </c>
      <c r="D155" s="3">
        <v>46</v>
      </c>
      <c r="E155" t="s">
        <v>18</v>
      </c>
      <c r="F155" s="20" t="str">
        <f>A155&amp;B155&amp;C155&amp;E155</f>
        <v>SharadVidyarthyMGREATER DERRY TRACK CLUB</v>
      </c>
      <c r="G155" s="22">
        <f>SUMIF('Shamrock 5K'!$F$2:$F$300,$F155,'Shamrock 5K'!$J$2:$J$300)</f>
        <v>0</v>
      </c>
      <c r="H155" s="22">
        <f>SUMIF('Nashua 10K'!$F$2:$F$300,$F155,'Nashua 10K'!$J$2:$J$300)</f>
        <v>2.8</v>
      </c>
      <c r="I155" s="22">
        <f>SUMIF('Shaker 7'!$F$2:$F$300,$F155,'Shaker 7'!$J$2:$J$300)</f>
        <v>3.25</v>
      </c>
      <c r="J155" s="22">
        <f>SUMIF('Run for Freedom 5K'!$F$2:$F$300,$F155,'Run for Freedom 5K'!$J$2:$J$300)</f>
        <v>1</v>
      </c>
      <c r="K155" s="22">
        <f>SUMIF('Footrace for the Fallen 5K'!$F$2:$F$366,$F155,'Footrace for the Fallen 5K'!$J$2:$J$366)</f>
        <v>1</v>
      </c>
      <c r="L155" s="22">
        <f>SUMIF('New England Half'!$F$2:$F$355,$F155,'New England Half'!$J$2:$J$355)</f>
        <v>1</v>
      </c>
      <c r="M155" s="24">
        <f>SUM(G155:L155)</f>
        <v>9.0500000000000007</v>
      </c>
      <c r="N155"/>
      <c r="O155"/>
      <c r="P155"/>
      <c r="Q155"/>
    </row>
    <row r="156" spans="1:17" ht="12.45">
      <c r="A156" t="s">
        <v>83</v>
      </c>
      <c r="B156" t="s">
        <v>84</v>
      </c>
      <c r="C156" t="s">
        <v>35</v>
      </c>
      <c r="D156" s="3">
        <v>75</v>
      </c>
      <c r="E156" t="s">
        <v>17</v>
      </c>
      <c r="F156" s="20" t="str">
        <f>A156&amp;B156&amp;C156&amp;E156</f>
        <v>DavidSalvasMGATE CITY STRIDERS</v>
      </c>
      <c r="G156" s="22">
        <f>SUMIF('Shamrock 5K'!$F$2:$F$300,$F156,'Shamrock 5K'!$J$2:$J$300)</f>
        <v>1</v>
      </c>
      <c r="H156" s="22">
        <f>SUMIF('Nashua 10K'!$F$2:$F$300,$F156,'Nashua 10K'!$J$2:$J$300)</f>
        <v>3</v>
      </c>
      <c r="I156" s="22">
        <f>SUMIF('Shaker 7'!$F$2:$F$300,$F156,'Shaker 7'!$J$2:$J$300)</f>
        <v>3.75</v>
      </c>
      <c r="J156" s="22">
        <f>SUMIF('Run for Freedom 5K'!$F$2:$F$300,$F156,'Run for Freedom 5K'!$J$2:$J$300)</f>
        <v>0</v>
      </c>
      <c r="K156" s="22">
        <f>SUMIF('Footrace for the Fallen 5K'!$F$2:$F$366,$F156,'Footrace for the Fallen 5K'!$J$2:$J$366)</f>
        <v>1</v>
      </c>
      <c r="L156" s="22">
        <f>SUMIF('New England Half'!$F$2:$F$355,$F156,'New England Half'!$J$2:$J$355)</f>
        <v>0</v>
      </c>
      <c r="M156" s="24">
        <f>SUM(G156:L156)</f>
        <v>8.75</v>
      </c>
    </row>
    <row r="157" spans="1:17" ht="12.45">
      <c r="A157" s="3" t="s">
        <v>254</v>
      </c>
      <c r="B157" s="3" t="s">
        <v>203</v>
      </c>
      <c r="C157" s="3" t="s">
        <v>35</v>
      </c>
      <c r="D157" s="3">
        <v>51</v>
      </c>
      <c r="E157" s="3" t="s">
        <v>20</v>
      </c>
      <c r="F157" s="20" t="str">
        <f>A157&amp;B157&amp;C157&amp;E157</f>
        <v>JasonFarisMUPPER VALLEY RUNNING CLUB</v>
      </c>
      <c r="G157" s="22">
        <f>SUMIF('Shamrock 5K'!$F$2:$F$300,$F157,'Shamrock 5K'!$J$2:$J$300)</f>
        <v>8.6999999999999993</v>
      </c>
      <c r="H157" s="22">
        <f>SUMIF('Nashua 10K'!$F$2:$F$300,$F157,'Nashua 10K'!$J$2:$J$300)</f>
        <v>0</v>
      </c>
      <c r="I157" s="22">
        <f>SUMIF('Shaker 7'!$F$2:$F$300,$F157,'Shaker 7'!$J$2:$J$300)</f>
        <v>0</v>
      </c>
      <c r="J157" s="22">
        <f>SUMIF('Run for Freedom 5K'!$F$2:$F$300,$F157,'Run for Freedom 5K'!$J$2:$J$300)</f>
        <v>0</v>
      </c>
      <c r="K157" s="22">
        <f>SUMIF('Footrace for the Fallen 5K'!$F$2:$F$366,$F157,'Footrace for the Fallen 5K'!$J$2:$J$366)</f>
        <v>0</v>
      </c>
      <c r="L157" s="22">
        <f>SUMIF('New England Half'!$F$2:$F$355,$F157,'New England Half'!$J$2:$J$355)</f>
        <v>0</v>
      </c>
      <c r="M157" s="24">
        <f>SUM(G157:L157)</f>
        <v>8.6999999999999993</v>
      </c>
    </row>
    <row r="158" spans="1:17" ht="12.45">
      <c r="A158" s="3" t="s">
        <v>237</v>
      </c>
      <c r="B158" s="3" t="s">
        <v>238</v>
      </c>
      <c r="C158" s="3" t="s">
        <v>35</v>
      </c>
      <c r="D158" s="3">
        <v>46</v>
      </c>
      <c r="E158" s="3" t="s">
        <v>20</v>
      </c>
      <c r="F158" s="19" t="str">
        <f>A158&amp;B158&amp;C158&amp;E158</f>
        <v>ErikFergusonMUPPER VALLEY RUNNING CLUB</v>
      </c>
      <c r="G158" s="22">
        <f>SUMIF('Shamrock 5K'!$F$2:$F$300,$F158,'Shamrock 5K'!$J$2:$J$300)</f>
        <v>8.4</v>
      </c>
      <c r="H158" s="22">
        <f>SUMIF('Nashua 10K'!$F$2:$F$300,$F158,'Nashua 10K'!$J$2:$J$300)</f>
        <v>0</v>
      </c>
      <c r="I158" s="22">
        <f>SUMIF('Shaker 7'!$F$2:$F$300,$F158,'Shaker 7'!$J$2:$J$300)</f>
        <v>0</v>
      </c>
      <c r="J158" s="22">
        <f>SUMIF('Run for Freedom 5K'!$F$2:$F$300,$F158,'Run for Freedom 5K'!$J$2:$J$300)</f>
        <v>0</v>
      </c>
      <c r="K158" s="22">
        <f>SUMIF('Footrace for the Fallen 5K'!$F$2:$F$366,$F158,'Footrace for the Fallen 5K'!$J$2:$J$366)</f>
        <v>0</v>
      </c>
      <c r="L158" s="22">
        <f>SUMIF('New England Half'!$F$2:$F$355,$F158,'New England Half'!$J$2:$J$355)</f>
        <v>0</v>
      </c>
      <c r="M158" s="24">
        <f>SUM(G158:L158)</f>
        <v>8.4</v>
      </c>
    </row>
    <row r="159" spans="1:17" ht="12.45">
      <c r="A159" t="s">
        <v>172</v>
      </c>
      <c r="B159" t="s">
        <v>444</v>
      </c>
      <c r="C159" t="s">
        <v>35</v>
      </c>
      <c r="D159">
        <v>55</v>
      </c>
      <c r="E159" t="s">
        <v>19</v>
      </c>
      <c r="F159" s="20" t="str">
        <f>A159&amp;B159&amp;C159&amp;E159</f>
        <v>RobertFieroMMILLENNIUM RUNNING</v>
      </c>
      <c r="G159" s="22">
        <f>SUMIF('Shamrock 5K'!$F$2:$F$300,$F159,'Shamrock 5K'!$J$2:$J$300)</f>
        <v>0</v>
      </c>
      <c r="H159" s="22">
        <f>SUMIF('Nashua 10K'!$F$2:$F$300,$F159,'Nashua 10K'!$J$2:$J$300)</f>
        <v>8.4</v>
      </c>
      <c r="I159" s="22">
        <f>SUMIF('Shaker 7'!$F$2:$F$300,$F159,'Shaker 7'!$J$2:$J$300)</f>
        <v>0</v>
      </c>
      <c r="J159" s="22">
        <f>SUMIF('Run for Freedom 5K'!$F$2:$F$300,$F159,'Run for Freedom 5K'!$J$2:$J$300)</f>
        <v>0</v>
      </c>
      <c r="K159" s="22">
        <f>SUMIF('Footrace for the Fallen 5K'!$F$2:$F$366,$F159,'Footrace for the Fallen 5K'!$J$2:$J$366)</f>
        <v>0</v>
      </c>
      <c r="L159" s="22">
        <f>SUMIF('New England Half'!$F$2:$F$355,$F159,'New England Half'!$J$2:$J$355)</f>
        <v>0</v>
      </c>
      <c r="M159" s="24">
        <f>SUM(G159:L159)</f>
        <v>8.4</v>
      </c>
    </row>
    <row r="160" spans="1:17" ht="12.45">
      <c r="A160" t="s">
        <v>172</v>
      </c>
      <c r="B160" t="s">
        <v>173</v>
      </c>
      <c r="C160" t="s">
        <v>35</v>
      </c>
      <c r="D160" s="3">
        <v>53</v>
      </c>
      <c r="E160" t="s">
        <v>19</v>
      </c>
      <c r="F160" s="20" t="str">
        <f>A160&amp;B160&amp;C160&amp;E160</f>
        <v>RobertHoffmanMMILLENNIUM RUNNING</v>
      </c>
      <c r="G160" s="22">
        <f>SUMIF('Shamrock 5K'!$F$2:$F$300,$F160,'Shamrock 5K'!$J$2:$J$300)</f>
        <v>1</v>
      </c>
      <c r="H160" s="22">
        <f>SUMIF('Nashua 10K'!$F$2:$F$300,$F160,'Nashua 10K'!$J$2:$J$300)</f>
        <v>4.25</v>
      </c>
      <c r="I160" s="22">
        <f>SUMIF('Shaker 7'!$F$2:$F$300,$F160,'Shaker 7'!$J$2:$J$300)</f>
        <v>0</v>
      </c>
      <c r="J160" s="22">
        <f>SUMIF('Run for Freedom 5K'!$F$2:$F$300,$F160,'Run for Freedom 5K'!$J$2:$J$300)</f>
        <v>1</v>
      </c>
      <c r="K160" s="22">
        <f>SUMIF('Footrace for the Fallen 5K'!$F$2:$F$366,$F160,'Footrace for the Fallen 5K'!$J$2:$J$366)</f>
        <v>1</v>
      </c>
      <c r="L160" s="22">
        <f>SUMIF('New England Half'!$F$2:$F$355,$F160,'New England Half'!$J$2:$J$355)</f>
        <v>1</v>
      </c>
      <c r="M160" s="24">
        <f>SUM(G160:L160)</f>
        <v>8.25</v>
      </c>
      <c r="N160"/>
      <c r="O160"/>
      <c r="P160"/>
      <c r="Q160"/>
    </row>
    <row r="161" spans="1:13" ht="12.45">
      <c r="A161" t="s">
        <v>585</v>
      </c>
      <c r="B161" t="s">
        <v>833</v>
      </c>
      <c r="C161" t="s">
        <v>35</v>
      </c>
      <c r="D161">
        <v>52</v>
      </c>
      <c r="E161" t="s">
        <v>17</v>
      </c>
      <c r="F161" s="20" t="str">
        <f>A161&amp;B161&amp;C161&amp;E161</f>
        <v>JoseOchoaMGATE CITY STRIDERS</v>
      </c>
      <c r="G161" s="22">
        <f>SUMIF('Shamrock 5K'!$F$2:$F$300,$F161,'Shamrock 5K'!$J$2:$J$300)</f>
        <v>0</v>
      </c>
      <c r="H161" s="22">
        <f>SUMIF('Nashua 10K'!$F$2:$F$300,$F161,'Nashua 10K'!$J$2:$J$300)</f>
        <v>0</v>
      </c>
      <c r="I161" s="22">
        <f>SUMIF('Shaker 7'!$F$2:$F$300,$F161,'Shaker 7'!$J$2:$J$300)</f>
        <v>0</v>
      </c>
      <c r="J161" s="22">
        <f>SUMIF('Run for Freedom 5K'!$F$2:$F$300,$F161,'Run for Freedom 5K'!$J$2:$J$300)</f>
        <v>0</v>
      </c>
      <c r="K161" s="22">
        <f>SUMIF('Footrace for the Fallen 5K'!$F$2:$F$366,$F161,'Footrace for the Fallen 5K'!$J$2:$J$366)</f>
        <v>0</v>
      </c>
      <c r="L161" s="22">
        <f>SUMIF('New England Half'!$F$2:$F$355,$F161,'New England Half'!$J$2:$J$355)</f>
        <v>8.1</v>
      </c>
      <c r="M161" s="24">
        <f>SUM(G161:L161)</f>
        <v>8.1</v>
      </c>
    </row>
    <row r="162" spans="1:13" ht="12.45">
      <c r="A162" s="3" t="s">
        <v>343</v>
      </c>
      <c r="B162" s="3" t="s">
        <v>342</v>
      </c>
      <c r="C162" s="3" t="s">
        <v>35</v>
      </c>
      <c r="D162" s="3">
        <v>66</v>
      </c>
      <c r="E162" s="3" t="s">
        <v>20</v>
      </c>
      <c r="F162" s="19" t="str">
        <f>A162&amp;B162&amp;C162&amp;E162</f>
        <v>DarrelLasellMUPPER VALLEY RUNNING CLUB</v>
      </c>
      <c r="G162" s="22">
        <f>SUMIF('Shamrock 5K'!$F$2:$F$300,$F162,'Shamrock 5K'!$J$2:$J$300)</f>
        <v>8.1</v>
      </c>
      <c r="H162" s="22">
        <f>SUMIF('Nashua 10K'!$F$2:$F$300,$F162,'Nashua 10K'!$J$2:$J$300)</f>
        <v>0</v>
      </c>
      <c r="I162" s="22">
        <f>SUMIF('Shaker 7'!$F$2:$F$300,$F162,'Shaker 7'!$J$2:$J$300)</f>
        <v>0</v>
      </c>
      <c r="J162" s="22">
        <f>SUMIF('Run for Freedom 5K'!$F$2:$F$300,$F162,'Run for Freedom 5K'!$J$2:$J$300)</f>
        <v>0</v>
      </c>
      <c r="K162" s="22">
        <f>SUMIF('Footrace for the Fallen 5K'!$F$2:$F$366,$F162,'Footrace for the Fallen 5K'!$J$2:$J$366)</f>
        <v>0</v>
      </c>
      <c r="L162" s="22">
        <f>SUMIF('New England Half'!$F$2:$F$355,$F162,'New England Half'!$J$2:$J$355)</f>
        <v>0</v>
      </c>
      <c r="M162" s="24">
        <f>SUM(G162:L162)</f>
        <v>8.1</v>
      </c>
    </row>
    <row r="163" spans="1:13" ht="12.45">
      <c r="A163" s="3" t="s">
        <v>573</v>
      </c>
      <c r="B163" s="3" t="s">
        <v>574</v>
      </c>
      <c r="C163" s="3" t="s">
        <v>35</v>
      </c>
      <c r="D163" s="3">
        <v>48</v>
      </c>
      <c r="E163" t="s">
        <v>19</v>
      </c>
      <c r="F163" s="20" t="str">
        <f>A163&amp;B163&amp;C163&amp;E163</f>
        <v>ClintonSwettMMILLENNIUM RUNNING</v>
      </c>
      <c r="G163" s="22">
        <f>SUMIF('Shamrock 5K'!$F$2:$F$300,$F163,'Shamrock 5K'!$J$2:$J$300)</f>
        <v>0</v>
      </c>
      <c r="H163" s="22">
        <f>SUMIF('Nashua 10K'!$F$2:$F$300,$F163,'Nashua 10K'!$J$2:$J$300)</f>
        <v>0</v>
      </c>
      <c r="I163" s="22">
        <f>SUMIF('Shaker 7'!$F$2:$F$300,$F163,'Shaker 7'!$J$2:$J$300)</f>
        <v>0</v>
      </c>
      <c r="J163" s="22">
        <f>SUMIF('Run for Freedom 5K'!$F$2:$F$300,$F163,'Run for Freedom 5K'!$J$2:$J$300)</f>
        <v>1</v>
      </c>
      <c r="K163" s="22">
        <f>SUMIF('Footrace for the Fallen 5K'!$F$2:$F$366,$F163,'Footrace for the Fallen 5K'!$J$2:$J$366)</f>
        <v>2.6</v>
      </c>
      <c r="L163" s="22">
        <f>SUMIF('New England Half'!$F$2:$F$355,$F163,'New England Half'!$J$2:$J$355)</f>
        <v>4.25</v>
      </c>
      <c r="M163" s="24">
        <f>SUM(G163:L163)</f>
        <v>7.85</v>
      </c>
    </row>
    <row r="164" spans="1:13" ht="12.45">
      <c r="A164" t="s">
        <v>618</v>
      </c>
      <c r="B164" t="s">
        <v>233</v>
      </c>
      <c r="C164" t="s">
        <v>35</v>
      </c>
      <c r="D164">
        <v>51</v>
      </c>
      <c r="E164" t="s">
        <v>21</v>
      </c>
      <c r="F164" s="20" t="str">
        <f>A164&amp;B164&amp;C164&amp;E164</f>
        <v>SteveMcGowanMGRANITE STATE RACING TEAM</v>
      </c>
      <c r="G164" s="22">
        <f>SUMIF('Shamrock 5K'!$F$2:$F$300,$F164,'Shamrock 5K'!$J$2:$J$300)</f>
        <v>0</v>
      </c>
      <c r="H164" s="22">
        <f>SUMIF('Nashua 10K'!$F$2:$F$300,$F164,'Nashua 10K'!$J$2:$J$300)</f>
        <v>0</v>
      </c>
      <c r="I164" s="22">
        <f>SUMIF('Shaker 7'!$F$2:$F$300,$F164,'Shaker 7'!$J$2:$J$300)</f>
        <v>0</v>
      </c>
      <c r="J164" s="22">
        <f>SUMIF('Run for Freedom 5K'!$F$2:$F$300,$F164,'Run for Freedom 5K'!$J$2:$J$300)</f>
        <v>0</v>
      </c>
      <c r="K164" s="22">
        <f>SUMIF('Footrace for the Fallen 5K'!$F$2:$F$366,$F164,'Footrace for the Fallen 5K'!$J$2:$J$366)</f>
        <v>0</v>
      </c>
      <c r="L164" s="22">
        <f>SUMIF('New England Half'!$F$2:$F$355,$F164,'New England Half'!$J$2:$J$355)</f>
        <v>7.8</v>
      </c>
      <c r="M164" s="24">
        <f>SUM(G164:L164)</f>
        <v>7.8</v>
      </c>
    </row>
    <row r="165" spans="1:13" ht="12.45">
      <c r="A165" s="3" t="s">
        <v>792</v>
      </c>
      <c r="B165" s="3" t="s">
        <v>793</v>
      </c>
      <c r="C165" s="3" t="s">
        <v>35</v>
      </c>
      <c r="D165" s="3">
        <v>48</v>
      </c>
      <c r="E165" t="s">
        <v>19</v>
      </c>
      <c r="F165" s="20" t="str">
        <f>A165&amp;B165&amp;C165&amp;E165</f>
        <v>BarryFitzgeraldMMILLENNIUM RUNNING</v>
      </c>
      <c r="G165" s="22">
        <f>SUMIF('Shamrock 5K'!$F$2:$F$300,$F165,'Shamrock 5K'!$J$2:$J$300)</f>
        <v>0</v>
      </c>
      <c r="H165" s="22">
        <f>SUMIF('Nashua 10K'!$F$2:$F$300,$F165,'Nashua 10K'!$J$2:$J$300)</f>
        <v>0</v>
      </c>
      <c r="I165" s="22">
        <f>SUMIF('Shaker 7'!$F$2:$F$300,$F165,'Shaker 7'!$J$2:$J$300)</f>
        <v>0</v>
      </c>
      <c r="J165" s="22">
        <f>SUMIF('Run for Freedom 5K'!$F$2:$F$300,$F165,'Run for Freedom 5K'!$J$2:$J$300)</f>
        <v>0</v>
      </c>
      <c r="K165" s="22">
        <f>SUMIF('Footrace for the Fallen 5K'!$F$2:$F$366,$F165,'Footrace for the Fallen 5K'!$J$2:$J$366)</f>
        <v>7.8</v>
      </c>
      <c r="L165" s="22">
        <f>SUMIF('New England Half'!$F$2:$F$355,$F165,'New England Half'!$J$2:$J$355)</f>
        <v>0</v>
      </c>
      <c r="M165" s="24">
        <f>SUM(G165:L165)</f>
        <v>7.8</v>
      </c>
    </row>
    <row r="166" spans="1:13" ht="12.45">
      <c r="A166" t="s">
        <v>492</v>
      </c>
      <c r="B166" t="s">
        <v>493</v>
      </c>
      <c r="C166" t="s">
        <v>35</v>
      </c>
      <c r="D166">
        <v>20</v>
      </c>
      <c r="E166" t="s">
        <v>18</v>
      </c>
      <c r="F166" s="20" t="str">
        <f>A166&amp;B166&amp;C166&amp;E166</f>
        <v>CalebHagnerMGREATER DERRY TRACK CLUB</v>
      </c>
      <c r="G166" s="22">
        <f>SUMIF('Shamrock 5K'!$F$2:$F$300,$F166,'Shamrock 5K'!$J$2:$J$300)</f>
        <v>0</v>
      </c>
      <c r="H166" s="22">
        <f>SUMIF('Nashua 10K'!$F$2:$F$300,$F166,'Nashua 10K'!$J$2:$J$300)</f>
        <v>0</v>
      </c>
      <c r="I166" s="22">
        <f>SUMIF('Shaker 7'!$F$2:$F$300,$F166,'Shaker 7'!$J$2:$J$300)</f>
        <v>7.5</v>
      </c>
      <c r="J166" s="22">
        <f>SUMIF('Run for Freedom 5K'!$F$2:$F$300,$F166,'Run for Freedom 5K'!$J$2:$J$300)</f>
        <v>0</v>
      </c>
      <c r="K166" s="22">
        <f>SUMIF('Footrace for the Fallen 5K'!$F$2:$F$366,$F166,'Footrace for the Fallen 5K'!$J$2:$J$366)</f>
        <v>0</v>
      </c>
      <c r="L166" s="22">
        <f>SUMIF('New England Half'!$F$2:$F$355,$F166,'New England Half'!$J$2:$J$355)</f>
        <v>0</v>
      </c>
      <c r="M166" s="24">
        <f>SUM(G166:L166)</f>
        <v>7.5</v>
      </c>
    </row>
    <row r="167" spans="1:13" ht="12.45">
      <c r="A167" s="3" t="s">
        <v>134</v>
      </c>
      <c r="B167" s="3" t="s">
        <v>820</v>
      </c>
      <c r="C167" s="3" t="s">
        <v>35</v>
      </c>
      <c r="D167" s="3">
        <v>57</v>
      </c>
      <c r="E167" t="s">
        <v>19</v>
      </c>
      <c r="F167" s="20" t="str">
        <f>A167&amp;B167&amp;C167&amp;E167</f>
        <v>PeterHeslamMMILLENNIUM RUNNING</v>
      </c>
      <c r="G167" s="22">
        <f>SUMIF('Shamrock 5K'!$F$2:$F$300,$F167,'Shamrock 5K'!$J$2:$J$300)</f>
        <v>0</v>
      </c>
      <c r="H167" s="22">
        <f>SUMIF('Nashua 10K'!$F$2:$F$300,$F167,'Nashua 10K'!$J$2:$J$300)</f>
        <v>0</v>
      </c>
      <c r="I167" s="22">
        <f>SUMIF('Shaker 7'!$F$2:$F$300,$F167,'Shaker 7'!$J$2:$J$300)</f>
        <v>0</v>
      </c>
      <c r="J167" s="22">
        <f>SUMIF('Run for Freedom 5K'!$F$2:$F$300,$F167,'Run for Freedom 5K'!$J$2:$J$300)</f>
        <v>0</v>
      </c>
      <c r="K167" s="22">
        <f>SUMIF('Footrace for the Fallen 5K'!$F$2:$F$366,$F167,'Footrace for the Fallen 5K'!$J$2:$J$366)</f>
        <v>7.5</v>
      </c>
      <c r="L167" s="22">
        <f>SUMIF('New England Half'!$F$2:$F$355,$F167,'New England Half'!$J$2:$J$355)</f>
        <v>0</v>
      </c>
      <c r="M167" s="24">
        <f>SUM(G167:L167)</f>
        <v>7.5</v>
      </c>
    </row>
    <row r="168" spans="1:13" ht="12.45">
      <c r="A168" s="3" t="s">
        <v>264</v>
      </c>
      <c r="B168" s="3" t="s">
        <v>265</v>
      </c>
      <c r="C168" s="3" t="s">
        <v>35</v>
      </c>
      <c r="D168" s="3">
        <v>55</v>
      </c>
      <c r="E168" s="3" t="s">
        <v>20</v>
      </c>
      <c r="F168" s="19" t="str">
        <f>A168&amp;B168&amp;C168&amp;E168</f>
        <v>YusakuHoriuckiMUPPER VALLEY RUNNING CLUB</v>
      </c>
      <c r="G168" s="22">
        <f>SUMIF('Shamrock 5K'!$F$2:$F$300,$F168,'Shamrock 5K'!$J$2:$J$300)</f>
        <v>7.5</v>
      </c>
      <c r="H168" s="22">
        <f>SUMIF('Nashua 10K'!$F$2:$F$300,$F168,'Nashua 10K'!$J$2:$J$300)</f>
        <v>0</v>
      </c>
      <c r="I168" s="22">
        <f>SUMIF('Shaker 7'!$F$2:$F$300,$F168,'Shaker 7'!$J$2:$J$300)</f>
        <v>0</v>
      </c>
      <c r="J168" s="22">
        <f>SUMIF('Run for Freedom 5K'!$F$2:$F$300,$F168,'Run for Freedom 5K'!$J$2:$J$300)</f>
        <v>0</v>
      </c>
      <c r="K168" s="22">
        <f>SUMIF('Footrace for the Fallen 5K'!$F$2:$F$366,$F168,'Footrace for the Fallen 5K'!$J$2:$J$366)</f>
        <v>0</v>
      </c>
      <c r="L168" s="22">
        <f>SUMIF('New England Half'!$F$2:$F$355,$F168,'New England Half'!$J$2:$J$355)</f>
        <v>0</v>
      </c>
      <c r="M168" s="24">
        <f>SUM(G168:L168)</f>
        <v>7.5</v>
      </c>
    </row>
    <row r="169" spans="1:13" ht="12.45">
      <c r="A169" s="3" t="s">
        <v>160</v>
      </c>
      <c r="B169" s="3" t="s">
        <v>274</v>
      </c>
      <c r="C169" s="3" t="s">
        <v>35</v>
      </c>
      <c r="D169" s="3">
        <v>49</v>
      </c>
      <c r="E169" s="3" t="s">
        <v>20</v>
      </c>
      <c r="F169" s="19" t="str">
        <f>A169&amp;B169&amp;C169&amp;E169</f>
        <v>SeanWolfeMUPPER VALLEY RUNNING CLUB</v>
      </c>
      <c r="G169" s="22">
        <f>SUMIF('Shamrock 5K'!$F$2:$F$300,$F169,'Shamrock 5K'!$J$2:$J$300)</f>
        <v>2.2000000000000002</v>
      </c>
      <c r="H169" s="22">
        <f>SUMIF('Nashua 10K'!$F$2:$F$300,$F169,'Nashua 10K'!$J$2:$J$300)</f>
        <v>0</v>
      </c>
      <c r="I169" s="22">
        <f>SUMIF('Shaker 7'!$F$2:$F$300,$F169,'Shaker 7'!$J$2:$J$300)</f>
        <v>5.25</v>
      </c>
      <c r="J169" s="22">
        <f>SUMIF('Run for Freedom 5K'!$F$2:$F$300,$F169,'Run for Freedom 5K'!$J$2:$J$300)</f>
        <v>0</v>
      </c>
      <c r="K169" s="22">
        <f>SUMIF('Footrace for the Fallen 5K'!$F$2:$F$366,$F169,'Footrace for the Fallen 5K'!$J$2:$J$366)</f>
        <v>0</v>
      </c>
      <c r="L169" s="22">
        <f>SUMIF('New England Half'!$F$2:$F$355,$F169,'New England Half'!$J$2:$J$355)</f>
        <v>0</v>
      </c>
      <c r="M169" s="24">
        <f>SUM(G169:L169)</f>
        <v>7.45</v>
      </c>
    </row>
    <row r="170" spans="1:13" ht="12.45">
      <c r="A170" s="3" t="s">
        <v>614</v>
      </c>
      <c r="B170" s="3" t="s">
        <v>569</v>
      </c>
      <c r="C170" s="3" t="s">
        <v>35</v>
      </c>
      <c r="D170" s="3">
        <v>63</v>
      </c>
      <c r="E170" t="s">
        <v>18</v>
      </c>
      <c r="F170" s="20" t="str">
        <f>A170&amp;B170&amp;C170&amp;E170</f>
        <v>DouglasPhairMGREATER DERRY TRACK CLUB</v>
      </c>
      <c r="G170" s="22">
        <f>SUMIF('Shamrock 5K'!$F$2:$F$300,$F170,'Shamrock 5K'!$J$2:$J$300)</f>
        <v>0</v>
      </c>
      <c r="H170" s="22">
        <f>SUMIF('Nashua 10K'!$F$2:$F$300,$F170,'Nashua 10K'!$J$2:$J$300)</f>
        <v>0</v>
      </c>
      <c r="I170" s="22">
        <f>SUMIF('Shaker 7'!$F$2:$F$300,$F170,'Shaker 7'!$J$2:$J$300)</f>
        <v>0</v>
      </c>
      <c r="J170" s="22">
        <f>SUMIF('Run for Freedom 5K'!$F$2:$F$300,$F170,'Run for Freedom 5K'!$J$2:$J$300)</f>
        <v>1</v>
      </c>
      <c r="K170" s="22">
        <f>SUMIF('Footrace for the Fallen 5K'!$F$2:$F$366,$F170,'Footrace for the Fallen 5K'!$J$2:$J$366)</f>
        <v>3</v>
      </c>
      <c r="L170" s="22">
        <f>SUMIF('New England Half'!$F$2:$F$355,$F170,'New England Half'!$J$2:$J$355)</f>
        <v>3.25</v>
      </c>
      <c r="M170" s="24">
        <f>SUM(G170:L170)</f>
        <v>7.25</v>
      </c>
    </row>
    <row r="171" spans="1:13" ht="12.45">
      <c r="A171" s="3" t="s">
        <v>566</v>
      </c>
      <c r="B171" s="3" t="s">
        <v>536</v>
      </c>
      <c r="C171" s="3" t="s">
        <v>35</v>
      </c>
      <c r="D171" s="3">
        <v>59</v>
      </c>
      <c r="E171" t="s">
        <v>18</v>
      </c>
      <c r="F171" s="20" t="str">
        <f>A171&amp;B171&amp;C171&amp;E171</f>
        <v>RichDisalvoMGREATER DERRY TRACK CLUB</v>
      </c>
      <c r="G171" s="22">
        <f>SUMIF('Shamrock 5K'!$F$2:$F$300,$F171,'Shamrock 5K'!$J$2:$J$300)</f>
        <v>0</v>
      </c>
      <c r="H171" s="22">
        <f>SUMIF('Nashua 10K'!$F$2:$F$300,$F171,'Nashua 10K'!$J$2:$J$300)</f>
        <v>0</v>
      </c>
      <c r="I171" s="22">
        <f>SUMIF('Shaker 7'!$F$2:$F$300,$F171,'Shaker 7'!$J$2:$J$300)</f>
        <v>0</v>
      </c>
      <c r="J171" s="22">
        <f>SUMIF('Run for Freedom 5K'!$F$2:$F$300,$F171,'Run for Freedom 5K'!$J$2:$J$300)</f>
        <v>7.25</v>
      </c>
      <c r="K171" s="22">
        <f>SUMIF('Footrace for the Fallen 5K'!$F$2:$F$366,$F171,'Footrace for the Fallen 5K'!$J$2:$J$366)</f>
        <v>0</v>
      </c>
      <c r="L171" s="22">
        <f>SUMIF('New England Half'!$F$2:$F$355,$F171,'New England Half'!$J$2:$J$355)</f>
        <v>0</v>
      </c>
      <c r="M171" s="24">
        <f>SUM(G171:L171)</f>
        <v>7.25</v>
      </c>
    </row>
    <row r="172" spans="1:13" ht="12.45">
      <c r="A172" s="3" t="s">
        <v>262</v>
      </c>
      <c r="B172" s="3" t="s">
        <v>263</v>
      </c>
      <c r="C172" s="3" t="s">
        <v>35</v>
      </c>
      <c r="D172" s="3">
        <v>39</v>
      </c>
      <c r="E172" s="3" t="s">
        <v>20</v>
      </c>
      <c r="F172" s="20" t="str">
        <f>A172&amp;B172&amp;C172&amp;E172</f>
        <v>EranAssafMUPPER VALLEY RUNNING CLUB</v>
      </c>
      <c r="G172" s="22">
        <f>SUMIF('Shamrock 5K'!$F$2:$F$300,$F172,'Shamrock 5K'!$J$2:$J$300)</f>
        <v>2.8</v>
      </c>
      <c r="H172" s="22">
        <f>SUMIF('Nashua 10K'!$F$2:$F$300,$F172,'Nashua 10K'!$J$2:$J$300)</f>
        <v>0</v>
      </c>
      <c r="I172" s="22">
        <f>SUMIF('Shaker 7'!$F$2:$F$300,$F172,'Shaker 7'!$J$2:$J$300)</f>
        <v>4.25</v>
      </c>
      <c r="J172" s="22">
        <f>SUMIF('Run for Freedom 5K'!$F$2:$F$300,$F172,'Run for Freedom 5K'!$J$2:$J$300)</f>
        <v>0</v>
      </c>
      <c r="K172" s="22">
        <f>SUMIF('Footrace for the Fallen 5K'!$F$2:$F$366,$F172,'Footrace for the Fallen 5K'!$J$2:$J$366)</f>
        <v>0</v>
      </c>
      <c r="L172" s="22">
        <f>SUMIF('New England Half'!$F$2:$F$355,$F172,'New England Half'!$J$2:$J$355)</f>
        <v>0</v>
      </c>
      <c r="M172" s="24">
        <f>SUM(G172:L172)</f>
        <v>7.05</v>
      </c>
    </row>
    <row r="173" spans="1:13" ht="12.45">
      <c r="A173" s="3" t="s">
        <v>153</v>
      </c>
      <c r="B173" s="3" t="s">
        <v>112</v>
      </c>
      <c r="C173" s="3" t="s">
        <v>35</v>
      </c>
      <c r="D173" s="3">
        <v>73</v>
      </c>
      <c r="E173" t="s">
        <v>18</v>
      </c>
      <c r="F173" s="20" t="str">
        <f>A173&amp;B173&amp;C173&amp;E173</f>
        <v>DaveKortzMGREATER DERRY TRACK CLUB</v>
      </c>
      <c r="G173" s="22">
        <f>SUMIF('Shamrock 5K'!$F$2:$F$300,$F173,'Shamrock 5K'!$J$2:$J$300)</f>
        <v>0</v>
      </c>
      <c r="H173" s="22">
        <f>SUMIF('Nashua 10K'!$F$2:$F$300,$F173,'Nashua 10K'!$J$2:$J$300)</f>
        <v>0</v>
      </c>
      <c r="I173" s="22">
        <f>SUMIF('Shaker 7'!$F$2:$F$300,$F173,'Shaker 7'!$J$2:$J$300)</f>
        <v>0</v>
      </c>
      <c r="J173" s="22">
        <f>SUMIF('Run for Freedom 5K'!$F$2:$F$300,$F173,'Run for Freedom 5K'!$J$2:$J$300)</f>
        <v>7</v>
      </c>
      <c r="K173" s="22">
        <f>SUMIF('Footrace for the Fallen 5K'!$F$2:$F$366,$F173,'Footrace for the Fallen 5K'!$J$2:$J$366)</f>
        <v>0</v>
      </c>
      <c r="L173" s="22">
        <f>SUMIF('New England Half'!$F$2:$F$355,$F173,'New England Half'!$J$2:$J$355)</f>
        <v>0</v>
      </c>
      <c r="M173" s="24">
        <f>SUM(G173:L173)</f>
        <v>7</v>
      </c>
    </row>
    <row r="174" spans="1:13" ht="12.45">
      <c r="A174" s="3" t="s">
        <v>96</v>
      </c>
      <c r="B174" s="3" t="s">
        <v>253</v>
      </c>
      <c r="C174" s="3" t="s">
        <v>35</v>
      </c>
      <c r="D174" s="3">
        <v>40</v>
      </c>
      <c r="E174" s="3" t="s">
        <v>20</v>
      </c>
      <c r="F174" s="19" t="str">
        <f>A174&amp;B174&amp;C174&amp;E174</f>
        <v>JohnPomeroyMUPPER VALLEY RUNNING CLUB</v>
      </c>
      <c r="G174" s="22">
        <f>SUMIF('Shamrock 5K'!$F$2:$F$300,$F174,'Shamrock 5K'!$J$2:$J$300)</f>
        <v>4</v>
      </c>
      <c r="H174" s="22">
        <f>SUMIF('Nashua 10K'!$F$2:$F$300,$F174,'Nashua 10K'!$J$2:$J$300)</f>
        <v>0</v>
      </c>
      <c r="I174" s="22">
        <f>SUMIF('Shaker 7'!$F$2:$F$300,$F174,'Shaker 7'!$J$2:$J$300)</f>
        <v>3</v>
      </c>
      <c r="J174" s="22">
        <f>SUMIF('Run for Freedom 5K'!$F$2:$F$300,$F174,'Run for Freedom 5K'!$J$2:$J$300)</f>
        <v>0</v>
      </c>
      <c r="K174" s="22">
        <f>SUMIF('Footrace for the Fallen 5K'!$F$2:$F$366,$F174,'Footrace for the Fallen 5K'!$J$2:$J$366)</f>
        <v>0</v>
      </c>
      <c r="L174" s="22">
        <f>SUMIF('New England Half'!$F$2:$F$355,$F174,'New England Half'!$J$2:$J$355)</f>
        <v>0</v>
      </c>
      <c r="M174" s="24">
        <f>SUM(G174:L174)</f>
        <v>7</v>
      </c>
    </row>
    <row r="175" spans="1:13" ht="12.45">
      <c r="A175" s="3" t="s">
        <v>228</v>
      </c>
      <c r="B175" s="3" t="s">
        <v>229</v>
      </c>
      <c r="C175" s="3" t="s">
        <v>35</v>
      </c>
      <c r="D175" s="3">
        <v>32</v>
      </c>
      <c r="E175" s="3" t="s">
        <v>20</v>
      </c>
      <c r="F175" s="20" t="str">
        <f>A175&amp;B175&amp;C175&amp;E175</f>
        <v>MattGymanskiMUPPER VALLEY RUNNING CLUB</v>
      </c>
      <c r="G175" s="22">
        <f>SUMIF('Shamrock 5K'!$F$2:$F$300,$F175,'Shamrock 5K'!$J$2:$J$300)</f>
        <v>6.75</v>
      </c>
      <c r="H175" s="22">
        <f>SUMIF('Nashua 10K'!$F$2:$F$300,$F175,'Nashua 10K'!$J$2:$J$300)</f>
        <v>0</v>
      </c>
      <c r="I175" s="22">
        <f>SUMIF('Shaker 7'!$F$2:$F$300,$F175,'Shaker 7'!$J$2:$J$300)</f>
        <v>0</v>
      </c>
      <c r="J175" s="22">
        <f>SUMIF('Run for Freedom 5K'!$F$2:$F$300,$F175,'Run for Freedom 5K'!$J$2:$J$300)</f>
        <v>0</v>
      </c>
      <c r="K175" s="22">
        <f>SUMIF('Footrace for the Fallen 5K'!$F$2:$F$366,$F175,'Footrace for the Fallen 5K'!$J$2:$J$366)</f>
        <v>0</v>
      </c>
      <c r="L175" s="22">
        <f>SUMIF('New England Half'!$F$2:$F$355,$F175,'New England Half'!$J$2:$J$355)</f>
        <v>0</v>
      </c>
      <c r="M175" s="24">
        <f>SUM(G175:L175)</f>
        <v>6.75</v>
      </c>
    </row>
    <row r="176" spans="1:13" ht="12.45">
      <c r="A176" t="s">
        <v>68</v>
      </c>
      <c r="B176" t="s">
        <v>869</v>
      </c>
      <c r="C176" t="s">
        <v>35</v>
      </c>
      <c r="D176">
        <v>51</v>
      </c>
      <c r="E176" t="s">
        <v>19</v>
      </c>
      <c r="F176" s="20" t="str">
        <f>A176&amp;B176&amp;C176&amp;E176</f>
        <v>TomStuartMMILLENNIUM RUNNING</v>
      </c>
      <c r="G176" s="22">
        <f>SUMIF('Shamrock 5K'!$F$2:$F$300,$F176,'Shamrock 5K'!$J$2:$J$300)</f>
        <v>0</v>
      </c>
      <c r="H176" s="22">
        <f>SUMIF('Nashua 10K'!$F$2:$F$300,$F176,'Nashua 10K'!$J$2:$J$300)</f>
        <v>0</v>
      </c>
      <c r="I176" s="22">
        <f>SUMIF('Shaker 7'!$F$2:$F$300,$F176,'Shaker 7'!$J$2:$J$300)</f>
        <v>0</v>
      </c>
      <c r="J176" s="22">
        <f>SUMIF('Run for Freedom 5K'!$F$2:$F$300,$F176,'Run for Freedom 5K'!$J$2:$J$300)</f>
        <v>0</v>
      </c>
      <c r="K176" s="22">
        <f>SUMIF('Footrace for the Fallen 5K'!$F$2:$F$366,$F176,'Footrace for the Fallen 5K'!$J$2:$J$366)</f>
        <v>0</v>
      </c>
      <c r="L176" s="22">
        <f>SUMIF('New England Half'!$F$2:$F$355,$F176,'New England Half'!$J$2:$J$355)</f>
        <v>6.5</v>
      </c>
      <c r="M176" s="24">
        <f>SUM(G176:L176)</f>
        <v>6.5</v>
      </c>
    </row>
    <row r="177" spans="1:13" ht="12.45">
      <c r="A177" t="s">
        <v>287</v>
      </c>
      <c r="B177" t="s">
        <v>384</v>
      </c>
      <c r="C177" t="s">
        <v>35</v>
      </c>
      <c r="D177">
        <v>38</v>
      </c>
      <c r="E177" t="s">
        <v>17</v>
      </c>
      <c r="F177" s="20" t="str">
        <f>A177&amp;B177&amp;C177&amp;E177</f>
        <v>BenjaminBouchardMGATE CITY STRIDERS</v>
      </c>
      <c r="G177" s="22">
        <f>SUMIF('Shamrock 5K'!$F$2:$F$300,$F177,'Shamrock 5K'!$J$2:$J$300)</f>
        <v>0</v>
      </c>
      <c r="H177" s="22">
        <f>SUMIF('Nashua 10K'!$F$2:$F$300,$F177,'Nashua 10K'!$J$2:$J$300)</f>
        <v>6.5</v>
      </c>
      <c r="I177" s="22">
        <f>SUMIF('Shaker 7'!$F$2:$F$300,$F177,'Shaker 7'!$J$2:$J$300)</f>
        <v>0</v>
      </c>
      <c r="J177" s="22">
        <f>SUMIF('Run for Freedom 5K'!$F$2:$F$300,$F177,'Run for Freedom 5K'!$J$2:$J$300)</f>
        <v>0</v>
      </c>
      <c r="K177" s="22">
        <f>SUMIF('Footrace for the Fallen 5K'!$F$2:$F$366,$F177,'Footrace for the Fallen 5K'!$J$2:$J$366)</f>
        <v>0</v>
      </c>
      <c r="L177" s="22">
        <f>SUMIF('New England Half'!$F$2:$F$355,$F177,'New England Half'!$J$2:$J$355)</f>
        <v>0</v>
      </c>
      <c r="M177" s="24">
        <f>SUM(G177:L177)</f>
        <v>6.5</v>
      </c>
    </row>
    <row r="178" spans="1:13" ht="12.45">
      <c r="A178" s="3" t="s">
        <v>794</v>
      </c>
      <c r="B178" s="3" t="s">
        <v>763</v>
      </c>
      <c r="C178" s="3" t="s">
        <v>35</v>
      </c>
      <c r="D178" s="3">
        <v>49</v>
      </c>
      <c r="E178" t="s">
        <v>19</v>
      </c>
      <c r="F178" s="20" t="str">
        <f>A178&amp;B178&amp;C178&amp;E178</f>
        <v>DanaFurlongMMILLENNIUM RUNNING</v>
      </c>
      <c r="G178" s="22">
        <f>SUMIF('Shamrock 5K'!$F$2:$F$300,$F178,'Shamrock 5K'!$J$2:$J$300)</f>
        <v>0</v>
      </c>
      <c r="H178" s="22">
        <f>SUMIF('Nashua 10K'!$F$2:$F$300,$F178,'Nashua 10K'!$J$2:$J$300)</f>
        <v>0</v>
      </c>
      <c r="I178" s="22">
        <f>SUMIF('Shaker 7'!$F$2:$F$300,$F178,'Shaker 7'!$J$2:$J$300)</f>
        <v>0</v>
      </c>
      <c r="J178" s="22">
        <f>SUMIF('Run for Freedom 5K'!$F$2:$F$300,$F178,'Run for Freedom 5K'!$J$2:$J$300)</f>
        <v>0</v>
      </c>
      <c r="K178" s="22">
        <f>SUMIF('Footrace for the Fallen 5K'!$F$2:$F$366,$F178,'Footrace for the Fallen 5K'!$J$2:$J$366)</f>
        <v>6.5</v>
      </c>
      <c r="L178" s="22">
        <f>SUMIF('New England Half'!$F$2:$F$355,$F178,'New England Half'!$J$2:$J$355)</f>
        <v>0</v>
      </c>
      <c r="M178" s="24">
        <f>SUM(G178:L178)</f>
        <v>6.5</v>
      </c>
    </row>
    <row r="179" spans="1:13" ht="12.45">
      <c r="A179" t="s">
        <v>92</v>
      </c>
      <c r="B179" t="s">
        <v>120</v>
      </c>
      <c r="C179" t="s">
        <v>35</v>
      </c>
      <c r="D179" s="3">
        <v>38</v>
      </c>
      <c r="E179" t="s">
        <v>18</v>
      </c>
      <c r="F179" s="20" t="str">
        <f>A179&amp;B179&amp;C179&amp;E179</f>
        <v>MichaelElliottMGREATER DERRY TRACK CLUB</v>
      </c>
      <c r="G179" s="22">
        <f>SUMIF('Shamrock 5K'!$F$2:$F$300,$F179,'Shamrock 5K'!$J$2:$J$300)</f>
        <v>1.4</v>
      </c>
      <c r="H179" s="22">
        <f>SUMIF('Nashua 10K'!$F$2:$F$300,$F179,'Nashua 10K'!$J$2:$J$300)</f>
        <v>0</v>
      </c>
      <c r="I179" s="22">
        <f>SUMIF('Shaker 7'!$F$2:$F$300,$F179,'Shaker 7'!$J$2:$J$300)</f>
        <v>4</v>
      </c>
      <c r="J179" s="22">
        <f>SUMIF('Run for Freedom 5K'!$F$2:$F$300,$F179,'Run for Freedom 5K'!$J$2:$J$300)</f>
        <v>0</v>
      </c>
      <c r="K179" s="22">
        <f>SUMIF('Footrace for the Fallen 5K'!$F$2:$F$366,$F179,'Footrace for the Fallen 5K'!$J$2:$J$366)</f>
        <v>1</v>
      </c>
      <c r="L179" s="22">
        <f>SUMIF('New England Half'!$F$2:$F$355,$F179,'New England Half'!$J$2:$J$355)</f>
        <v>0</v>
      </c>
      <c r="M179" s="24">
        <f>SUM(G179:L179)</f>
        <v>6.4</v>
      </c>
    </row>
    <row r="180" spans="1:13" ht="12.45">
      <c r="A180" s="3" t="s">
        <v>230</v>
      </c>
      <c r="B180" s="3" t="s">
        <v>203</v>
      </c>
      <c r="C180" s="3" t="s">
        <v>35</v>
      </c>
      <c r="D180" s="3">
        <v>12</v>
      </c>
      <c r="E180" s="3" t="s">
        <v>20</v>
      </c>
      <c r="F180" s="20" t="str">
        <f>A180&amp;B180&amp;C180&amp;E180</f>
        <v>DylanFarisMUPPER VALLEY RUNNING CLUB</v>
      </c>
      <c r="G180" s="22">
        <f>SUMIF('Shamrock 5K'!$F$2:$F$300,$F180,'Shamrock 5K'!$J$2:$J$300)</f>
        <v>6.25</v>
      </c>
      <c r="H180" s="22">
        <f>SUMIF('Nashua 10K'!$F$2:$F$300,$F180,'Nashua 10K'!$J$2:$J$300)</f>
        <v>0</v>
      </c>
      <c r="I180" s="22">
        <f>SUMIF('Shaker 7'!$F$2:$F$300,$F180,'Shaker 7'!$J$2:$J$300)</f>
        <v>0</v>
      </c>
      <c r="J180" s="22">
        <f>SUMIF('Run for Freedom 5K'!$F$2:$F$300,$F180,'Run for Freedom 5K'!$J$2:$J$300)</f>
        <v>0</v>
      </c>
      <c r="K180" s="22">
        <f>SUMIF('Footrace for the Fallen 5K'!$F$2:$F$366,$F180,'Footrace for the Fallen 5K'!$J$2:$J$366)</f>
        <v>0</v>
      </c>
      <c r="L180" s="22">
        <f>SUMIF('New England Half'!$F$2:$F$355,$F180,'New England Half'!$J$2:$J$355)</f>
        <v>0</v>
      </c>
      <c r="M180" s="24">
        <f>SUM(G180:L180)</f>
        <v>6.25</v>
      </c>
    </row>
    <row r="181" spans="1:13" ht="12.45">
      <c r="A181" t="s">
        <v>68</v>
      </c>
      <c r="B181" t="s">
        <v>398</v>
      </c>
      <c r="C181" t="s">
        <v>35</v>
      </c>
      <c r="D181">
        <v>55</v>
      </c>
      <c r="E181" t="s">
        <v>17</v>
      </c>
      <c r="F181" s="20" t="str">
        <f>A181&amp;B181&amp;C181&amp;E181</f>
        <v>TomGuilfoilMGATE CITY STRIDERS</v>
      </c>
      <c r="G181" s="22">
        <f>SUMIF('Shamrock 5K'!$F$2:$F$300,$F181,'Shamrock 5K'!$J$2:$J$300)</f>
        <v>0</v>
      </c>
      <c r="H181" s="22">
        <f>SUMIF('Nashua 10K'!$F$2:$F$300,$F181,'Nashua 10K'!$J$2:$J$300)</f>
        <v>6.25</v>
      </c>
      <c r="I181" s="22">
        <f>SUMIF('Shaker 7'!$F$2:$F$300,$F181,'Shaker 7'!$J$2:$J$300)</f>
        <v>0</v>
      </c>
      <c r="J181" s="22">
        <f>SUMIF('Run for Freedom 5K'!$F$2:$F$300,$F181,'Run for Freedom 5K'!$J$2:$J$300)</f>
        <v>0</v>
      </c>
      <c r="K181" s="22">
        <f>SUMIF('Footrace for the Fallen 5K'!$F$2:$F$366,$F181,'Footrace for the Fallen 5K'!$J$2:$J$366)</f>
        <v>0</v>
      </c>
      <c r="L181" s="22">
        <f>SUMIF('New England Half'!$F$2:$F$355,$F181,'New England Half'!$J$2:$J$355)</f>
        <v>0</v>
      </c>
      <c r="M181" s="24">
        <f>SUM(G181:L181)</f>
        <v>6.25</v>
      </c>
    </row>
    <row r="182" spans="1:13" ht="12.45">
      <c r="A182" t="s">
        <v>55</v>
      </c>
      <c r="B182" t="s">
        <v>56</v>
      </c>
      <c r="C182" t="s">
        <v>35</v>
      </c>
      <c r="D182">
        <v>34</v>
      </c>
      <c r="E182" t="s">
        <v>17</v>
      </c>
      <c r="F182" s="19" t="str">
        <f>A182&amp;B182&amp;C182&amp;E182</f>
        <v>StevenMontecalvoMGATE CITY STRIDERS</v>
      </c>
      <c r="G182" s="22">
        <f>SUMIF('Shamrock 5K'!$F$2:$F$300,$F182,'Shamrock 5K'!$J$2:$J$300)</f>
        <v>1.1000000000000001</v>
      </c>
      <c r="H182" s="22">
        <f>SUMIF('Nashua 10K'!$F$2:$F$300,$F182,'Nashua 10K'!$J$2:$J$300)</f>
        <v>4</v>
      </c>
      <c r="I182" s="22">
        <f>SUMIF('Shaker 7'!$F$2:$F$300,$F182,'Shaker 7'!$J$2:$J$300)</f>
        <v>0</v>
      </c>
      <c r="J182" s="22">
        <f>SUMIF('Run for Freedom 5K'!$F$2:$F$300,$F182,'Run for Freedom 5K'!$J$2:$J$300)</f>
        <v>1</v>
      </c>
      <c r="K182" s="22">
        <f>SUMIF('Footrace for the Fallen 5K'!$F$2:$F$366,$F182,'Footrace for the Fallen 5K'!$J$2:$J$366)</f>
        <v>0</v>
      </c>
      <c r="L182" s="22">
        <f>SUMIF('New England Half'!$F$2:$F$355,$F182,'New England Half'!$J$2:$J$355)</f>
        <v>0</v>
      </c>
      <c r="M182" s="24">
        <f>SUM(G182:L182)</f>
        <v>6.1</v>
      </c>
    </row>
    <row r="183" spans="1:13" ht="12.45">
      <c r="A183" t="s">
        <v>46</v>
      </c>
      <c r="B183" t="s">
        <v>873</v>
      </c>
      <c r="C183" t="s">
        <v>35</v>
      </c>
      <c r="D183">
        <v>51</v>
      </c>
      <c r="E183" t="s">
        <v>19</v>
      </c>
      <c r="F183" s="20" t="str">
        <f>A183&amp;B183&amp;C183&amp;E183</f>
        <v>MatthewWineriterMMILLENNIUM RUNNING</v>
      </c>
      <c r="G183" s="22">
        <f>SUMIF('Shamrock 5K'!$F$2:$F$300,$F183,'Shamrock 5K'!$J$2:$J$300)</f>
        <v>0</v>
      </c>
      <c r="H183" s="22">
        <f>SUMIF('Nashua 10K'!$F$2:$F$300,$F183,'Nashua 10K'!$J$2:$J$300)</f>
        <v>0</v>
      </c>
      <c r="I183" s="22">
        <f>SUMIF('Shaker 7'!$F$2:$F$300,$F183,'Shaker 7'!$J$2:$J$300)</f>
        <v>0</v>
      </c>
      <c r="J183" s="22">
        <f>SUMIF('Run for Freedom 5K'!$F$2:$F$300,$F183,'Run for Freedom 5K'!$J$2:$J$300)</f>
        <v>0</v>
      </c>
      <c r="K183" s="22">
        <f>SUMIF('Footrace for the Fallen 5K'!$F$2:$F$366,$F183,'Footrace for the Fallen 5K'!$J$2:$J$366)</f>
        <v>0</v>
      </c>
      <c r="L183" s="22">
        <f>SUMIF('New England Half'!$F$2:$F$355,$F183,'New England Half'!$J$2:$J$355)</f>
        <v>6</v>
      </c>
      <c r="M183" s="24">
        <f>SUM(G183:L183)</f>
        <v>6</v>
      </c>
    </row>
    <row r="184" spans="1:13" ht="12.45">
      <c r="A184" s="3" t="s">
        <v>323</v>
      </c>
      <c r="B184" s="3" t="s">
        <v>609</v>
      </c>
      <c r="C184" s="3" t="s">
        <v>35</v>
      </c>
      <c r="D184" s="3">
        <v>36</v>
      </c>
      <c r="E184" t="s">
        <v>18</v>
      </c>
      <c r="F184" s="20" t="str">
        <f>A184&amp;B184&amp;C184&amp;E184</f>
        <v>JoeRizzoMGREATER DERRY TRACK CLUB</v>
      </c>
      <c r="G184" s="22">
        <f>SUMIF('Shamrock 5K'!$F$2:$F$300,$F184,'Shamrock 5K'!$J$2:$J$300)</f>
        <v>0</v>
      </c>
      <c r="H184" s="22">
        <f>SUMIF('Nashua 10K'!$F$2:$F$300,$F184,'Nashua 10K'!$J$2:$J$300)</f>
        <v>0</v>
      </c>
      <c r="I184" s="22">
        <f>SUMIF('Shaker 7'!$F$2:$F$300,$F184,'Shaker 7'!$J$2:$J$300)</f>
        <v>0</v>
      </c>
      <c r="J184" s="22">
        <f>SUMIF('Run for Freedom 5K'!$F$2:$F$300,$F184,'Run for Freedom 5K'!$J$2:$J$300)</f>
        <v>1</v>
      </c>
      <c r="K184" s="22">
        <f>SUMIF('Footrace for the Fallen 5K'!$F$2:$F$366,$F184,'Footrace for the Fallen 5K'!$J$2:$J$366)</f>
        <v>0</v>
      </c>
      <c r="L184" s="22">
        <f>SUMIF('New England Half'!$F$2:$F$355,$F184,'New England Half'!$J$2:$J$355)</f>
        <v>4.75</v>
      </c>
      <c r="M184" s="24">
        <f>SUM(G184:L184)</f>
        <v>5.75</v>
      </c>
    </row>
    <row r="185" spans="1:13" ht="12.45">
      <c r="A185" s="3" t="s">
        <v>62</v>
      </c>
      <c r="B185" s="3" t="s">
        <v>257</v>
      </c>
      <c r="C185" s="3" t="s">
        <v>35</v>
      </c>
      <c r="D185" s="3">
        <v>47</v>
      </c>
      <c r="E185" s="3" t="s">
        <v>20</v>
      </c>
      <c r="F185" s="19" t="str">
        <f>A185&amp;B185&amp;C185&amp;E185</f>
        <v>ThomasBurgerMUPPER VALLEY RUNNING CLUB</v>
      </c>
      <c r="G185" s="22">
        <f>SUMIF('Shamrock 5K'!$F$2:$F$300,$F185,'Shamrock 5K'!$J$2:$J$300)</f>
        <v>5.75</v>
      </c>
      <c r="H185" s="22">
        <f>SUMIF('Nashua 10K'!$F$2:$F$300,$F185,'Nashua 10K'!$J$2:$J$300)</f>
        <v>0</v>
      </c>
      <c r="I185" s="22">
        <f>SUMIF('Shaker 7'!$F$2:$F$300,$F185,'Shaker 7'!$J$2:$J$300)</f>
        <v>0</v>
      </c>
      <c r="J185" s="22">
        <f>SUMIF('Run for Freedom 5K'!$F$2:$F$300,$F185,'Run for Freedom 5K'!$J$2:$J$300)</f>
        <v>0</v>
      </c>
      <c r="K185" s="22">
        <f>SUMIF('Footrace for the Fallen 5K'!$F$2:$F$366,$F185,'Footrace for the Fallen 5K'!$J$2:$J$366)</f>
        <v>0</v>
      </c>
      <c r="L185" s="22">
        <f>SUMIF('New England Half'!$F$2:$F$355,$F185,'New England Half'!$J$2:$J$355)</f>
        <v>0</v>
      </c>
      <c r="M185" s="24">
        <f>SUM(G185:L185)</f>
        <v>5.75</v>
      </c>
    </row>
    <row r="186" spans="1:13" ht="12.45">
      <c r="A186" t="s">
        <v>399</v>
      </c>
      <c r="B186" t="s">
        <v>400</v>
      </c>
      <c r="C186" t="s">
        <v>35</v>
      </c>
      <c r="D186">
        <v>55</v>
      </c>
      <c r="E186" t="s">
        <v>17</v>
      </c>
      <c r="F186" s="20" t="str">
        <f>A186&amp;B186&amp;C186&amp;E186</f>
        <v>PatrickNelsonMGATE CITY STRIDERS</v>
      </c>
      <c r="G186" s="22">
        <f>SUMIF('Shamrock 5K'!$F$2:$F$300,$F186,'Shamrock 5K'!$J$2:$J$300)</f>
        <v>0</v>
      </c>
      <c r="H186" s="22">
        <f>SUMIF('Nashua 10K'!$F$2:$F$300,$F186,'Nashua 10K'!$J$2:$J$300)</f>
        <v>5.75</v>
      </c>
      <c r="I186" s="22">
        <f>SUMIF('Shaker 7'!$F$2:$F$300,$F186,'Shaker 7'!$J$2:$J$300)</f>
        <v>0</v>
      </c>
      <c r="J186" s="22">
        <f>SUMIF('Run for Freedom 5K'!$F$2:$F$300,$F186,'Run for Freedom 5K'!$J$2:$J$300)</f>
        <v>0</v>
      </c>
      <c r="K186" s="22">
        <f>SUMIF('Footrace for the Fallen 5K'!$F$2:$F$366,$F186,'Footrace for the Fallen 5K'!$J$2:$J$366)</f>
        <v>0</v>
      </c>
      <c r="L186" s="22">
        <f>SUMIF('New England Half'!$F$2:$F$355,$F186,'New England Half'!$J$2:$J$355)</f>
        <v>0</v>
      </c>
      <c r="M186" s="24">
        <f>SUM(G186:L186)</f>
        <v>5.75</v>
      </c>
    </row>
    <row r="187" spans="1:13" ht="12.45">
      <c r="A187" s="3" t="s">
        <v>210</v>
      </c>
      <c r="B187" s="3" t="s">
        <v>798</v>
      </c>
      <c r="C187" s="3" t="s">
        <v>35</v>
      </c>
      <c r="D187" s="3">
        <v>28</v>
      </c>
      <c r="E187" t="s">
        <v>18</v>
      </c>
      <c r="F187" s="20" t="str">
        <f>A187&amp;B187&amp;C187&amp;E187</f>
        <v>JeremySayersMGREATER DERRY TRACK CLUB</v>
      </c>
      <c r="G187" s="22">
        <f>SUMIF('Shamrock 5K'!$F$2:$F$300,$F187,'Shamrock 5K'!$J$2:$J$300)</f>
        <v>0</v>
      </c>
      <c r="H187" s="22">
        <f>SUMIF('Nashua 10K'!$F$2:$F$300,$F187,'Nashua 10K'!$J$2:$J$300)</f>
        <v>0</v>
      </c>
      <c r="I187" s="22">
        <f>SUMIF('Shaker 7'!$F$2:$F$300,$F187,'Shaker 7'!$J$2:$J$300)</f>
        <v>0</v>
      </c>
      <c r="J187" s="22">
        <f>SUMIF('Run for Freedom 5K'!$F$2:$F$300,$F187,'Run for Freedom 5K'!$J$2:$J$300)</f>
        <v>0</v>
      </c>
      <c r="K187" s="22">
        <f>SUMIF('Footrace for the Fallen 5K'!$F$2:$F$366,$F187,'Footrace for the Fallen 5K'!$J$2:$J$366)</f>
        <v>1.2</v>
      </c>
      <c r="L187" s="22">
        <f>SUMIF('New England Half'!$F$2:$F$355,$F187,'New England Half'!$J$2:$J$355)</f>
        <v>4.5</v>
      </c>
      <c r="M187" s="24">
        <f>SUM(G187:L187)</f>
        <v>5.7</v>
      </c>
    </row>
    <row r="188" spans="1:13" ht="12.45">
      <c r="A188" t="s">
        <v>164</v>
      </c>
      <c r="B188" t="s">
        <v>452</v>
      </c>
      <c r="C188" t="s">
        <v>35</v>
      </c>
      <c r="D188">
        <v>54</v>
      </c>
      <c r="E188" t="s">
        <v>19</v>
      </c>
      <c r="F188" s="20" t="str">
        <f>A188&amp;B188&amp;C188&amp;E188</f>
        <v>EricEastmanMMILLENNIUM RUNNING</v>
      </c>
      <c r="G188" s="22">
        <f>SUMIF('Shamrock 5K'!$F$2:$F$300,$F188,'Shamrock 5K'!$J$2:$J$300)</f>
        <v>0</v>
      </c>
      <c r="H188" s="22">
        <f>SUMIF('Nashua 10K'!$F$2:$F$300,$F188,'Nashua 10K'!$J$2:$J$300)</f>
        <v>4.5</v>
      </c>
      <c r="I188" s="22">
        <f>SUMIF('Shaker 7'!$F$2:$F$300,$F188,'Shaker 7'!$J$2:$J$300)</f>
        <v>0</v>
      </c>
      <c r="J188" s="22">
        <f>SUMIF('Run for Freedom 5K'!$F$2:$F$300,$F188,'Run for Freedom 5K'!$J$2:$J$300)</f>
        <v>1</v>
      </c>
      <c r="K188" s="22">
        <f>SUMIF('Footrace for the Fallen 5K'!$F$2:$F$366,$F188,'Footrace for the Fallen 5K'!$J$2:$J$366)</f>
        <v>0</v>
      </c>
      <c r="L188" s="22">
        <f>SUMIF('New England Half'!$F$2:$F$355,$F188,'New England Half'!$J$2:$J$355)</f>
        <v>0</v>
      </c>
      <c r="M188" s="24">
        <f>SUM(G188:L188)</f>
        <v>5.5</v>
      </c>
    </row>
    <row r="189" spans="1:13" ht="12.45">
      <c r="A189" s="3" t="s">
        <v>266</v>
      </c>
      <c r="B189" s="3" t="s">
        <v>267</v>
      </c>
      <c r="C189" s="3" t="s">
        <v>35</v>
      </c>
      <c r="D189" s="3">
        <v>51</v>
      </c>
      <c r="E189" s="3" t="s">
        <v>20</v>
      </c>
      <c r="F189" s="19" t="str">
        <f>A189&amp;B189&amp;C189&amp;E189</f>
        <v>RickJuniorMUPPER VALLEY RUNNING CLUB</v>
      </c>
      <c r="G189" s="22">
        <f>SUMIF('Shamrock 5K'!$F$2:$F$300,$F189,'Shamrock 5K'!$J$2:$J$300)</f>
        <v>5.5</v>
      </c>
      <c r="H189" s="22">
        <f>SUMIF('Nashua 10K'!$F$2:$F$300,$F189,'Nashua 10K'!$J$2:$J$300)</f>
        <v>0</v>
      </c>
      <c r="I189" s="22">
        <f>SUMIF('Shaker 7'!$F$2:$F$300,$F189,'Shaker 7'!$J$2:$J$300)</f>
        <v>0</v>
      </c>
      <c r="J189" s="22">
        <f>SUMIF('Run for Freedom 5K'!$F$2:$F$300,$F189,'Run for Freedom 5K'!$J$2:$J$300)</f>
        <v>0</v>
      </c>
      <c r="K189" s="22">
        <f>SUMIF('Footrace for the Fallen 5K'!$F$2:$F$366,$F189,'Footrace for the Fallen 5K'!$J$2:$J$366)</f>
        <v>0</v>
      </c>
      <c r="L189" s="22">
        <f>SUMIF('New England Half'!$F$2:$F$355,$F189,'New England Half'!$J$2:$J$355)</f>
        <v>0</v>
      </c>
      <c r="M189" s="24">
        <f>SUM(G189:L189)</f>
        <v>5.5</v>
      </c>
    </row>
    <row r="190" spans="1:13" ht="12.45">
      <c r="A190" t="s">
        <v>406</v>
      </c>
      <c r="B190" t="s">
        <v>407</v>
      </c>
      <c r="C190" t="s">
        <v>35</v>
      </c>
      <c r="D190">
        <v>69</v>
      </c>
      <c r="E190" t="s">
        <v>17</v>
      </c>
      <c r="F190" s="20" t="str">
        <f>A190&amp;B190&amp;C190&amp;E190</f>
        <v>BobSouzaMGATE CITY STRIDERS</v>
      </c>
      <c r="G190" s="22">
        <f>SUMIF('Shamrock 5K'!$F$2:$F$300,$F190,'Shamrock 5K'!$J$2:$J$300)</f>
        <v>0</v>
      </c>
      <c r="H190" s="22">
        <f>SUMIF('Nashua 10K'!$F$2:$F$300,$F190,'Nashua 10K'!$J$2:$J$300)</f>
        <v>5.5</v>
      </c>
      <c r="I190" s="22">
        <f>SUMIF('Shaker 7'!$F$2:$F$300,$F190,'Shaker 7'!$J$2:$J$300)</f>
        <v>0</v>
      </c>
      <c r="J190" s="22">
        <f>SUMIF('Run for Freedom 5K'!$F$2:$F$300,$F190,'Run for Freedom 5K'!$J$2:$J$300)</f>
        <v>0</v>
      </c>
      <c r="K190" s="22">
        <f>SUMIF('Footrace for the Fallen 5K'!$F$2:$F$366,$F190,'Footrace for the Fallen 5K'!$J$2:$J$366)</f>
        <v>0</v>
      </c>
      <c r="L190" s="22">
        <f>SUMIF('New England Half'!$F$2:$F$355,$F190,'New England Half'!$J$2:$J$355)</f>
        <v>0</v>
      </c>
      <c r="M190" s="24">
        <f>SUM(G190:L190)</f>
        <v>5.5</v>
      </c>
    </row>
    <row r="191" spans="1:13" ht="12.45">
      <c r="A191" s="3" t="s">
        <v>272</v>
      </c>
      <c r="B191" s="3" t="s">
        <v>273</v>
      </c>
      <c r="C191" s="3" t="s">
        <v>35</v>
      </c>
      <c r="D191" s="3">
        <v>52</v>
      </c>
      <c r="E191" s="3" t="s">
        <v>20</v>
      </c>
      <c r="F191" s="20" t="str">
        <f>A191&amp;B191&amp;C191&amp;E191</f>
        <v>PedroAlvarezMUPPER VALLEY RUNNING CLUB</v>
      </c>
      <c r="G191" s="22">
        <f>SUMIF('Shamrock 5K'!$F$2:$F$300,$F191,'Shamrock 5K'!$J$2:$J$300)</f>
        <v>2.6</v>
      </c>
      <c r="H191" s="22">
        <f>SUMIF('Nashua 10K'!$F$2:$F$300,$F191,'Nashua 10K'!$J$2:$J$300)</f>
        <v>0</v>
      </c>
      <c r="I191" s="22">
        <f>SUMIF('Shaker 7'!$F$2:$F$300,$F191,'Shaker 7'!$J$2:$J$300)</f>
        <v>0</v>
      </c>
      <c r="J191" s="22">
        <f>SUMIF('Run for Freedom 5K'!$F$2:$F$300,$F191,'Run for Freedom 5K'!$J$2:$J$300)</f>
        <v>0</v>
      </c>
      <c r="K191" s="22">
        <f>SUMIF('Footrace for the Fallen 5K'!$F$2:$F$366,$F191,'Footrace for the Fallen 5K'!$J$2:$J$366)</f>
        <v>0</v>
      </c>
      <c r="L191" s="22">
        <f>SUMIF('New England Half'!$F$2:$F$355,$F191,'New England Half'!$J$2:$J$355)</f>
        <v>2.8</v>
      </c>
      <c r="M191" s="24">
        <f>SUM(G191:L191)</f>
        <v>5.4</v>
      </c>
    </row>
    <row r="192" spans="1:13" ht="12.45">
      <c r="A192" s="3" t="s">
        <v>539</v>
      </c>
      <c r="B192" s="3" t="s">
        <v>540</v>
      </c>
      <c r="C192" s="3" t="s">
        <v>35</v>
      </c>
      <c r="D192" s="3">
        <v>14</v>
      </c>
      <c r="E192" t="s">
        <v>19</v>
      </c>
      <c r="F192" s="20" t="str">
        <f>A192&amp;B192&amp;C192&amp;E192</f>
        <v>LeightonKlugMMILLENNIUM RUNNING</v>
      </c>
      <c r="G192" s="22">
        <f>SUMIF('Shamrock 5K'!$F$2:$F$300,$F192,'Shamrock 5K'!$J$2:$J$300)</f>
        <v>0</v>
      </c>
      <c r="H192" s="22">
        <f>SUMIF('Nashua 10K'!$F$2:$F$300,$F192,'Nashua 10K'!$J$2:$J$300)</f>
        <v>0</v>
      </c>
      <c r="I192" s="22">
        <f>SUMIF('Shaker 7'!$F$2:$F$300,$F192,'Shaker 7'!$J$2:$J$300)</f>
        <v>0</v>
      </c>
      <c r="J192" s="22">
        <f>SUMIF('Run for Freedom 5K'!$F$2:$F$300,$F192,'Run for Freedom 5K'!$J$2:$J$300)</f>
        <v>5.25</v>
      </c>
      <c r="K192" s="22">
        <f>SUMIF('Footrace for the Fallen 5K'!$F$2:$F$366,$F192,'Footrace for the Fallen 5K'!$J$2:$J$366)</f>
        <v>0</v>
      </c>
      <c r="L192" s="22">
        <f>SUMIF('New England Half'!$F$2:$F$355,$F192,'New England Half'!$J$2:$J$355)</f>
        <v>0</v>
      </c>
      <c r="M192" s="24">
        <f>SUM(G192:L192)</f>
        <v>5.25</v>
      </c>
    </row>
    <row r="193" spans="1:17" ht="12.45">
      <c r="A193" t="s">
        <v>224</v>
      </c>
      <c r="B193" t="s">
        <v>462</v>
      </c>
      <c r="C193" t="s">
        <v>35</v>
      </c>
      <c r="D193" s="3">
        <v>49</v>
      </c>
      <c r="E193" t="s">
        <v>19</v>
      </c>
      <c r="F193" s="20" t="str">
        <f>A193&amp;B193&amp;C193&amp;E193</f>
        <v>CraigOlearyMMILLENNIUM RUNNING</v>
      </c>
      <c r="G193" s="22">
        <f>SUMIF('Shamrock 5K'!$F$2:$F$300,$F193,'Shamrock 5K'!$J$2:$J$300)</f>
        <v>0</v>
      </c>
      <c r="H193" s="22">
        <f>SUMIF('Nashua 10K'!$F$2:$F$300,$F193,'Nashua 10K'!$J$2:$J$300)</f>
        <v>2</v>
      </c>
      <c r="I193" s="22">
        <f>SUMIF('Shaker 7'!$F$2:$F$300,$F193,'Shaker 7'!$J$2:$J$300)</f>
        <v>0</v>
      </c>
      <c r="J193" s="22">
        <f>SUMIF('Run for Freedom 5K'!$F$2:$F$300,$F193,'Run for Freedom 5K'!$J$2:$J$300)</f>
        <v>1</v>
      </c>
      <c r="K193" s="22">
        <f>SUMIF('Footrace for the Fallen 5K'!$F$2:$F$366,$F193,'Footrace for the Fallen 5K'!$J$2:$J$366)</f>
        <v>1</v>
      </c>
      <c r="L193" s="22">
        <f>SUMIF('New England Half'!$F$2:$F$355,$F193,'New England Half'!$J$2:$J$355)</f>
        <v>1</v>
      </c>
      <c r="M193" s="24">
        <f>SUM(G193:L193)</f>
        <v>5</v>
      </c>
    </row>
    <row r="194" spans="1:17" ht="12.45">
      <c r="A194" s="3" t="s">
        <v>795</v>
      </c>
      <c r="B194" s="3" t="s">
        <v>752</v>
      </c>
      <c r="C194" s="3" t="s">
        <v>35</v>
      </c>
      <c r="D194" s="3">
        <v>23</v>
      </c>
      <c r="E194" s="2" t="s">
        <v>24</v>
      </c>
      <c r="F194" s="20" t="str">
        <f>A194&amp;B194&amp;C194&amp;E194</f>
        <v>MaxwellMakaraMRUNNERS ALLEY</v>
      </c>
      <c r="G194" s="22">
        <f>SUMIF('Shamrock 5K'!$F$2:$F$300,$F194,'Shamrock 5K'!$J$2:$J$300)</f>
        <v>0</v>
      </c>
      <c r="H194" s="22">
        <f>SUMIF('Nashua 10K'!$F$2:$F$300,$F194,'Nashua 10K'!$J$2:$J$300)</f>
        <v>0</v>
      </c>
      <c r="I194" s="22">
        <f>SUMIF('Shaker 7'!$F$2:$F$300,$F194,'Shaker 7'!$J$2:$J$300)</f>
        <v>0</v>
      </c>
      <c r="J194" s="22">
        <f>SUMIF('Run for Freedom 5K'!$F$2:$F$300,$F194,'Run for Freedom 5K'!$J$2:$J$300)</f>
        <v>0</v>
      </c>
      <c r="K194" s="22">
        <f>SUMIF('Footrace for the Fallen 5K'!$F$2:$F$366,$F194,'Footrace for the Fallen 5K'!$J$2:$J$366)</f>
        <v>5</v>
      </c>
      <c r="L194" s="22">
        <f>SUMIF('New England Half'!$F$2:$F$355,$F194,'New England Half'!$J$2:$J$355)</f>
        <v>0</v>
      </c>
      <c r="M194" s="24">
        <f>SUM(G194:L194)</f>
        <v>5</v>
      </c>
      <c r="N194"/>
      <c r="O194"/>
      <c r="P194"/>
      <c r="Q194"/>
    </row>
    <row r="195" spans="1:17" ht="12.45">
      <c r="A195" s="3" t="s">
        <v>103</v>
      </c>
      <c r="B195" s="3" t="s">
        <v>201</v>
      </c>
      <c r="C195" s="3" t="s">
        <v>35</v>
      </c>
      <c r="D195" s="3">
        <v>77</v>
      </c>
      <c r="E195" t="s">
        <v>19</v>
      </c>
      <c r="F195" s="20" t="str">
        <f>A195&amp;B195&amp;C195&amp;E195</f>
        <v>RonaldCurrierMMILLENNIUM RUNNING</v>
      </c>
      <c r="G195" s="22">
        <f>SUMIF('Shamrock 5K'!$F$2:$F$300,$F195,'Shamrock 5K'!$J$2:$J$300)</f>
        <v>0</v>
      </c>
      <c r="H195" s="22">
        <f>SUMIF('Nashua 10K'!$F$2:$F$300,$F195,'Nashua 10K'!$J$2:$J$300)</f>
        <v>0</v>
      </c>
      <c r="I195" s="22">
        <f>SUMIF('Shaker 7'!$F$2:$F$300,$F195,'Shaker 7'!$J$2:$J$300)</f>
        <v>0</v>
      </c>
      <c r="J195" s="22">
        <f>SUMIF('Run for Freedom 5K'!$F$2:$F$300,$F195,'Run for Freedom 5K'!$J$2:$J$300)</f>
        <v>1.4</v>
      </c>
      <c r="K195" s="22">
        <f>SUMIF('Footrace for the Fallen 5K'!$F$2:$F$366,$F195,'Footrace for the Fallen 5K'!$J$2:$J$366)</f>
        <v>3.5</v>
      </c>
      <c r="L195" s="22">
        <f>SUMIF('New England Half'!$F$2:$F$355,$F195,'New England Half'!$J$2:$J$355)</f>
        <v>0</v>
      </c>
      <c r="M195" s="24">
        <f>SUM(G195:L195)</f>
        <v>4.9000000000000004</v>
      </c>
    </row>
    <row r="196" spans="1:17" ht="12.45">
      <c r="A196" s="3" t="s">
        <v>541</v>
      </c>
      <c r="B196" s="3" t="s">
        <v>542</v>
      </c>
      <c r="C196" s="3" t="s">
        <v>35</v>
      </c>
      <c r="D196" s="3">
        <v>29</v>
      </c>
      <c r="E196" t="s">
        <v>19</v>
      </c>
      <c r="F196" s="20" t="str">
        <f>A196&amp;B196&amp;C196&amp;E196</f>
        <v>SamuelKilhamMMILLENNIUM RUNNING</v>
      </c>
      <c r="G196" s="22">
        <f>SUMIF('Shamrock 5K'!$F$2:$F$300,$F196,'Shamrock 5K'!$J$2:$J$300)</f>
        <v>0</v>
      </c>
      <c r="H196" s="22">
        <f>SUMIF('Nashua 10K'!$F$2:$F$300,$F196,'Nashua 10K'!$J$2:$J$300)</f>
        <v>0</v>
      </c>
      <c r="I196" s="22">
        <f>SUMIF('Shaker 7'!$F$2:$F$300,$F196,'Shaker 7'!$J$2:$J$300)</f>
        <v>0</v>
      </c>
      <c r="J196" s="22">
        <f>SUMIF('Run for Freedom 5K'!$F$2:$F$300,$F196,'Run for Freedom 5K'!$J$2:$J$300)</f>
        <v>4.75</v>
      </c>
      <c r="K196" s="22">
        <f>SUMIF('Footrace for the Fallen 5K'!$F$2:$F$366,$F196,'Footrace for the Fallen 5K'!$J$2:$J$366)</f>
        <v>0</v>
      </c>
      <c r="L196" s="22">
        <f>SUMIF('New England Half'!$F$2:$F$355,$F196,'New England Half'!$J$2:$J$355)</f>
        <v>0</v>
      </c>
      <c r="M196" s="24">
        <f>SUM(G196:L196)</f>
        <v>4.75</v>
      </c>
    </row>
    <row r="197" spans="1:17" ht="12.45">
      <c r="A197" t="s">
        <v>464</v>
      </c>
      <c r="B197" t="s">
        <v>465</v>
      </c>
      <c r="C197" t="s">
        <v>35</v>
      </c>
      <c r="D197" s="3">
        <v>60</v>
      </c>
      <c r="E197" t="s">
        <v>19</v>
      </c>
      <c r="F197" s="20" t="str">
        <f>A197&amp;B197&amp;C197&amp;E197</f>
        <v>DamianManginiMMILLENNIUM RUNNING</v>
      </c>
      <c r="G197" s="22">
        <f>SUMIF('Shamrock 5K'!$F$2:$F$300,$F197,'Shamrock 5K'!$J$2:$J$300)</f>
        <v>0</v>
      </c>
      <c r="H197" s="22">
        <f>SUMIF('Nashua 10K'!$F$2:$F$300,$F197,'Nashua 10K'!$J$2:$J$300)</f>
        <v>2.6</v>
      </c>
      <c r="I197" s="22">
        <f>SUMIF('Shaker 7'!$F$2:$F$300,$F197,'Shaker 7'!$J$2:$J$300)</f>
        <v>0</v>
      </c>
      <c r="J197" s="22">
        <f>SUMIF('Run for Freedom 5K'!$F$2:$F$300,$F197,'Run for Freedom 5K'!$J$2:$J$300)</f>
        <v>1</v>
      </c>
      <c r="K197" s="22">
        <f>SUMIF('Footrace for the Fallen 5K'!$F$2:$F$366,$F197,'Footrace for the Fallen 5K'!$J$2:$J$366)</f>
        <v>1</v>
      </c>
      <c r="L197" s="22">
        <f>SUMIF('New England Half'!$F$2:$F$355,$F197,'New England Half'!$J$2:$J$355)</f>
        <v>0</v>
      </c>
      <c r="M197" s="24">
        <f>SUM(G197:L197)</f>
        <v>4.5999999999999996</v>
      </c>
    </row>
    <row r="198" spans="1:17" ht="12.45">
      <c r="A198" s="3" t="s">
        <v>544</v>
      </c>
      <c r="B198" s="3" t="s">
        <v>545</v>
      </c>
      <c r="C198" s="3" t="s">
        <v>35</v>
      </c>
      <c r="D198" s="3">
        <v>25</v>
      </c>
      <c r="E198" t="s">
        <v>19</v>
      </c>
      <c r="F198" s="20" t="str">
        <f>A198&amp;B198&amp;C198&amp;E198</f>
        <v>CaryLeeMMILLENNIUM RUNNING</v>
      </c>
      <c r="G198" s="22">
        <f>SUMIF('Shamrock 5K'!$F$2:$F$300,$F198,'Shamrock 5K'!$J$2:$J$300)</f>
        <v>0</v>
      </c>
      <c r="H198" s="22">
        <f>SUMIF('Nashua 10K'!$F$2:$F$300,$F198,'Nashua 10K'!$J$2:$J$300)</f>
        <v>0</v>
      </c>
      <c r="I198" s="22">
        <f>SUMIF('Shaker 7'!$F$2:$F$300,$F198,'Shaker 7'!$J$2:$J$300)</f>
        <v>0</v>
      </c>
      <c r="J198" s="22">
        <f>SUMIF('Run for Freedom 5K'!$F$2:$F$300,$F198,'Run for Freedom 5K'!$J$2:$J$300)</f>
        <v>4.25</v>
      </c>
      <c r="K198" s="22">
        <f>SUMIF('Footrace for the Fallen 5K'!$F$2:$F$366,$F198,'Footrace for the Fallen 5K'!$J$2:$J$366)</f>
        <v>0</v>
      </c>
      <c r="L198" s="22">
        <f>SUMIF('New England Half'!$F$2:$F$355,$F198,'New England Half'!$J$2:$J$355)</f>
        <v>0</v>
      </c>
      <c r="M198" s="24">
        <f>SUM(G198:L198)</f>
        <v>4.25</v>
      </c>
    </row>
    <row r="199" spans="1:17" ht="12.45">
      <c r="A199" s="3" t="s">
        <v>796</v>
      </c>
      <c r="B199" s="3" t="s">
        <v>190</v>
      </c>
      <c r="C199" s="3" t="s">
        <v>35</v>
      </c>
      <c r="D199" s="3">
        <v>65</v>
      </c>
      <c r="E199" t="s">
        <v>19</v>
      </c>
      <c r="F199" s="20" t="str">
        <f>A199&amp;B199&amp;C199&amp;E199</f>
        <v>WayneRobinsonMMILLENNIUM RUNNING</v>
      </c>
      <c r="G199" s="22">
        <f>SUMIF('Shamrock 5K'!$F$2:$F$300,$F199,'Shamrock 5K'!$J$2:$J$300)</f>
        <v>0</v>
      </c>
      <c r="H199" s="22">
        <f>SUMIF('Nashua 10K'!$F$2:$F$300,$F199,'Nashua 10K'!$J$2:$J$300)</f>
        <v>0</v>
      </c>
      <c r="I199" s="22">
        <f>SUMIF('Shaker 7'!$F$2:$F$300,$F199,'Shaker 7'!$J$2:$J$300)</f>
        <v>0</v>
      </c>
      <c r="J199" s="22">
        <f>SUMIF('Run for Freedom 5K'!$F$2:$F$300,$F199,'Run for Freedom 5K'!$J$2:$J$300)</f>
        <v>0</v>
      </c>
      <c r="K199" s="22">
        <f>SUMIF('Footrace for the Fallen 5K'!$F$2:$F$366,$F199,'Footrace for the Fallen 5K'!$J$2:$J$366)</f>
        <v>4.25</v>
      </c>
      <c r="L199" s="22">
        <f>SUMIF('New England Half'!$F$2:$F$355,$F199,'New England Half'!$J$2:$J$355)</f>
        <v>0</v>
      </c>
      <c r="M199" s="24">
        <f>SUM(G199:L199)</f>
        <v>4.25</v>
      </c>
    </row>
    <row r="200" spans="1:17" ht="12.45">
      <c r="A200" t="s">
        <v>177</v>
      </c>
      <c r="B200" t="s">
        <v>178</v>
      </c>
      <c r="C200" t="s">
        <v>35</v>
      </c>
      <c r="D200" s="3">
        <v>58</v>
      </c>
      <c r="E200" t="s">
        <v>19</v>
      </c>
      <c r="F200" s="20" t="str">
        <f>A200&amp;B200&amp;C200&amp;E200</f>
        <v>AlanCamusoMMILLENNIUM RUNNING</v>
      </c>
      <c r="G200" s="22">
        <f>SUMIF('Shamrock 5K'!$F$2:$F$300,$F200,'Shamrock 5K'!$J$2:$J$300)</f>
        <v>1</v>
      </c>
      <c r="H200" s="22">
        <f>SUMIF('Nashua 10K'!$F$2:$F$300,$F200,'Nashua 10K'!$J$2:$J$300)</f>
        <v>0</v>
      </c>
      <c r="I200" s="22">
        <f>SUMIF('Shaker 7'!$F$2:$F$300,$F200,'Shaker 7'!$J$2:$J$300)</f>
        <v>0</v>
      </c>
      <c r="J200" s="22">
        <f>SUMIF('Run for Freedom 5K'!$F$2:$F$300,$F200,'Run for Freedom 5K'!$J$2:$J$300)</f>
        <v>1</v>
      </c>
      <c r="K200" s="22">
        <f>SUMIF('Footrace for the Fallen 5K'!$F$2:$F$366,$F200,'Footrace for the Fallen 5K'!$J$2:$J$366)</f>
        <v>1</v>
      </c>
      <c r="L200" s="22">
        <f>SUMIF('New England Half'!$F$2:$F$355,$F200,'New England Half'!$J$2:$J$355)</f>
        <v>1</v>
      </c>
      <c r="M200" s="24">
        <f>SUM(G200:L200)</f>
        <v>4</v>
      </c>
    </row>
    <row r="201" spans="1:17" ht="12.45">
      <c r="A201" t="s">
        <v>160</v>
      </c>
      <c r="B201" t="s">
        <v>903</v>
      </c>
      <c r="C201" t="s">
        <v>35</v>
      </c>
      <c r="D201">
        <v>45</v>
      </c>
      <c r="E201" t="s">
        <v>20</v>
      </c>
      <c r="F201" s="20" t="str">
        <f>A201&amp;B201&amp;C201&amp;E201</f>
        <v>SeanHealeyMUPPER VALLEY RUNNING CLUB</v>
      </c>
      <c r="G201" s="22">
        <f>SUMIF('Shamrock 5K'!$F$2:$F$300,$F201,'Shamrock 5K'!$J$2:$J$300)</f>
        <v>0</v>
      </c>
      <c r="H201" s="22">
        <f>SUMIF('Nashua 10K'!$F$2:$F$300,$F201,'Nashua 10K'!$J$2:$J$300)</f>
        <v>0</v>
      </c>
      <c r="I201" s="22">
        <f>SUMIF('Shaker 7'!$F$2:$F$300,$F201,'Shaker 7'!$J$2:$J$300)</f>
        <v>0</v>
      </c>
      <c r="J201" s="22">
        <f>SUMIF('Run for Freedom 5K'!$F$2:$F$300,$F201,'Run for Freedom 5K'!$J$2:$J$300)</f>
        <v>0</v>
      </c>
      <c r="K201" s="22">
        <f>SUMIF('Footrace for the Fallen 5K'!$F$2:$F$366,$F201,'Footrace for the Fallen 5K'!$J$2:$J$366)</f>
        <v>0</v>
      </c>
      <c r="L201" s="22">
        <f>SUMIF('New England Half'!$F$2:$F$355,$F201,'New England Half'!$J$2:$J$355)</f>
        <v>3.75</v>
      </c>
      <c r="M201" s="24">
        <f>SUM(G201:L201)</f>
        <v>3.75</v>
      </c>
      <c r="N201"/>
      <c r="O201"/>
      <c r="P201"/>
      <c r="Q201"/>
    </row>
    <row r="202" spans="1:17" ht="12.45">
      <c r="A202" t="s">
        <v>396</v>
      </c>
      <c r="B202" t="s">
        <v>397</v>
      </c>
      <c r="C202" t="s">
        <v>35</v>
      </c>
      <c r="D202">
        <v>35</v>
      </c>
      <c r="E202" t="s">
        <v>17</v>
      </c>
      <c r="F202" s="20" t="str">
        <f>A202&amp;B202&amp;C202&amp;E202</f>
        <v>JustinDeflumeriMGATE CITY STRIDERS</v>
      </c>
      <c r="G202" s="22">
        <f>SUMIF('Shamrock 5K'!$F$2:$F$300,$F202,'Shamrock 5K'!$J$2:$J$300)</f>
        <v>0</v>
      </c>
      <c r="H202" s="22">
        <f>SUMIF('Nashua 10K'!$F$2:$F$300,$F202,'Nashua 10K'!$J$2:$J$300)</f>
        <v>3.75</v>
      </c>
      <c r="I202" s="22">
        <f>SUMIF('Shaker 7'!$F$2:$F$300,$F202,'Shaker 7'!$J$2:$J$300)</f>
        <v>0</v>
      </c>
      <c r="J202" s="22">
        <f>SUMIF('Run for Freedom 5K'!$F$2:$F$300,$F202,'Run for Freedom 5K'!$J$2:$J$300)</f>
        <v>0</v>
      </c>
      <c r="K202" s="22">
        <f>SUMIF('Footrace for the Fallen 5K'!$F$2:$F$366,$F202,'Footrace for the Fallen 5K'!$J$2:$J$366)</f>
        <v>0</v>
      </c>
      <c r="L202" s="22">
        <f>SUMIF('New England Half'!$F$2:$F$355,$F202,'New England Half'!$J$2:$J$355)</f>
        <v>0</v>
      </c>
      <c r="M202" s="24">
        <f>SUM(G202:L202)</f>
        <v>3.75</v>
      </c>
    </row>
    <row r="203" spans="1:17" ht="12.45">
      <c r="A203" s="3" t="s">
        <v>39</v>
      </c>
      <c r="B203" s="3" t="s">
        <v>593</v>
      </c>
      <c r="C203" s="3" t="s">
        <v>35</v>
      </c>
      <c r="D203" s="3">
        <v>65</v>
      </c>
      <c r="E203" t="s">
        <v>17</v>
      </c>
      <c r="F203" s="20" t="str">
        <f>A203&amp;B203&amp;C203&amp;E203</f>
        <v>StephenMontibelloMGATE CITY STRIDERS</v>
      </c>
      <c r="G203" s="22">
        <f>SUMIF('Shamrock 5K'!$F$2:$F$300,$F203,'Shamrock 5K'!$J$2:$J$300)</f>
        <v>0</v>
      </c>
      <c r="H203" s="22">
        <f>SUMIF('Nashua 10K'!$F$2:$F$300,$F203,'Nashua 10K'!$J$2:$J$300)</f>
        <v>0</v>
      </c>
      <c r="I203" s="22">
        <f>SUMIF('Shaker 7'!$F$2:$F$300,$F203,'Shaker 7'!$J$2:$J$300)</f>
        <v>0</v>
      </c>
      <c r="J203" s="22">
        <f>SUMIF('Run for Freedom 5K'!$F$2:$F$300,$F203,'Run for Freedom 5K'!$J$2:$J$300)</f>
        <v>3.75</v>
      </c>
      <c r="K203" s="22">
        <f>SUMIF('Footrace for the Fallen 5K'!$F$2:$F$366,$F203,'Footrace for the Fallen 5K'!$J$2:$J$366)</f>
        <v>0</v>
      </c>
      <c r="L203" s="22">
        <f>SUMIF('New England Half'!$F$2:$F$355,$F203,'New England Half'!$J$2:$J$355)</f>
        <v>0</v>
      </c>
      <c r="M203" s="24">
        <f>SUM(G203:L203)</f>
        <v>3.75</v>
      </c>
    </row>
    <row r="204" spans="1:17" ht="12.45">
      <c r="A204" s="3" t="s">
        <v>618</v>
      </c>
      <c r="B204" s="3" t="s">
        <v>619</v>
      </c>
      <c r="C204" s="3" t="s">
        <v>35</v>
      </c>
      <c r="D204" s="3">
        <v>61</v>
      </c>
      <c r="E204" t="s">
        <v>19</v>
      </c>
      <c r="F204" s="20" t="str">
        <f>A204&amp;B204&amp;C204&amp;E204</f>
        <v>StevePembertonMMILLENNIUM RUNNING</v>
      </c>
      <c r="G204" s="22">
        <f>SUMIF('Shamrock 5K'!$F$2:$F$300,$F204,'Shamrock 5K'!$J$2:$J$300)</f>
        <v>0</v>
      </c>
      <c r="H204" s="22">
        <f>SUMIF('Nashua 10K'!$F$2:$F$300,$F204,'Nashua 10K'!$J$2:$J$300)</f>
        <v>0</v>
      </c>
      <c r="I204" s="22">
        <f>SUMIF('Shaker 7'!$F$2:$F$300,$F204,'Shaker 7'!$J$2:$J$300)</f>
        <v>0</v>
      </c>
      <c r="J204" s="22">
        <f>SUMIF('Run for Freedom 5K'!$F$2:$F$300,$F204,'Run for Freedom 5K'!$J$2:$J$300)</f>
        <v>1</v>
      </c>
      <c r="K204" s="22">
        <f>SUMIF('Footrace for the Fallen 5K'!$F$2:$F$366,$F204,'Footrace for the Fallen 5K'!$J$2:$J$366)</f>
        <v>0</v>
      </c>
      <c r="L204" s="22">
        <f>SUMIF('New England Half'!$F$2:$F$355,$F204,'New England Half'!$J$2:$J$355)</f>
        <v>2.6</v>
      </c>
      <c r="M204" s="24">
        <f>SUM(G204:L204)</f>
        <v>3.6</v>
      </c>
    </row>
    <row r="205" spans="1:17" ht="12.45">
      <c r="A205" s="3" t="s">
        <v>305</v>
      </c>
      <c r="B205" s="3" t="s">
        <v>306</v>
      </c>
      <c r="C205" s="3" t="s">
        <v>35</v>
      </c>
      <c r="D205" s="3">
        <v>74</v>
      </c>
      <c r="E205" s="3" t="s">
        <v>20</v>
      </c>
      <c r="F205" s="19" t="str">
        <f>A205&amp;B205&amp;C205&amp;E205</f>
        <v>BillBrownMUPPER VALLEY RUNNING CLUB</v>
      </c>
      <c r="G205" s="22">
        <f>SUMIF('Shamrock 5K'!$F$2:$F$300,$F205,'Shamrock 5K'!$J$2:$J$300)</f>
        <v>3.5</v>
      </c>
      <c r="H205" s="22">
        <f>SUMIF('Nashua 10K'!$F$2:$F$300,$F205,'Nashua 10K'!$J$2:$J$300)</f>
        <v>0</v>
      </c>
      <c r="I205" s="22">
        <f>SUMIF('Shaker 7'!$F$2:$F$300,$F205,'Shaker 7'!$J$2:$J$300)</f>
        <v>0</v>
      </c>
      <c r="J205" s="22">
        <f>SUMIF('Run for Freedom 5K'!$F$2:$F$300,$F205,'Run for Freedom 5K'!$J$2:$J$300)</f>
        <v>0</v>
      </c>
      <c r="K205" s="22">
        <f>SUMIF('Footrace for the Fallen 5K'!$F$2:$F$366,$F205,'Footrace for the Fallen 5K'!$J$2:$J$366)</f>
        <v>0</v>
      </c>
      <c r="L205" s="22">
        <f>SUMIF('New England Half'!$F$2:$F$355,$F205,'New England Half'!$J$2:$J$355)</f>
        <v>0</v>
      </c>
      <c r="M205" s="24">
        <f>SUM(G205:L205)</f>
        <v>3.5</v>
      </c>
    </row>
    <row r="206" spans="1:17" ht="12.45">
      <c r="A206" s="3" t="s">
        <v>501</v>
      </c>
      <c r="B206" s="3" t="s">
        <v>797</v>
      </c>
      <c r="C206" s="3" t="s">
        <v>35</v>
      </c>
      <c r="D206" s="3">
        <v>48</v>
      </c>
      <c r="E206" t="s">
        <v>17</v>
      </c>
      <c r="F206" s="20" t="str">
        <f>A206&amp;B206&amp;C206&amp;E206</f>
        <v>JonathanHambrechtMGATE CITY STRIDERS</v>
      </c>
      <c r="G206" s="22">
        <f>SUMIF('Shamrock 5K'!$F$2:$F$300,$F206,'Shamrock 5K'!$J$2:$J$300)</f>
        <v>0</v>
      </c>
      <c r="H206" s="22">
        <f>SUMIF('Nashua 10K'!$F$2:$F$300,$F206,'Nashua 10K'!$J$2:$J$300)</f>
        <v>0</v>
      </c>
      <c r="I206" s="22">
        <f>SUMIF('Shaker 7'!$F$2:$F$300,$F206,'Shaker 7'!$J$2:$J$300)</f>
        <v>0</v>
      </c>
      <c r="J206" s="22">
        <f>SUMIF('Run for Freedom 5K'!$F$2:$F$300,$F206,'Run for Freedom 5K'!$J$2:$J$300)</f>
        <v>0</v>
      </c>
      <c r="K206" s="22">
        <f>SUMIF('Footrace for the Fallen 5K'!$F$2:$F$366,$F206,'Footrace for the Fallen 5K'!$J$2:$J$366)</f>
        <v>3.25</v>
      </c>
      <c r="L206" s="22">
        <f>SUMIF('New England Half'!$F$2:$F$355,$F206,'New England Half'!$J$2:$J$355)</f>
        <v>0</v>
      </c>
      <c r="M206" s="24">
        <f>SUM(G206:L206)</f>
        <v>3.25</v>
      </c>
    </row>
    <row r="207" spans="1:17" ht="12.45">
      <c r="A207" t="s">
        <v>117</v>
      </c>
      <c r="B207" t="s">
        <v>366</v>
      </c>
      <c r="C207" t="s">
        <v>35</v>
      </c>
      <c r="D207">
        <v>49</v>
      </c>
      <c r="E207" t="s">
        <v>18</v>
      </c>
      <c r="F207" s="20" t="str">
        <f>A207&amp;B207&amp;C207&amp;E207</f>
        <v>JeffLevineMGREATER DERRY TRACK CLUB</v>
      </c>
      <c r="G207" s="22">
        <f>SUMIF('Shamrock 5K'!$F$2:$F$300,$F207,'Shamrock 5K'!$J$2:$J$300)</f>
        <v>0</v>
      </c>
      <c r="H207" s="22">
        <f>SUMIF('Nashua 10K'!$F$2:$F$300,$F207,'Nashua 10K'!$J$2:$J$300)</f>
        <v>3.25</v>
      </c>
      <c r="I207" s="22">
        <f>SUMIF('Shaker 7'!$F$2:$F$300,$F207,'Shaker 7'!$J$2:$J$300)</f>
        <v>0</v>
      </c>
      <c r="J207" s="22">
        <f>SUMIF('Run for Freedom 5K'!$F$2:$F$300,$F207,'Run for Freedom 5K'!$J$2:$J$300)</f>
        <v>0</v>
      </c>
      <c r="K207" s="22">
        <f>SUMIF('Footrace for the Fallen 5K'!$F$2:$F$366,$F207,'Footrace for the Fallen 5K'!$J$2:$J$366)</f>
        <v>0</v>
      </c>
      <c r="L207" s="22">
        <f>SUMIF('New England Half'!$F$2:$F$355,$F207,'New England Half'!$J$2:$J$355)</f>
        <v>0</v>
      </c>
      <c r="M207" s="24">
        <f>SUM(G207:L207)</f>
        <v>3.25</v>
      </c>
    </row>
    <row r="208" spans="1:17" ht="12.45">
      <c r="A208" s="3" t="s">
        <v>46</v>
      </c>
      <c r="B208" s="3" t="s">
        <v>548</v>
      </c>
      <c r="C208" s="3" t="s">
        <v>35</v>
      </c>
      <c r="D208" s="3">
        <v>32</v>
      </c>
      <c r="E208" t="s">
        <v>18</v>
      </c>
      <c r="F208" s="20" t="str">
        <f>A208&amp;B208&amp;C208&amp;E208</f>
        <v>MatthewPersellMGREATER DERRY TRACK CLUB</v>
      </c>
      <c r="G208" s="22">
        <f>SUMIF('Shamrock 5K'!$F$2:$F$300,$F208,'Shamrock 5K'!$J$2:$J$300)</f>
        <v>0</v>
      </c>
      <c r="H208" s="22">
        <f>SUMIF('Nashua 10K'!$F$2:$F$300,$F208,'Nashua 10K'!$J$2:$J$300)</f>
        <v>0</v>
      </c>
      <c r="I208" s="22">
        <f>SUMIF('Shaker 7'!$F$2:$F$300,$F208,'Shaker 7'!$J$2:$J$300)</f>
        <v>0</v>
      </c>
      <c r="J208" s="22">
        <f>SUMIF('Run for Freedom 5K'!$F$2:$F$300,$F208,'Run for Freedom 5K'!$J$2:$J$300)</f>
        <v>3.25</v>
      </c>
      <c r="K208" s="22">
        <f>SUMIF('Footrace for the Fallen 5K'!$F$2:$F$366,$F208,'Footrace for the Fallen 5K'!$J$2:$J$366)</f>
        <v>0</v>
      </c>
      <c r="L208" s="22">
        <f>SUMIF('New England Half'!$F$2:$F$355,$F208,'New England Half'!$J$2:$J$355)</f>
        <v>0</v>
      </c>
      <c r="M208" s="24">
        <f>SUM(G208:L208)</f>
        <v>3.25</v>
      </c>
    </row>
    <row r="209" spans="1:17" ht="12.45">
      <c r="A209" s="3" t="s">
        <v>561</v>
      </c>
      <c r="B209" s="3" t="s">
        <v>114</v>
      </c>
      <c r="C209" s="3" t="s">
        <v>35</v>
      </c>
      <c r="D209" s="3">
        <v>23</v>
      </c>
      <c r="E209" t="s">
        <v>18</v>
      </c>
      <c r="F209" s="20" t="str">
        <f>A209&amp;B209&amp;C209&amp;E209</f>
        <v>KyleHoglundMGREATER DERRY TRACK CLUB</v>
      </c>
      <c r="G209" s="22">
        <f>SUMIF('Shamrock 5K'!$F$2:$F$300,$F209,'Shamrock 5K'!$J$2:$J$300)</f>
        <v>0</v>
      </c>
      <c r="H209" s="22">
        <f>SUMIF('Nashua 10K'!$F$2:$F$300,$F209,'Nashua 10K'!$J$2:$J$300)</f>
        <v>0</v>
      </c>
      <c r="I209" s="22">
        <f>SUMIF('Shaker 7'!$F$2:$F$300,$F209,'Shaker 7'!$J$2:$J$300)</f>
        <v>0</v>
      </c>
      <c r="J209" s="22">
        <f>SUMIF('Run for Freedom 5K'!$F$2:$F$300,$F209,'Run for Freedom 5K'!$J$2:$J$300)</f>
        <v>1</v>
      </c>
      <c r="K209" s="22">
        <f>SUMIF('Footrace for the Fallen 5K'!$F$2:$F$366,$F209,'Footrace for the Fallen 5K'!$J$2:$J$366)</f>
        <v>2.2000000000000002</v>
      </c>
      <c r="L209" s="22">
        <f>SUMIF('New England Half'!$F$2:$F$355,$F209,'New England Half'!$J$2:$J$355)</f>
        <v>0</v>
      </c>
      <c r="M209" s="24">
        <f>SUM(G209:L209)</f>
        <v>3.2</v>
      </c>
    </row>
    <row r="210" spans="1:17" ht="12.45">
      <c r="A210" s="3" t="s">
        <v>658</v>
      </c>
      <c r="B210" s="3" t="s">
        <v>659</v>
      </c>
      <c r="C210" s="3" t="s">
        <v>35</v>
      </c>
      <c r="D210" s="3">
        <v>51</v>
      </c>
      <c r="E210" t="s">
        <v>19</v>
      </c>
      <c r="F210" s="20" t="str">
        <f>A210&amp;B210&amp;C210&amp;E210</f>
        <v>JonBurpeeMMILLENNIUM RUNNING</v>
      </c>
      <c r="G210" s="22">
        <f>SUMIF('Shamrock 5K'!$F$2:$F$300,$F210,'Shamrock 5K'!$J$2:$J$300)</f>
        <v>0</v>
      </c>
      <c r="H210" s="22">
        <f>SUMIF('Nashua 10K'!$F$2:$F$300,$F210,'Nashua 10K'!$J$2:$J$300)</f>
        <v>0</v>
      </c>
      <c r="I210" s="22">
        <f>SUMIF('Shaker 7'!$F$2:$F$300,$F210,'Shaker 7'!$J$2:$J$300)</f>
        <v>0</v>
      </c>
      <c r="J210" s="22">
        <f>SUMIF('Run for Freedom 5K'!$F$2:$F$300,$F210,'Run for Freedom 5K'!$J$2:$J$300)</f>
        <v>1</v>
      </c>
      <c r="K210" s="22">
        <f>SUMIF('Footrace for the Fallen 5K'!$F$2:$F$366,$F210,'Footrace for the Fallen 5K'!$J$2:$J$366)</f>
        <v>1</v>
      </c>
      <c r="L210" s="22">
        <f>SUMIF('New England Half'!$F$2:$F$355,$F210,'New England Half'!$J$2:$J$355)</f>
        <v>1.1000000000000001</v>
      </c>
      <c r="M210" s="24">
        <f>SUM(G210:L210)</f>
        <v>3.1</v>
      </c>
    </row>
    <row r="211" spans="1:17" ht="12.45">
      <c r="A211" t="s">
        <v>134</v>
      </c>
      <c r="B211" t="s">
        <v>132</v>
      </c>
      <c r="C211" t="s">
        <v>35</v>
      </c>
      <c r="D211" s="3">
        <v>71</v>
      </c>
      <c r="E211" t="s">
        <v>18</v>
      </c>
      <c r="F211" s="20" t="str">
        <f>A211&amp;B211&amp;C211&amp;E211</f>
        <v>PeterJensenMGREATER DERRY TRACK CLUB</v>
      </c>
      <c r="G211" s="22">
        <f>SUMIF('Shamrock 5K'!$F$2:$F$300,$F211,'Shamrock 5K'!$J$2:$J$300)</f>
        <v>2</v>
      </c>
      <c r="H211" s="22">
        <f>SUMIF('Nashua 10K'!$F$2:$F$300,$F211,'Nashua 10K'!$J$2:$J$300)</f>
        <v>0</v>
      </c>
      <c r="I211" s="22">
        <f>SUMIF('Shaker 7'!$F$2:$F$300,$F211,'Shaker 7'!$J$2:$J$300)</f>
        <v>0</v>
      </c>
      <c r="J211" s="22">
        <f>SUMIF('Run for Freedom 5K'!$F$2:$F$300,$F211,'Run for Freedom 5K'!$J$2:$J$300)</f>
        <v>0</v>
      </c>
      <c r="K211" s="22">
        <f>SUMIF('Footrace for the Fallen 5K'!$F$2:$F$366,$F211,'Footrace for the Fallen 5K'!$J$2:$J$366)</f>
        <v>1.1000000000000001</v>
      </c>
      <c r="L211" s="22">
        <f>SUMIF('New England Half'!$F$2:$F$355,$F211,'New England Half'!$J$2:$J$355)</f>
        <v>0</v>
      </c>
      <c r="M211" s="24">
        <f>SUM(G211:L211)</f>
        <v>3.1</v>
      </c>
    </row>
    <row r="212" spans="1:17" ht="12.45">
      <c r="A212" t="s">
        <v>202</v>
      </c>
      <c r="B212" t="s">
        <v>902</v>
      </c>
      <c r="C212" t="s">
        <v>35</v>
      </c>
      <c r="D212">
        <v>40</v>
      </c>
      <c r="E212" t="s">
        <v>20</v>
      </c>
      <c r="F212" s="20" t="str">
        <f>A212&amp;B212&amp;C212&amp;E212</f>
        <v>RyanScelzaMUPPER VALLEY RUNNING CLUB</v>
      </c>
      <c r="G212" s="22">
        <f>SUMIF('Shamrock 5K'!$F$2:$F$300,$F212,'Shamrock 5K'!$J$2:$J$300)</f>
        <v>0</v>
      </c>
      <c r="H212" s="22">
        <f>SUMIF('Nashua 10K'!$F$2:$F$300,$F212,'Nashua 10K'!$J$2:$J$300)</f>
        <v>0</v>
      </c>
      <c r="I212" s="22">
        <f>SUMIF('Shaker 7'!$F$2:$F$300,$F212,'Shaker 7'!$J$2:$J$300)</f>
        <v>0</v>
      </c>
      <c r="J212" s="22">
        <f>SUMIF('Run for Freedom 5K'!$F$2:$F$300,$F212,'Run for Freedom 5K'!$J$2:$J$300)</f>
        <v>0</v>
      </c>
      <c r="K212" s="22">
        <f>SUMIF('Footrace for the Fallen 5K'!$F$2:$F$366,$F212,'Footrace for the Fallen 5K'!$J$2:$J$366)</f>
        <v>0</v>
      </c>
      <c r="L212" s="22">
        <f>SUMIF('New England Half'!$F$2:$F$355,$F212,'New England Half'!$J$2:$J$355)</f>
        <v>3</v>
      </c>
      <c r="M212" s="24">
        <f>SUM(G212:L212)</f>
        <v>3</v>
      </c>
    </row>
    <row r="213" spans="1:17" ht="12.45">
      <c r="A213" s="3" t="s">
        <v>117</v>
      </c>
      <c r="B213" s="3" t="s">
        <v>592</v>
      </c>
      <c r="C213" s="3" t="s">
        <v>35</v>
      </c>
      <c r="D213" s="3">
        <v>41</v>
      </c>
      <c r="E213" t="s">
        <v>19</v>
      </c>
      <c r="F213" s="20" t="str">
        <f>A213&amp;B213&amp;C213&amp;E213</f>
        <v>JeffTobineMMILLENNIUM RUNNING</v>
      </c>
      <c r="G213" s="22">
        <f>SUMIF('Shamrock 5K'!$F$2:$F$300,$F213,'Shamrock 5K'!$J$2:$J$300)</f>
        <v>0</v>
      </c>
      <c r="H213" s="22">
        <f>SUMIF('Nashua 10K'!$F$2:$F$300,$F213,'Nashua 10K'!$J$2:$J$300)</f>
        <v>0</v>
      </c>
      <c r="I213" s="22">
        <f>SUMIF('Shaker 7'!$F$2:$F$300,$F213,'Shaker 7'!$J$2:$J$300)</f>
        <v>0</v>
      </c>
      <c r="J213" s="22">
        <f>SUMIF('Run for Freedom 5K'!$F$2:$F$300,$F213,'Run for Freedom 5K'!$J$2:$J$300)</f>
        <v>1</v>
      </c>
      <c r="K213" s="22">
        <f>SUMIF('Footrace for the Fallen 5K'!$F$2:$F$366,$F213,'Footrace for the Fallen 5K'!$J$2:$J$366)</f>
        <v>1</v>
      </c>
      <c r="L213" s="22">
        <f>SUMIF('New England Half'!$F$2:$F$355,$F213,'New England Half'!$J$2:$J$355)</f>
        <v>1</v>
      </c>
      <c r="M213" s="24">
        <f>SUM(G213:L213)</f>
        <v>3</v>
      </c>
    </row>
    <row r="214" spans="1:17" ht="12.45">
      <c r="A214" s="3" t="s">
        <v>176</v>
      </c>
      <c r="B214" s="3" t="s">
        <v>239</v>
      </c>
      <c r="C214" s="3" t="s">
        <v>35</v>
      </c>
      <c r="D214" s="3">
        <v>14</v>
      </c>
      <c r="E214" s="3" t="s">
        <v>20</v>
      </c>
      <c r="F214" s="19" t="str">
        <f>A214&amp;B214&amp;C214&amp;E214</f>
        <v>ScottMcSherryMUPPER VALLEY RUNNING CLUB</v>
      </c>
      <c r="G214" s="22">
        <f>SUMIF('Shamrock 5K'!$F$2:$F$300,$F214,'Shamrock 5K'!$J$2:$J$300)</f>
        <v>3</v>
      </c>
      <c r="H214" s="22">
        <f>SUMIF('Nashua 10K'!$F$2:$F$300,$F214,'Nashua 10K'!$J$2:$J$300)</f>
        <v>0</v>
      </c>
      <c r="I214" s="22">
        <f>SUMIF('Shaker 7'!$F$2:$F$300,$F214,'Shaker 7'!$J$2:$J$300)</f>
        <v>0</v>
      </c>
      <c r="J214" s="22">
        <f>SUMIF('Run for Freedom 5K'!$F$2:$F$300,$F214,'Run for Freedom 5K'!$J$2:$J$300)</f>
        <v>0</v>
      </c>
      <c r="K214" s="22">
        <f>SUMIF('Footrace for the Fallen 5K'!$F$2:$F$366,$F214,'Footrace for the Fallen 5K'!$J$2:$J$366)</f>
        <v>0</v>
      </c>
      <c r="L214" s="22">
        <f>SUMIF('New England Half'!$F$2:$F$355,$F214,'New England Half'!$J$2:$J$355)</f>
        <v>0</v>
      </c>
      <c r="M214" s="24">
        <f>SUM(G214:L214)</f>
        <v>3</v>
      </c>
      <c r="N214"/>
      <c r="O214"/>
      <c r="P214"/>
      <c r="Q214"/>
    </row>
    <row r="215" spans="1:17" ht="12.45">
      <c r="A215" s="3" t="s">
        <v>361</v>
      </c>
      <c r="B215" s="3" t="s">
        <v>799</v>
      </c>
      <c r="C215" s="3" t="s">
        <v>35</v>
      </c>
      <c r="D215" s="3">
        <v>61</v>
      </c>
      <c r="E215" t="s">
        <v>19</v>
      </c>
      <c r="F215" s="20" t="str">
        <f>A215&amp;B215&amp;C215&amp;E215</f>
        <v>BryanNowellMMILLENNIUM RUNNING</v>
      </c>
      <c r="G215" s="22">
        <f>SUMIF('Shamrock 5K'!$F$2:$F$300,$F215,'Shamrock 5K'!$J$2:$J$300)</f>
        <v>0</v>
      </c>
      <c r="H215" s="22">
        <f>SUMIF('Nashua 10K'!$F$2:$F$300,$F215,'Nashua 10K'!$J$2:$J$300)</f>
        <v>0</v>
      </c>
      <c r="I215" s="22">
        <f>SUMIF('Shaker 7'!$F$2:$F$300,$F215,'Shaker 7'!$J$2:$J$300)</f>
        <v>0</v>
      </c>
      <c r="J215" s="22">
        <f>SUMIF('Run for Freedom 5K'!$F$2:$F$300,$F215,'Run for Freedom 5K'!$J$2:$J$300)</f>
        <v>0</v>
      </c>
      <c r="K215" s="22">
        <f>SUMIF('Footrace for the Fallen 5K'!$F$2:$F$366,$F215,'Footrace for the Fallen 5K'!$J$2:$J$366)</f>
        <v>1.3</v>
      </c>
      <c r="L215" s="22">
        <f>SUMIF('New England Half'!$F$2:$F$355,$F215,'New England Half'!$J$2:$J$355)</f>
        <v>1.5</v>
      </c>
      <c r="M215" s="24">
        <f>SUM(G215:L215)</f>
        <v>2.8</v>
      </c>
    </row>
    <row r="216" spans="1:17" ht="12.45">
      <c r="A216" t="s">
        <v>59</v>
      </c>
      <c r="B216" t="s">
        <v>60</v>
      </c>
      <c r="C216" t="s">
        <v>35</v>
      </c>
      <c r="D216">
        <v>12</v>
      </c>
      <c r="E216" t="s">
        <v>17</v>
      </c>
      <c r="F216" s="20" t="str">
        <f>A216&amp;B216&amp;C216&amp;E216</f>
        <v>JackNewboldMGATE CITY STRIDERS</v>
      </c>
      <c r="G216" s="22">
        <f>SUMIF('Shamrock 5K'!$F$2:$F$300,$F216,'Shamrock 5K'!$J$2:$J$300)</f>
        <v>1</v>
      </c>
      <c r="H216" s="22">
        <f>SUMIF('Nashua 10K'!$F$2:$F$300,$F216,'Nashua 10K'!$J$2:$J$300)</f>
        <v>1.8</v>
      </c>
      <c r="I216" s="22">
        <f>SUMIF('Shaker 7'!$F$2:$F$300,$F216,'Shaker 7'!$J$2:$J$300)</f>
        <v>0</v>
      </c>
      <c r="J216" s="22">
        <f>SUMIF('Run for Freedom 5K'!$F$2:$F$300,$F216,'Run for Freedom 5K'!$J$2:$J$300)</f>
        <v>0</v>
      </c>
      <c r="K216" s="22">
        <f>SUMIF('Footrace for the Fallen 5K'!$F$2:$F$366,$F216,'Footrace for the Fallen 5K'!$J$2:$J$366)</f>
        <v>0</v>
      </c>
      <c r="L216" s="22">
        <f>SUMIF('New England Half'!$F$2:$F$355,$F216,'New England Half'!$J$2:$J$355)</f>
        <v>0</v>
      </c>
      <c r="M216" s="24">
        <f>SUM(G216:L216)</f>
        <v>2.8</v>
      </c>
    </row>
    <row r="217" spans="1:17" ht="12.45">
      <c r="A217" t="s">
        <v>377</v>
      </c>
      <c r="B217" t="s">
        <v>139</v>
      </c>
      <c r="C217" s="35" t="s">
        <v>35</v>
      </c>
      <c r="D217" s="35">
        <v>56</v>
      </c>
      <c r="E217" s="35" t="s">
        <v>17</v>
      </c>
      <c r="F217" s="20" t="str">
        <f>A217&amp;B217&amp;C217&amp;E217</f>
        <v>BrianLandryMGATE CITY STRIDERS</v>
      </c>
      <c r="G217" s="22">
        <f>SUMIF('Shamrock 5K'!$F$2:$F$300,$F217,'Shamrock 5K'!$J$2:$J$300)</f>
        <v>0</v>
      </c>
      <c r="H217" s="22">
        <f>SUMIF('Nashua 10K'!$F$2:$F$300,$F217,'Nashua 10K'!$J$2:$J$300)</f>
        <v>2.4</v>
      </c>
      <c r="I217" s="22">
        <f>SUMIF('Shaker 7'!$F$2:$F$300,$F217,'Shaker 7'!$J$2:$J$300)</f>
        <v>0</v>
      </c>
      <c r="J217" s="22">
        <f>SUMIF('Run for Freedom 5K'!$F$2:$F$300,$F217,'Run for Freedom 5K'!$J$2:$J$300)</f>
        <v>0</v>
      </c>
      <c r="K217" s="22">
        <f>SUMIF('Footrace for the Fallen 5K'!$F$2:$F$366,$F217,'Footrace for the Fallen 5K'!$J$2:$J$366)</f>
        <v>0</v>
      </c>
      <c r="L217" s="22">
        <f>SUMIF('New England Half'!$F$2:$F$355,$F217,'New England Half'!$J$2:$J$355)</f>
        <v>0</v>
      </c>
      <c r="M217" s="24">
        <f>SUM(G217:L217)</f>
        <v>2.4</v>
      </c>
    </row>
    <row r="218" spans="1:17" ht="12.45">
      <c r="A218" s="3" t="s">
        <v>124</v>
      </c>
      <c r="B218" s="3" t="s">
        <v>607</v>
      </c>
      <c r="C218" s="3" t="s">
        <v>35</v>
      </c>
      <c r="D218" s="3">
        <v>63</v>
      </c>
      <c r="E218" t="s">
        <v>18</v>
      </c>
      <c r="F218" s="20" t="str">
        <f>A218&amp;B218&amp;C218&amp;E218</f>
        <v>MarkLutterMGREATER DERRY TRACK CLUB</v>
      </c>
      <c r="G218" s="22">
        <f>SUMIF('Shamrock 5K'!$F$2:$F$300,$F218,'Shamrock 5K'!$J$2:$J$300)</f>
        <v>0</v>
      </c>
      <c r="H218" s="22">
        <f>SUMIF('Nashua 10K'!$F$2:$F$300,$F218,'Nashua 10K'!$J$2:$J$300)</f>
        <v>0</v>
      </c>
      <c r="I218" s="22">
        <f>SUMIF('Shaker 7'!$F$2:$F$300,$F218,'Shaker 7'!$J$2:$J$300)</f>
        <v>0</v>
      </c>
      <c r="J218" s="22">
        <f>SUMIF('Run for Freedom 5K'!$F$2:$F$300,$F218,'Run for Freedom 5K'!$J$2:$J$300)</f>
        <v>1</v>
      </c>
      <c r="K218" s="22">
        <f>SUMIF('Footrace for the Fallen 5K'!$F$2:$F$366,$F218,'Footrace for the Fallen 5K'!$J$2:$J$366)</f>
        <v>1.4</v>
      </c>
      <c r="L218" s="22">
        <f>SUMIF('New England Half'!$F$2:$F$355,$F218,'New England Half'!$J$2:$J$355)</f>
        <v>0</v>
      </c>
      <c r="M218" s="24">
        <f>SUM(G218:L218)</f>
        <v>2.4</v>
      </c>
    </row>
    <row r="219" spans="1:17" ht="12.45">
      <c r="A219" s="3" t="s">
        <v>59</v>
      </c>
      <c r="B219" s="3" t="s">
        <v>502</v>
      </c>
      <c r="C219" s="3" t="s">
        <v>35</v>
      </c>
      <c r="D219" s="3">
        <v>18</v>
      </c>
      <c r="E219" t="s">
        <v>18</v>
      </c>
      <c r="F219" s="20" t="str">
        <f>A219&amp;B219&amp;C219&amp;E219</f>
        <v>JackAlizioMGREATER DERRY TRACK CLUB</v>
      </c>
      <c r="G219" s="22">
        <f>SUMIF('Shamrock 5K'!$F$2:$F$300,$F219,'Shamrock 5K'!$J$2:$J$300)</f>
        <v>0</v>
      </c>
      <c r="H219" s="22">
        <f>SUMIF('Nashua 10K'!$F$2:$F$300,$F219,'Nashua 10K'!$J$2:$J$300)</f>
        <v>0</v>
      </c>
      <c r="I219" s="22">
        <f>SUMIF('Shaker 7'!$F$2:$F$300,$F219,'Shaker 7'!$J$2:$J$300)</f>
        <v>0</v>
      </c>
      <c r="J219" s="22">
        <f>SUMIF('Run for Freedom 5K'!$F$2:$F$300,$F219,'Run for Freedom 5K'!$J$2:$J$300)</f>
        <v>1</v>
      </c>
      <c r="K219" s="22">
        <f>SUMIF('Footrace for the Fallen 5K'!$F$2:$F$366,$F219,'Footrace for the Fallen 5K'!$J$2:$J$366)</f>
        <v>0</v>
      </c>
      <c r="L219" s="22">
        <f>SUMIF('New England Half'!$F$2:$F$355,$F219,'New England Half'!$J$2:$J$355)</f>
        <v>1.3</v>
      </c>
      <c r="M219" s="24">
        <f>SUM(G219:L219)</f>
        <v>2.2999999999999998</v>
      </c>
    </row>
    <row r="220" spans="1:17" ht="12.45">
      <c r="A220" t="s">
        <v>68</v>
      </c>
      <c r="B220" t="s">
        <v>69</v>
      </c>
      <c r="C220" t="s">
        <v>35</v>
      </c>
      <c r="D220">
        <v>68</v>
      </c>
      <c r="E220" t="s">
        <v>17</v>
      </c>
      <c r="F220" s="20" t="str">
        <f>A220&amp;B220&amp;C220&amp;E220</f>
        <v>TomKolbMGATE CITY STRIDERS</v>
      </c>
      <c r="G220" s="22">
        <f>SUMIF('Shamrock 5K'!$F$2:$F$300,$F220,'Shamrock 5K'!$J$2:$J$300)</f>
        <v>1.3</v>
      </c>
      <c r="H220" s="22">
        <f>SUMIF('Nashua 10K'!$F$2:$F$300,$F220,'Nashua 10K'!$J$2:$J$300)</f>
        <v>0</v>
      </c>
      <c r="I220" s="22">
        <f>SUMIF('Shaker 7'!$F$2:$F$300,$F220,'Shaker 7'!$J$2:$J$300)</f>
        <v>0</v>
      </c>
      <c r="J220" s="22">
        <f>SUMIF('Run for Freedom 5K'!$F$2:$F$300,$F220,'Run for Freedom 5K'!$J$2:$J$300)</f>
        <v>1</v>
      </c>
      <c r="K220" s="22">
        <f>SUMIF('Footrace for the Fallen 5K'!$F$2:$F$366,$F220,'Footrace for the Fallen 5K'!$J$2:$J$366)</f>
        <v>0</v>
      </c>
      <c r="L220" s="22">
        <f>SUMIF('New England Half'!$F$2:$F$355,$F220,'New England Half'!$J$2:$J$355)</f>
        <v>0</v>
      </c>
      <c r="M220" s="24">
        <f>SUM(G220:L220)</f>
        <v>2.2999999999999998</v>
      </c>
    </row>
    <row r="221" spans="1:17" ht="12.45">
      <c r="A221" t="s">
        <v>852</v>
      </c>
      <c r="B221" t="s">
        <v>142</v>
      </c>
      <c r="C221" t="s">
        <v>35</v>
      </c>
      <c r="D221">
        <v>30</v>
      </c>
      <c r="E221" t="s">
        <v>24</v>
      </c>
      <c r="F221" s="20" t="str">
        <f>A221&amp;B221&amp;C221&amp;E221</f>
        <v>EthanSmithMRUNNERS ALLEY</v>
      </c>
      <c r="G221" s="22">
        <f>SUMIF('Shamrock 5K'!$F$2:$F$300,$F221,'Shamrock 5K'!$J$2:$J$300)</f>
        <v>0</v>
      </c>
      <c r="H221" s="22">
        <f>SUMIF('Nashua 10K'!$F$2:$F$300,$F221,'Nashua 10K'!$J$2:$J$300)</f>
        <v>0</v>
      </c>
      <c r="I221" s="22">
        <f>SUMIF('Shaker 7'!$F$2:$F$300,$F221,'Shaker 7'!$J$2:$J$300)</f>
        <v>0</v>
      </c>
      <c r="J221" s="22">
        <f>SUMIF('Run for Freedom 5K'!$F$2:$F$300,$F221,'Run for Freedom 5K'!$J$2:$J$300)</f>
        <v>0</v>
      </c>
      <c r="K221" s="22">
        <f>SUMIF('Footrace for the Fallen 5K'!$F$2:$F$366,$F221,'Footrace for the Fallen 5K'!$J$2:$J$366)</f>
        <v>0</v>
      </c>
      <c r="L221" s="22">
        <f>SUMIF('New England Half'!$F$2:$F$355,$F221,'New England Half'!$J$2:$J$355)</f>
        <v>2.2000000000000002</v>
      </c>
      <c r="M221" s="24">
        <f>SUM(G221:L221)</f>
        <v>2.2000000000000002</v>
      </c>
    </row>
    <row r="222" spans="1:17" ht="12.45">
      <c r="A222" s="3" t="s">
        <v>808</v>
      </c>
      <c r="B222" s="3" t="s">
        <v>809</v>
      </c>
      <c r="C222" s="3" t="s">
        <v>35</v>
      </c>
      <c r="D222" s="3">
        <v>72</v>
      </c>
      <c r="E222" t="s">
        <v>19</v>
      </c>
      <c r="F222" s="20" t="str">
        <f>A222&amp;B222&amp;C222&amp;E222</f>
        <v>GeorgeSheldonMMILLENNIUM RUNNING</v>
      </c>
      <c r="G222" s="22">
        <f>SUMIF('Shamrock 5K'!$F$2:$F$300,$F222,'Shamrock 5K'!$J$2:$J$300)</f>
        <v>0</v>
      </c>
      <c r="H222" s="22">
        <f>SUMIF('Nashua 10K'!$F$2:$F$300,$F222,'Nashua 10K'!$J$2:$J$300)</f>
        <v>0</v>
      </c>
      <c r="I222" s="22">
        <f>SUMIF('Shaker 7'!$F$2:$F$300,$F222,'Shaker 7'!$J$2:$J$300)</f>
        <v>0</v>
      </c>
      <c r="J222" s="22">
        <f>SUMIF('Run for Freedom 5K'!$F$2:$F$300,$F222,'Run for Freedom 5K'!$J$2:$J$300)</f>
        <v>0</v>
      </c>
      <c r="K222" s="22">
        <f>SUMIF('Footrace for the Fallen 5K'!$F$2:$F$366,$F222,'Footrace for the Fallen 5K'!$J$2:$J$366)</f>
        <v>1</v>
      </c>
      <c r="L222" s="22">
        <f>SUMIF('New England Half'!$F$2:$F$355,$F222,'New England Half'!$J$2:$J$355)</f>
        <v>1.2</v>
      </c>
      <c r="M222" s="24">
        <f>SUM(G222:L222)</f>
        <v>2.2000000000000002</v>
      </c>
    </row>
    <row r="223" spans="1:17" ht="12.45">
      <c r="A223" t="s">
        <v>210</v>
      </c>
      <c r="B223" t="s">
        <v>369</v>
      </c>
      <c r="C223" t="s">
        <v>35</v>
      </c>
      <c r="D223">
        <v>25</v>
      </c>
      <c r="E223" t="s">
        <v>18</v>
      </c>
      <c r="F223" s="20" t="str">
        <f>A223&amp;B223&amp;C223&amp;E223</f>
        <v>JeremyAubinMGREATER DERRY TRACK CLUB</v>
      </c>
      <c r="G223" s="22">
        <f>SUMIF('Shamrock 5K'!$F$2:$F$300,$F223,'Shamrock 5K'!$J$2:$J$300)</f>
        <v>0</v>
      </c>
      <c r="H223" s="22">
        <f>SUMIF('Nashua 10K'!$F$2:$F$300,$F223,'Nashua 10K'!$J$2:$J$300)</f>
        <v>2.2000000000000002</v>
      </c>
      <c r="I223" s="22">
        <f>SUMIF('Shaker 7'!$F$2:$F$300,$F223,'Shaker 7'!$J$2:$J$300)</f>
        <v>0</v>
      </c>
      <c r="J223" s="22">
        <f>SUMIF('Run for Freedom 5K'!$F$2:$F$300,$F223,'Run for Freedom 5K'!$J$2:$J$300)</f>
        <v>0</v>
      </c>
      <c r="K223" s="22">
        <f>SUMIF('Footrace for the Fallen 5K'!$F$2:$F$366,$F223,'Footrace for the Fallen 5K'!$J$2:$J$366)</f>
        <v>0</v>
      </c>
      <c r="L223" s="22">
        <f>SUMIF('New England Half'!$F$2:$F$355,$F223,'New England Half'!$J$2:$J$355)</f>
        <v>0</v>
      </c>
      <c r="M223" s="24">
        <f>SUM(G223:L223)</f>
        <v>2.2000000000000002</v>
      </c>
    </row>
    <row r="224" spans="1:17" ht="12.45">
      <c r="A224" t="s">
        <v>107</v>
      </c>
      <c r="B224" t="s">
        <v>849</v>
      </c>
      <c r="C224" t="s">
        <v>35</v>
      </c>
      <c r="D224">
        <v>61</v>
      </c>
      <c r="E224" t="s">
        <v>21</v>
      </c>
      <c r="F224" s="20" t="str">
        <f>A224&amp;B224&amp;C224&amp;E224</f>
        <v>JamesMonahanMGRANITE STATE RACING TEAM</v>
      </c>
      <c r="G224" s="22">
        <f>SUMIF('Shamrock 5K'!$F$2:$F$300,$F224,'Shamrock 5K'!$J$2:$J$300)</f>
        <v>0</v>
      </c>
      <c r="H224" s="22">
        <f>SUMIF('Nashua 10K'!$F$2:$F$300,$F224,'Nashua 10K'!$J$2:$J$300)</f>
        <v>0</v>
      </c>
      <c r="I224" s="22">
        <f>SUMIF('Shaker 7'!$F$2:$F$300,$F224,'Shaker 7'!$J$2:$J$300)</f>
        <v>0</v>
      </c>
      <c r="J224" s="22">
        <f>SUMIF('Run for Freedom 5K'!$F$2:$F$300,$F224,'Run for Freedom 5K'!$J$2:$J$300)</f>
        <v>0</v>
      </c>
      <c r="K224" s="22">
        <f>SUMIF('Footrace for the Fallen 5K'!$F$2:$F$366,$F224,'Footrace for the Fallen 5K'!$J$2:$J$366)</f>
        <v>0</v>
      </c>
      <c r="L224" s="22">
        <f>SUMIF('New England Half'!$F$2:$F$355,$F224,'New England Half'!$J$2:$J$355)</f>
        <v>2</v>
      </c>
      <c r="M224" s="24">
        <f>SUM(G224:L224)</f>
        <v>2</v>
      </c>
    </row>
    <row r="225" spans="1:17" ht="12.45">
      <c r="A225" s="3" t="s">
        <v>83</v>
      </c>
      <c r="B225" s="3" t="s">
        <v>158</v>
      </c>
      <c r="C225" s="3" t="s">
        <v>35</v>
      </c>
      <c r="D225" s="3">
        <v>62</v>
      </c>
      <c r="E225" t="s">
        <v>17</v>
      </c>
      <c r="F225" s="20" t="str">
        <f>A225&amp;B225&amp;C225&amp;E225</f>
        <v>DavidLongMGATE CITY STRIDERS</v>
      </c>
      <c r="G225" s="22">
        <f>SUMIF('Shamrock 5K'!$F$2:$F$300,$F225,'Shamrock 5K'!$J$2:$J$300)</f>
        <v>0</v>
      </c>
      <c r="H225" s="22">
        <f>SUMIF('Nashua 10K'!$F$2:$F$300,$F225,'Nashua 10K'!$J$2:$J$300)</f>
        <v>0</v>
      </c>
      <c r="I225" s="22">
        <f>SUMIF('Shaker 7'!$F$2:$F$300,$F225,'Shaker 7'!$J$2:$J$300)</f>
        <v>0</v>
      </c>
      <c r="J225" s="22">
        <f>SUMIF('Run for Freedom 5K'!$F$2:$F$300,$F225,'Run for Freedom 5K'!$J$2:$J$300)</f>
        <v>0</v>
      </c>
      <c r="K225" s="22">
        <f>SUMIF('Footrace for the Fallen 5K'!$F$2:$F$366,$F225,'Footrace for the Fallen 5K'!$J$2:$J$366)</f>
        <v>1</v>
      </c>
      <c r="L225" s="22">
        <f>SUMIF('New England Half'!$F$2:$F$355,$F225,'New England Half'!$J$2:$J$355)</f>
        <v>1</v>
      </c>
      <c r="M225" s="24">
        <f>SUM(G225:L225)</f>
        <v>2</v>
      </c>
    </row>
    <row r="226" spans="1:17" ht="12.45">
      <c r="A226" s="3" t="s">
        <v>39</v>
      </c>
      <c r="B226" s="3" t="s">
        <v>812</v>
      </c>
      <c r="C226" s="3" t="s">
        <v>35</v>
      </c>
      <c r="D226" s="3">
        <v>53</v>
      </c>
      <c r="E226" t="s">
        <v>19</v>
      </c>
      <c r="F226" s="20" t="str">
        <f>A226&amp;B226&amp;C226&amp;E226</f>
        <v>StephenBurkeMMILLENNIUM RUNNING</v>
      </c>
      <c r="G226" s="22">
        <f>SUMIF('Shamrock 5K'!$F$2:$F$300,$F226,'Shamrock 5K'!$J$2:$J$300)</f>
        <v>0</v>
      </c>
      <c r="H226" s="22">
        <f>SUMIF('Nashua 10K'!$F$2:$F$300,$F226,'Nashua 10K'!$J$2:$J$300)</f>
        <v>0</v>
      </c>
      <c r="I226" s="22">
        <f>SUMIF('Shaker 7'!$F$2:$F$300,$F226,'Shaker 7'!$J$2:$J$300)</f>
        <v>0</v>
      </c>
      <c r="J226" s="22">
        <f>SUMIF('Run for Freedom 5K'!$F$2:$F$300,$F226,'Run for Freedom 5K'!$J$2:$J$300)</f>
        <v>0</v>
      </c>
      <c r="K226" s="22">
        <f>SUMIF('Footrace for the Fallen 5K'!$F$2:$F$366,$F226,'Footrace for the Fallen 5K'!$J$2:$J$366)</f>
        <v>1</v>
      </c>
      <c r="L226" s="22">
        <f>SUMIF('New England Half'!$F$2:$F$355,$F226,'New England Half'!$J$2:$J$355)</f>
        <v>1</v>
      </c>
      <c r="M226" s="24">
        <f>SUM(G226:L226)</f>
        <v>2</v>
      </c>
    </row>
    <row r="227" spans="1:17" ht="12.45">
      <c r="A227" s="3" t="s">
        <v>576</v>
      </c>
      <c r="B227" s="3" t="s">
        <v>719</v>
      </c>
      <c r="C227" s="3" t="s">
        <v>35</v>
      </c>
      <c r="D227" s="3">
        <v>67</v>
      </c>
      <c r="E227" t="s">
        <v>19</v>
      </c>
      <c r="F227" s="20" t="str">
        <f>A227&amp;B227&amp;C227&amp;E227</f>
        <v>AdamRosenthalMMILLENNIUM RUNNING</v>
      </c>
      <c r="G227" s="22">
        <f>SUMIF('Shamrock 5K'!$F$2:$F$300,$F227,'Shamrock 5K'!$J$2:$J$300)</f>
        <v>0</v>
      </c>
      <c r="H227" s="22">
        <f>SUMIF('Nashua 10K'!$F$2:$F$300,$F227,'Nashua 10K'!$J$2:$J$300)</f>
        <v>0</v>
      </c>
      <c r="I227" s="22">
        <f>SUMIF('Shaker 7'!$F$2:$F$300,$F227,'Shaker 7'!$J$2:$J$300)</f>
        <v>0</v>
      </c>
      <c r="J227" s="22">
        <f>SUMIF('Run for Freedom 5K'!$F$2:$F$300,$F227,'Run for Freedom 5K'!$J$2:$J$300)</f>
        <v>0</v>
      </c>
      <c r="K227" s="22">
        <f>SUMIF('Footrace for the Fallen 5K'!$F$2:$F$366,$F227,'Footrace for the Fallen 5K'!$J$2:$J$366)</f>
        <v>1</v>
      </c>
      <c r="L227" s="22">
        <f>SUMIF('New England Half'!$F$2:$F$355,$F227,'New England Half'!$J$2:$J$355)</f>
        <v>1</v>
      </c>
      <c r="M227" s="24">
        <f>SUM(G227:L227)</f>
        <v>2</v>
      </c>
    </row>
    <row r="228" spans="1:17" ht="12.45">
      <c r="A228" t="s">
        <v>194</v>
      </c>
      <c r="B228" t="s">
        <v>195</v>
      </c>
      <c r="C228" t="s">
        <v>35</v>
      </c>
      <c r="D228">
        <v>40</v>
      </c>
      <c r="E228" t="s">
        <v>19</v>
      </c>
      <c r="F228" s="20" t="str">
        <f>A228&amp;B228&amp;C228&amp;E228</f>
        <v>AndrewFreemanMMILLENNIUM RUNNING</v>
      </c>
      <c r="G228" s="22">
        <f>SUMIF('Shamrock 5K'!$F$2:$F$300,$F228,'Shamrock 5K'!$J$2:$J$300)</f>
        <v>1</v>
      </c>
      <c r="H228" s="22">
        <f>SUMIF('Nashua 10K'!$F$2:$F$300,$F228,'Nashua 10K'!$J$2:$J$300)</f>
        <v>0</v>
      </c>
      <c r="I228" s="22">
        <f>SUMIF('Shaker 7'!$F$2:$F$300,$F228,'Shaker 7'!$J$2:$J$300)</f>
        <v>0</v>
      </c>
      <c r="J228" s="22">
        <f>SUMIF('Run for Freedom 5K'!$F$2:$F$300,$F228,'Run for Freedom 5K'!$J$2:$J$300)</f>
        <v>1</v>
      </c>
      <c r="K228" s="22">
        <f>SUMIF('Footrace for the Fallen 5K'!$F$2:$F$366,$F228,'Footrace for the Fallen 5K'!$J$2:$J$366)</f>
        <v>0</v>
      </c>
      <c r="L228" s="22">
        <f>SUMIF('New England Half'!$F$2:$F$355,$F228,'New England Half'!$J$2:$J$355)</f>
        <v>0</v>
      </c>
      <c r="M228" s="24">
        <f>SUM(G228:L228)</f>
        <v>2</v>
      </c>
      <c r="N228"/>
      <c r="O228"/>
      <c r="P228"/>
      <c r="Q228"/>
    </row>
    <row r="229" spans="1:17" ht="12.45">
      <c r="A229" s="3" t="s">
        <v>680</v>
      </c>
      <c r="B229" s="3" t="s">
        <v>661</v>
      </c>
      <c r="C229" s="3" t="s">
        <v>35</v>
      </c>
      <c r="D229" s="3">
        <v>62</v>
      </c>
      <c r="E229" t="s">
        <v>18</v>
      </c>
      <c r="F229" s="20" t="str">
        <f>A229&amp;B229&amp;C229&amp;E229</f>
        <v>SpiroHarbilasMGREATER DERRY TRACK CLUB</v>
      </c>
      <c r="G229" s="22">
        <f>SUMIF('Shamrock 5K'!$F$2:$F$300,$F229,'Shamrock 5K'!$J$2:$J$300)</f>
        <v>0</v>
      </c>
      <c r="H229" s="22">
        <f>SUMIF('Nashua 10K'!$F$2:$F$300,$F229,'Nashua 10K'!$J$2:$J$300)</f>
        <v>0</v>
      </c>
      <c r="I229" s="22">
        <f>SUMIF('Shaker 7'!$F$2:$F$300,$F229,'Shaker 7'!$J$2:$J$300)</f>
        <v>0</v>
      </c>
      <c r="J229" s="22">
        <f>SUMIF('Run for Freedom 5K'!$F$2:$F$300,$F229,'Run for Freedom 5K'!$J$2:$J$300)</f>
        <v>1</v>
      </c>
      <c r="K229" s="22">
        <f>SUMIF('Footrace for the Fallen 5K'!$F$2:$F$366,$F229,'Footrace for the Fallen 5K'!$J$2:$J$366)</f>
        <v>1</v>
      </c>
      <c r="L229" s="22">
        <f>SUMIF('New England Half'!$F$2:$F$355,$F229,'New England Half'!$J$2:$J$355)</f>
        <v>0</v>
      </c>
      <c r="M229" s="24">
        <f>SUM(G229:L229)</f>
        <v>2</v>
      </c>
      <c r="N229"/>
      <c r="O229"/>
      <c r="P229"/>
      <c r="Q229"/>
    </row>
    <row r="230" spans="1:17" ht="12.45">
      <c r="A230" t="s">
        <v>148</v>
      </c>
      <c r="B230" t="s">
        <v>149</v>
      </c>
      <c r="C230" t="s">
        <v>35</v>
      </c>
      <c r="D230" s="3">
        <v>65</v>
      </c>
      <c r="E230" t="s">
        <v>18</v>
      </c>
      <c r="F230" s="20" t="str">
        <f>A230&amp;B230&amp;C230&amp;E230</f>
        <v>BrettKarinenMGREATER DERRY TRACK CLUB</v>
      </c>
      <c r="G230" s="22">
        <f>SUMIF('Shamrock 5K'!$F$2:$F$300,$F230,'Shamrock 5K'!$J$2:$J$300)</f>
        <v>1</v>
      </c>
      <c r="H230" s="22">
        <f>SUMIF('Nashua 10K'!$F$2:$F$300,$F230,'Nashua 10K'!$J$2:$J$300)</f>
        <v>0</v>
      </c>
      <c r="I230" s="22">
        <f>SUMIF('Shaker 7'!$F$2:$F$300,$F230,'Shaker 7'!$J$2:$J$300)</f>
        <v>0</v>
      </c>
      <c r="J230" s="22">
        <f>SUMIF('Run for Freedom 5K'!$F$2:$F$300,$F230,'Run for Freedom 5K'!$J$2:$J$300)</f>
        <v>0</v>
      </c>
      <c r="K230" s="22">
        <f>SUMIF('Footrace for the Fallen 5K'!$F$2:$F$366,$F230,'Footrace for the Fallen 5K'!$J$2:$J$366)</f>
        <v>1</v>
      </c>
      <c r="L230" s="22">
        <f>SUMIF('New England Half'!$F$2:$F$355,$F230,'New England Half'!$J$2:$J$355)</f>
        <v>0</v>
      </c>
      <c r="M230" s="24">
        <f>SUM(G230:L230)</f>
        <v>2</v>
      </c>
    </row>
    <row r="231" spans="1:17" ht="12.45">
      <c r="A231" s="3" t="s">
        <v>107</v>
      </c>
      <c r="B231" s="3" t="s">
        <v>519</v>
      </c>
      <c r="C231" s="3" t="s">
        <v>35</v>
      </c>
      <c r="D231" s="3">
        <v>73</v>
      </c>
      <c r="E231" t="s">
        <v>19</v>
      </c>
      <c r="F231" s="20" t="str">
        <f>A231&amp;B231&amp;C231&amp;E231</f>
        <v>JamesLoveringMMILLENNIUM RUNNING</v>
      </c>
      <c r="G231" s="22">
        <f>SUMIF('Shamrock 5K'!$F$2:$F$300,$F231,'Shamrock 5K'!$J$2:$J$300)</f>
        <v>0</v>
      </c>
      <c r="H231" s="22">
        <f>SUMIF('Nashua 10K'!$F$2:$F$300,$F231,'Nashua 10K'!$J$2:$J$300)</f>
        <v>0</v>
      </c>
      <c r="I231" s="22">
        <f>SUMIF('Shaker 7'!$F$2:$F$300,$F231,'Shaker 7'!$J$2:$J$300)</f>
        <v>0</v>
      </c>
      <c r="J231" s="22">
        <f>SUMIF('Run for Freedom 5K'!$F$2:$F$300,$F231,'Run for Freedom 5K'!$J$2:$J$300)</f>
        <v>1</v>
      </c>
      <c r="K231" s="22">
        <f>SUMIF('Footrace for the Fallen 5K'!$F$2:$F$366,$F231,'Footrace for the Fallen 5K'!$J$2:$J$366)</f>
        <v>1</v>
      </c>
      <c r="L231" s="22">
        <f>SUMIF('New England Half'!$F$2:$F$355,$F231,'New England Half'!$J$2:$J$355)</f>
        <v>0</v>
      </c>
      <c r="M231" s="24">
        <f>SUM(G231:L231)</f>
        <v>2</v>
      </c>
    </row>
    <row r="232" spans="1:17" ht="12.45">
      <c r="A232" s="3" t="s">
        <v>39</v>
      </c>
      <c r="B232" s="3" t="s">
        <v>554</v>
      </c>
      <c r="C232" s="3" t="s">
        <v>35</v>
      </c>
      <c r="D232" s="3">
        <v>23</v>
      </c>
      <c r="E232" t="s">
        <v>19</v>
      </c>
      <c r="F232" s="20" t="str">
        <f>A232&amp;B232&amp;C232&amp;E232</f>
        <v>StephenMillerMMILLENNIUM RUNNING</v>
      </c>
      <c r="G232" s="22">
        <f>SUMIF('Shamrock 5K'!$F$2:$F$300,$F232,'Shamrock 5K'!$J$2:$J$300)</f>
        <v>0</v>
      </c>
      <c r="H232" s="22">
        <f>SUMIF('Nashua 10K'!$F$2:$F$300,$F232,'Nashua 10K'!$J$2:$J$300)</f>
        <v>0</v>
      </c>
      <c r="I232" s="22">
        <f>SUMIF('Shaker 7'!$F$2:$F$300,$F232,'Shaker 7'!$J$2:$J$300)</f>
        <v>0</v>
      </c>
      <c r="J232" s="22">
        <f>SUMIF('Run for Freedom 5K'!$F$2:$F$300,$F232,'Run for Freedom 5K'!$J$2:$J$300)</f>
        <v>2</v>
      </c>
      <c r="K232" s="22">
        <f>SUMIF('Footrace for the Fallen 5K'!$F$2:$F$366,$F232,'Footrace for the Fallen 5K'!$J$2:$J$366)</f>
        <v>0</v>
      </c>
      <c r="L232" s="22">
        <f>SUMIF('New England Half'!$F$2:$F$355,$F232,'New England Half'!$J$2:$J$355)</f>
        <v>0</v>
      </c>
      <c r="M232" s="24">
        <f>SUM(G232:L232)</f>
        <v>2</v>
      </c>
    </row>
    <row r="233" spans="1:17" ht="12.45">
      <c r="A233" s="3" t="s">
        <v>312</v>
      </c>
      <c r="B233" s="3" t="s">
        <v>683</v>
      </c>
      <c r="C233" s="3" t="s">
        <v>35</v>
      </c>
      <c r="D233" s="3">
        <v>78</v>
      </c>
      <c r="E233" t="s">
        <v>18</v>
      </c>
      <c r="F233" s="20" t="str">
        <f>A233&amp;B233&amp;C233&amp;E233</f>
        <v>CharlesMorgansonMGREATER DERRY TRACK CLUB</v>
      </c>
      <c r="G233" s="22">
        <f>SUMIF('Shamrock 5K'!$F$2:$F$300,$F233,'Shamrock 5K'!$J$2:$J$300)</f>
        <v>0</v>
      </c>
      <c r="H233" s="22">
        <f>SUMIF('Nashua 10K'!$F$2:$F$300,$F233,'Nashua 10K'!$J$2:$J$300)</f>
        <v>0</v>
      </c>
      <c r="I233" s="22">
        <f>SUMIF('Shaker 7'!$F$2:$F$300,$F233,'Shaker 7'!$J$2:$J$300)</f>
        <v>0</v>
      </c>
      <c r="J233" s="22">
        <f>SUMIF('Run for Freedom 5K'!$F$2:$F$300,$F233,'Run for Freedom 5K'!$J$2:$J$300)</f>
        <v>1</v>
      </c>
      <c r="K233" s="22">
        <f>SUMIF('Footrace for the Fallen 5K'!$F$2:$F$366,$F233,'Footrace for the Fallen 5K'!$J$2:$J$366)</f>
        <v>1</v>
      </c>
      <c r="L233" s="22">
        <f>SUMIF('New England Half'!$F$2:$F$355,$F233,'New England Half'!$J$2:$J$355)</f>
        <v>0</v>
      </c>
      <c r="M233" s="24">
        <f>SUM(G233:L233)</f>
        <v>2</v>
      </c>
    </row>
    <row r="234" spans="1:17" ht="12.45">
      <c r="A234" t="s">
        <v>99</v>
      </c>
      <c r="B234" t="s">
        <v>147</v>
      </c>
      <c r="C234" t="s">
        <v>35</v>
      </c>
      <c r="D234" s="3">
        <v>61</v>
      </c>
      <c r="E234" t="s">
        <v>18</v>
      </c>
      <c r="F234" s="20" t="str">
        <f>A234&amp;B234&amp;C234&amp;E234</f>
        <v>PaulSchofieldMGREATER DERRY TRACK CLUB</v>
      </c>
      <c r="G234" s="22">
        <f>SUMIF('Shamrock 5K'!$F$2:$F$300,$F234,'Shamrock 5K'!$J$2:$J$300)</f>
        <v>1</v>
      </c>
      <c r="H234" s="22">
        <f>SUMIF('Nashua 10K'!$F$2:$F$300,$F234,'Nashua 10K'!$J$2:$J$300)</f>
        <v>0</v>
      </c>
      <c r="I234" s="22">
        <f>SUMIF('Shaker 7'!$F$2:$F$300,$F234,'Shaker 7'!$J$2:$J$300)</f>
        <v>0</v>
      </c>
      <c r="J234" s="22">
        <f>SUMIF('Run for Freedom 5K'!$F$2:$F$300,$F234,'Run for Freedom 5K'!$J$2:$J$300)</f>
        <v>0</v>
      </c>
      <c r="K234" s="22">
        <f>SUMIF('Footrace for the Fallen 5K'!$F$2:$F$366,$F234,'Footrace for the Fallen 5K'!$J$2:$J$366)</f>
        <v>1</v>
      </c>
      <c r="L234" s="22">
        <f>SUMIF('New England Half'!$F$2:$F$355,$F234,'New England Half'!$J$2:$J$355)</f>
        <v>0</v>
      </c>
      <c r="M234" s="24">
        <f>SUM(G234:L234)</f>
        <v>2</v>
      </c>
    </row>
    <row r="235" spans="1:17" ht="12.45">
      <c r="A235" t="s">
        <v>176</v>
      </c>
      <c r="B235" t="s">
        <v>739</v>
      </c>
      <c r="C235" t="s">
        <v>35</v>
      </c>
      <c r="D235">
        <v>45</v>
      </c>
      <c r="E235" t="s">
        <v>19</v>
      </c>
      <c r="F235" s="20" t="str">
        <f>A235&amp;B235&amp;C235&amp;E235</f>
        <v>ScottMullenMMILLENNIUM RUNNING</v>
      </c>
      <c r="G235" s="22">
        <f>SUMIF('Shamrock 5K'!$F$2:$F$300,$F235,'Shamrock 5K'!$J$2:$J$300)</f>
        <v>0</v>
      </c>
      <c r="H235" s="22">
        <f>SUMIF('Nashua 10K'!$F$2:$F$300,$F235,'Nashua 10K'!$J$2:$J$300)</f>
        <v>0</v>
      </c>
      <c r="I235" s="22">
        <f>SUMIF('Shaker 7'!$F$2:$F$300,$F235,'Shaker 7'!$J$2:$J$300)</f>
        <v>0</v>
      </c>
      <c r="J235" s="22">
        <f>SUMIF('Run for Freedom 5K'!$F$2:$F$300,$F235,'Run for Freedom 5K'!$J$2:$J$300)</f>
        <v>0</v>
      </c>
      <c r="K235" s="22">
        <f>SUMIF('Footrace for the Fallen 5K'!$F$2:$F$366,$F235,'Footrace for the Fallen 5K'!$J$2:$J$366)</f>
        <v>0</v>
      </c>
      <c r="L235" s="22">
        <f>SUMIF('New England Half'!$F$2:$F$355,$F235,'New England Half'!$J$2:$J$355)</f>
        <v>1.8</v>
      </c>
      <c r="M235" s="24">
        <f>SUM(G235:L235)</f>
        <v>1.8</v>
      </c>
    </row>
    <row r="236" spans="1:17" ht="12.45">
      <c r="A236" s="3" t="s">
        <v>134</v>
      </c>
      <c r="B236" s="3" t="s">
        <v>331</v>
      </c>
      <c r="C236" s="3" t="s">
        <v>35</v>
      </c>
      <c r="D236" s="3">
        <v>39</v>
      </c>
      <c r="E236" s="3" t="s">
        <v>20</v>
      </c>
      <c r="F236" s="19" t="str">
        <f>A236&amp;B236&amp;C236&amp;E236</f>
        <v>PeterDalenMUPPER VALLEY RUNNING CLUB</v>
      </c>
      <c r="G236" s="22">
        <f>SUMIF('Shamrock 5K'!$F$2:$F$300,$F236,'Shamrock 5K'!$J$2:$J$300)</f>
        <v>1.8</v>
      </c>
      <c r="H236" s="22">
        <f>SUMIF('Nashua 10K'!$F$2:$F$300,$F236,'Nashua 10K'!$J$2:$J$300)</f>
        <v>0</v>
      </c>
      <c r="I236" s="22">
        <f>SUMIF('Shaker 7'!$F$2:$F$300,$F236,'Shaker 7'!$J$2:$J$300)</f>
        <v>0</v>
      </c>
      <c r="J236" s="22">
        <f>SUMIF('Run for Freedom 5K'!$F$2:$F$300,$F236,'Run for Freedom 5K'!$J$2:$J$300)</f>
        <v>0</v>
      </c>
      <c r="K236" s="22">
        <f>SUMIF('Footrace for the Fallen 5K'!$F$2:$F$366,$F236,'Footrace for the Fallen 5K'!$J$2:$J$366)</f>
        <v>0</v>
      </c>
      <c r="L236" s="22">
        <f>SUMIF('New England Half'!$F$2:$F$355,$F236,'New England Half'!$J$2:$J$355)</f>
        <v>0</v>
      </c>
      <c r="M236" s="24">
        <f>SUM(G236:L236)</f>
        <v>1.8</v>
      </c>
    </row>
    <row r="237" spans="1:17" ht="12.45">
      <c r="A237" s="3" t="s">
        <v>585</v>
      </c>
      <c r="B237" s="3" t="s">
        <v>586</v>
      </c>
      <c r="C237" s="3" t="s">
        <v>35</v>
      </c>
      <c r="D237" s="3">
        <v>55</v>
      </c>
      <c r="E237" t="s">
        <v>18</v>
      </c>
      <c r="F237" s="20" t="str">
        <f>A237&amp;B237&amp;C237&amp;E237</f>
        <v>JoseVelhoMGREATER DERRY TRACK CLUB</v>
      </c>
      <c r="G237" s="22">
        <f>SUMIF('Shamrock 5K'!$F$2:$F$300,$F237,'Shamrock 5K'!$J$2:$J$300)</f>
        <v>0</v>
      </c>
      <c r="H237" s="22">
        <f>SUMIF('Nashua 10K'!$F$2:$F$300,$F237,'Nashua 10K'!$J$2:$J$300)</f>
        <v>0</v>
      </c>
      <c r="I237" s="22">
        <f>SUMIF('Shaker 7'!$F$2:$F$300,$F237,'Shaker 7'!$J$2:$J$300)</f>
        <v>0</v>
      </c>
      <c r="J237" s="22">
        <f>SUMIF('Run for Freedom 5K'!$F$2:$F$300,$F237,'Run for Freedom 5K'!$J$2:$J$300)</f>
        <v>1.8</v>
      </c>
      <c r="K237" s="22">
        <f>SUMIF('Footrace for the Fallen 5K'!$F$2:$F$366,$F237,'Footrace for the Fallen 5K'!$J$2:$J$366)</f>
        <v>0</v>
      </c>
      <c r="L237" s="22">
        <f>SUMIF('New England Half'!$F$2:$F$355,$F237,'New England Half'!$J$2:$J$355)</f>
        <v>0</v>
      </c>
      <c r="M237" s="24">
        <f>SUM(G237:L237)</f>
        <v>1.8</v>
      </c>
    </row>
    <row r="238" spans="1:17" ht="12.45">
      <c r="A238" t="s">
        <v>896</v>
      </c>
      <c r="B238" t="s">
        <v>306</v>
      </c>
      <c r="C238" t="s">
        <v>35</v>
      </c>
      <c r="D238">
        <v>44</v>
      </c>
      <c r="E238" t="s">
        <v>24</v>
      </c>
      <c r="F238" s="20" t="str">
        <f>A238&amp;B238&amp;C238&amp;E238</f>
        <v>RandyBrownMRUNNERS ALLEY</v>
      </c>
      <c r="G238" s="22">
        <f>SUMIF('Shamrock 5K'!$F$2:$F$300,$F238,'Shamrock 5K'!$J$2:$J$300)</f>
        <v>0</v>
      </c>
      <c r="H238" s="22">
        <f>SUMIF('Nashua 10K'!$F$2:$F$300,$F238,'Nashua 10K'!$J$2:$J$300)</f>
        <v>0</v>
      </c>
      <c r="I238" s="22">
        <f>SUMIF('Shaker 7'!$F$2:$F$300,$F238,'Shaker 7'!$J$2:$J$300)</f>
        <v>0</v>
      </c>
      <c r="J238" s="22">
        <f>SUMIF('Run for Freedom 5K'!$F$2:$F$300,$F238,'Run for Freedom 5K'!$J$2:$J$300)</f>
        <v>0</v>
      </c>
      <c r="K238" s="22">
        <f>SUMIF('Footrace for the Fallen 5K'!$F$2:$F$366,$F238,'Footrace for the Fallen 5K'!$J$2:$J$366)</f>
        <v>0</v>
      </c>
      <c r="L238" s="22">
        <f>SUMIF('New England Half'!$F$2:$F$355,$F238,'New England Half'!$J$2:$J$355)</f>
        <v>1.6</v>
      </c>
      <c r="M238" s="24">
        <f>SUM(G238:L238)</f>
        <v>1.6</v>
      </c>
    </row>
    <row r="239" spans="1:17" ht="12.45">
      <c r="A239" t="s">
        <v>83</v>
      </c>
      <c r="B239" t="s">
        <v>140</v>
      </c>
      <c r="C239" t="s">
        <v>35</v>
      </c>
      <c r="D239">
        <v>73</v>
      </c>
      <c r="E239" t="s">
        <v>18</v>
      </c>
      <c r="F239" s="19" t="str">
        <f>A239&amp;B239&amp;C239&amp;E239</f>
        <v>DavidBreedenMGREATER DERRY TRACK CLUB</v>
      </c>
      <c r="G239" s="22">
        <f>SUMIF('Shamrock 5K'!$F$2:$F$300,$F239,'Shamrock 5K'!$J$2:$J$300)</f>
        <v>1.6</v>
      </c>
      <c r="H239" s="22">
        <f>SUMIF('Nashua 10K'!$F$2:$F$300,$F239,'Nashua 10K'!$J$2:$J$300)</f>
        <v>0</v>
      </c>
      <c r="I239" s="22">
        <f>SUMIF('Shaker 7'!$F$2:$F$300,$F239,'Shaker 7'!$J$2:$J$300)</f>
        <v>0</v>
      </c>
      <c r="J239" s="22">
        <f>SUMIF('Run for Freedom 5K'!$F$2:$F$300,$F239,'Run for Freedom 5K'!$J$2:$J$300)</f>
        <v>0</v>
      </c>
      <c r="K239" s="22">
        <f>SUMIF('Footrace for the Fallen 5K'!$F$2:$F$366,$F239,'Footrace for the Fallen 5K'!$J$2:$J$366)</f>
        <v>0</v>
      </c>
      <c r="L239" s="22">
        <f>SUMIF('New England Half'!$F$2:$F$355,$F239,'New England Half'!$J$2:$J$355)</f>
        <v>0</v>
      </c>
      <c r="M239" s="24">
        <f>SUM(G239:L239)</f>
        <v>1.6</v>
      </c>
    </row>
    <row r="240" spans="1:17" ht="12.45">
      <c r="A240" s="3" t="s">
        <v>791</v>
      </c>
      <c r="B240" s="3" t="s">
        <v>730</v>
      </c>
      <c r="C240" s="3" t="s">
        <v>35</v>
      </c>
      <c r="D240" s="3">
        <v>13</v>
      </c>
      <c r="E240" t="s">
        <v>18</v>
      </c>
      <c r="F240" s="20" t="str">
        <f>A240&amp;B240&amp;C240&amp;E240</f>
        <v>OgdenHolmesMGREATER DERRY TRACK CLUB</v>
      </c>
      <c r="G240" s="22">
        <f>SUMIF('Shamrock 5K'!$F$2:$F$300,$F240,'Shamrock 5K'!$J$2:$J$300)</f>
        <v>0</v>
      </c>
      <c r="H240" s="22">
        <f>SUMIF('Nashua 10K'!$F$2:$F$300,$F240,'Nashua 10K'!$J$2:$J$300)</f>
        <v>0</v>
      </c>
      <c r="I240" s="22">
        <f>SUMIF('Shaker 7'!$F$2:$F$300,$F240,'Shaker 7'!$J$2:$J$300)</f>
        <v>0</v>
      </c>
      <c r="J240" s="22">
        <f>SUMIF('Run for Freedom 5K'!$F$2:$F$300,$F240,'Run for Freedom 5K'!$J$2:$J$300)</f>
        <v>0</v>
      </c>
      <c r="K240" s="22">
        <f>SUMIF('Footrace for the Fallen 5K'!$F$2:$F$366,$F240,'Footrace for the Fallen 5K'!$J$2:$J$366)</f>
        <v>1.6</v>
      </c>
      <c r="L240" s="22">
        <f>SUMIF('New England Half'!$F$2:$F$355,$F240,'New England Half'!$J$2:$J$355)</f>
        <v>0</v>
      </c>
      <c r="M240" s="24">
        <f>SUM(G240:L240)</f>
        <v>1.6</v>
      </c>
    </row>
    <row r="241" spans="1:17" ht="12.45">
      <c r="A241" s="3" t="s">
        <v>800</v>
      </c>
      <c r="B241" s="3" t="s">
        <v>801</v>
      </c>
      <c r="C241" s="3" t="s">
        <v>35</v>
      </c>
      <c r="D241" s="3">
        <v>43</v>
      </c>
      <c r="E241" t="s">
        <v>19</v>
      </c>
      <c r="F241" s="20" t="str">
        <f>A241&amp;B241&amp;C241&amp;E241</f>
        <v>KeithGouveiaMMILLENNIUM RUNNING</v>
      </c>
      <c r="G241" s="22">
        <f>SUMIF('Shamrock 5K'!$F$2:$F$300,$F241,'Shamrock 5K'!$J$2:$J$300)</f>
        <v>0</v>
      </c>
      <c r="H241" s="22">
        <f>SUMIF('Nashua 10K'!$F$2:$F$300,$F241,'Nashua 10K'!$J$2:$J$300)</f>
        <v>0</v>
      </c>
      <c r="I241" s="22">
        <f>SUMIF('Shaker 7'!$F$2:$F$300,$F241,'Shaker 7'!$J$2:$J$300)</f>
        <v>0</v>
      </c>
      <c r="J241" s="22">
        <f>SUMIF('Run for Freedom 5K'!$F$2:$F$300,$F241,'Run for Freedom 5K'!$J$2:$J$300)</f>
        <v>0</v>
      </c>
      <c r="K241" s="22">
        <f>SUMIF('Footrace for the Fallen 5K'!$F$2:$F$366,$F241,'Footrace for the Fallen 5K'!$J$2:$J$366)</f>
        <v>1.5</v>
      </c>
      <c r="L241" s="22">
        <f>SUMIF('New England Half'!$F$2:$F$355,$F241,'New England Half'!$J$2:$J$355)</f>
        <v>0</v>
      </c>
      <c r="M241" s="24">
        <f>SUM(G241:L241)</f>
        <v>1.5</v>
      </c>
    </row>
    <row r="242" spans="1:17" ht="12.45">
      <c r="A242" t="s">
        <v>210</v>
      </c>
      <c r="B242" t="s">
        <v>879</v>
      </c>
      <c r="C242" t="s">
        <v>35</v>
      </c>
      <c r="D242">
        <v>46</v>
      </c>
      <c r="E242" t="s">
        <v>19</v>
      </c>
      <c r="F242" s="20" t="str">
        <f>A242&amp;B242&amp;C242&amp;E242</f>
        <v>JeremyWoodwardMMILLENNIUM RUNNING</v>
      </c>
      <c r="G242" s="22">
        <f>SUMIF('Shamrock 5K'!$F$2:$F$300,$F242,'Shamrock 5K'!$J$2:$J$300)</f>
        <v>0</v>
      </c>
      <c r="H242" s="22">
        <f>SUMIF('Nashua 10K'!$F$2:$F$300,$F242,'Nashua 10K'!$J$2:$J$300)</f>
        <v>0</v>
      </c>
      <c r="I242" s="22">
        <f>SUMIF('Shaker 7'!$F$2:$F$300,$F242,'Shaker 7'!$J$2:$J$300)</f>
        <v>0</v>
      </c>
      <c r="J242" s="22">
        <f>SUMIF('Run for Freedom 5K'!$F$2:$F$300,$F242,'Run for Freedom 5K'!$J$2:$J$300)</f>
        <v>0</v>
      </c>
      <c r="K242" s="22">
        <f>SUMIF('Footrace for the Fallen 5K'!$F$2:$F$366,$F242,'Footrace for the Fallen 5K'!$J$2:$J$366)</f>
        <v>0</v>
      </c>
      <c r="L242" s="22">
        <f>SUMIF('New England Half'!$F$2:$F$355,$F242,'New England Half'!$J$2:$J$355)</f>
        <v>1.4</v>
      </c>
      <c r="M242" s="24">
        <f>SUM(G242:L242)</f>
        <v>1.4</v>
      </c>
    </row>
    <row r="243" spans="1:17" ht="12.45">
      <c r="A243" s="3" t="s">
        <v>109</v>
      </c>
      <c r="B243" s="3" t="s">
        <v>587</v>
      </c>
      <c r="C243" s="3" t="s">
        <v>35</v>
      </c>
      <c r="D243" s="3">
        <v>53</v>
      </c>
      <c r="E243" t="s">
        <v>19</v>
      </c>
      <c r="F243" s="20" t="str">
        <f>A243&amp;B243&amp;C243&amp;E243</f>
        <v>ChristopherMichalmanMMILLENNIUM RUNNING</v>
      </c>
      <c r="G243" s="22">
        <f>SUMIF('Shamrock 5K'!$F$2:$F$300,$F243,'Shamrock 5K'!$J$2:$J$300)</f>
        <v>0</v>
      </c>
      <c r="H243" s="22">
        <f>SUMIF('Nashua 10K'!$F$2:$F$300,$F243,'Nashua 10K'!$J$2:$J$300)</f>
        <v>0</v>
      </c>
      <c r="I243" s="22">
        <f>SUMIF('Shaker 7'!$F$2:$F$300,$F243,'Shaker 7'!$J$2:$J$300)</f>
        <v>0</v>
      </c>
      <c r="J243" s="22">
        <f>SUMIF('Run for Freedom 5K'!$F$2:$F$300,$F243,'Run for Freedom 5K'!$J$2:$J$300)</f>
        <v>1.1000000000000001</v>
      </c>
      <c r="K243" s="22">
        <f>SUMIF('Footrace for the Fallen 5K'!$F$2:$F$366,$F243,'Footrace for the Fallen 5K'!$J$2:$J$366)</f>
        <v>0</v>
      </c>
      <c r="L243" s="22">
        <f>SUMIF('New England Half'!$F$2:$F$355,$F243,'New England Half'!$J$2:$J$355)</f>
        <v>0</v>
      </c>
      <c r="M243" s="24">
        <f>SUM(G243:L243)</f>
        <v>1.1000000000000001</v>
      </c>
    </row>
    <row r="244" spans="1:17" ht="12.45">
      <c r="A244" t="s">
        <v>323</v>
      </c>
      <c r="B244" t="s">
        <v>888</v>
      </c>
      <c r="C244" t="s">
        <v>35</v>
      </c>
      <c r="D244">
        <v>55</v>
      </c>
      <c r="E244" t="s">
        <v>19</v>
      </c>
      <c r="F244" s="20" t="str">
        <f>A244&amp;B244&amp;C244&amp;E244</f>
        <v>JoeCappaMMILLENNIUM RUNNING</v>
      </c>
      <c r="G244" s="22">
        <f>SUMIF('Shamrock 5K'!$F$2:$F$300,$F244,'Shamrock 5K'!$J$2:$J$300)</f>
        <v>0</v>
      </c>
      <c r="H244" s="22">
        <f>SUMIF('Nashua 10K'!$F$2:$F$300,$F244,'Nashua 10K'!$J$2:$J$300)</f>
        <v>0</v>
      </c>
      <c r="I244" s="22">
        <f>SUMIF('Shaker 7'!$F$2:$F$300,$F244,'Shaker 7'!$J$2:$J$300)</f>
        <v>0</v>
      </c>
      <c r="J244" s="22">
        <f>SUMIF('Run for Freedom 5K'!$F$2:$F$300,$F244,'Run for Freedom 5K'!$J$2:$J$300)</f>
        <v>0</v>
      </c>
      <c r="K244" s="22">
        <f>SUMIF('Footrace for the Fallen 5K'!$F$2:$F$366,$F244,'Footrace for the Fallen 5K'!$J$2:$J$366)</f>
        <v>0</v>
      </c>
      <c r="L244" s="22">
        <f>SUMIF('New England Half'!$F$2:$F$355,$F244,'New England Half'!$J$2:$J$355)</f>
        <v>1</v>
      </c>
      <c r="M244" s="24">
        <f>SUM(G244:L244)</f>
        <v>1</v>
      </c>
    </row>
    <row r="245" spans="1:17" ht="12.45">
      <c r="A245" t="s">
        <v>889</v>
      </c>
      <c r="B245" t="s">
        <v>83</v>
      </c>
      <c r="C245" t="s">
        <v>35</v>
      </c>
      <c r="D245">
        <v>55</v>
      </c>
      <c r="E245" t="s">
        <v>19</v>
      </c>
      <c r="F245" s="20" t="str">
        <f>A245&amp;B245&amp;C245&amp;E245</f>
        <v>StephanDavidMMILLENNIUM RUNNING</v>
      </c>
      <c r="G245" s="22">
        <f>SUMIF('Shamrock 5K'!$F$2:$F$300,$F245,'Shamrock 5K'!$J$2:$J$300)</f>
        <v>0</v>
      </c>
      <c r="H245" s="22">
        <f>SUMIF('Nashua 10K'!$F$2:$F$300,$F245,'Nashua 10K'!$J$2:$J$300)</f>
        <v>0</v>
      </c>
      <c r="I245" s="22">
        <f>SUMIF('Shaker 7'!$F$2:$F$300,$F245,'Shaker 7'!$J$2:$J$300)</f>
        <v>0</v>
      </c>
      <c r="J245" s="22">
        <f>SUMIF('Run for Freedom 5K'!$F$2:$F$300,$F245,'Run for Freedom 5K'!$J$2:$J$300)</f>
        <v>0</v>
      </c>
      <c r="K245" s="22">
        <f>SUMIF('Footrace for the Fallen 5K'!$F$2:$F$366,$F245,'Footrace for the Fallen 5K'!$J$2:$J$366)</f>
        <v>0</v>
      </c>
      <c r="L245" s="22">
        <f>SUMIF('New England Half'!$F$2:$F$355,$F245,'New England Half'!$J$2:$J$355)</f>
        <v>1</v>
      </c>
      <c r="M245" s="24">
        <f>SUM(G245:L245)</f>
        <v>1</v>
      </c>
    </row>
    <row r="246" spans="1:17" ht="12.45">
      <c r="A246" s="3" t="s">
        <v>68</v>
      </c>
      <c r="B246" s="3" t="s">
        <v>805</v>
      </c>
      <c r="C246" s="3" t="s">
        <v>35</v>
      </c>
      <c r="D246" s="3">
        <v>53</v>
      </c>
      <c r="E246" t="s">
        <v>19</v>
      </c>
      <c r="F246" s="20" t="str">
        <f>A246&amp;B246&amp;C246&amp;E246</f>
        <v>TomAckermanMMILLENNIUM RUNNING</v>
      </c>
      <c r="G246" s="22">
        <f>SUMIF('Shamrock 5K'!$F$2:$F$300,$F246,'Shamrock 5K'!$J$2:$J$300)</f>
        <v>0</v>
      </c>
      <c r="H246" s="22">
        <f>SUMIF('Nashua 10K'!$F$2:$F$300,$F246,'Nashua 10K'!$J$2:$J$300)</f>
        <v>0</v>
      </c>
      <c r="I246" s="22">
        <f>SUMIF('Shaker 7'!$F$2:$F$300,$F246,'Shaker 7'!$J$2:$J$300)</f>
        <v>0</v>
      </c>
      <c r="J246" s="22">
        <f>SUMIF('Run for Freedom 5K'!$F$2:$F$300,$F246,'Run for Freedom 5K'!$J$2:$J$300)</f>
        <v>0</v>
      </c>
      <c r="K246" s="22">
        <f>SUMIF('Footrace for the Fallen 5K'!$F$2:$F$366,$F246,'Footrace for the Fallen 5K'!$J$2:$J$366)</f>
        <v>1</v>
      </c>
      <c r="L246" s="22">
        <f>SUMIF('New England Half'!$F$2:$F$355,$F246,'New England Half'!$J$2:$J$355)</f>
        <v>0</v>
      </c>
      <c r="M246" s="24">
        <f>SUM(G246:L246)</f>
        <v>1</v>
      </c>
      <c r="N246"/>
      <c r="O246"/>
      <c r="P246"/>
      <c r="Q246"/>
    </row>
    <row r="247" spans="1:17" ht="12.45">
      <c r="A247" s="3" t="s">
        <v>810</v>
      </c>
      <c r="B247" s="3" t="s">
        <v>811</v>
      </c>
      <c r="C247" s="3" t="s">
        <v>35</v>
      </c>
      <c r="D247" s="3">
        <v>72</v>
      </c>
      <c r="E247" t="s">
        <v>18</v>
      </c>
      <c r="F247" s="20" t="str">
        <f>A247&amp;B247&amp;C247&amp;E247</f>
        <v>FrederickAndersonMGREATER DERRY TRACK CLUB</v>
      </c>
      <c r="G247" s="22">
        <f>SUMIF('Shamrock 5K'!$F$2:$F$300,$F247,'Shamrock 5K'!$J$2:$J$300)</f>
        <v>0</v>
      </c>
      <c r="H247" s="22">
        <f>SUMIF('Nashua 10K'!$F$2:$F$300,$F247,'Nashua 10K'!$J$2:$J$300)</f>
        <v>0</v>
      </c>
      <c r="I247" s="22">
        <f>SUMIF('Shaker 7'!$F$2:$F$300,$F247,'Shaker 7'!$J$2:$J$300)</f>
        <v>0</v>
      </c>
      <c r="J247" s="22">
        <f>SUMIF('Run for Freedom 5K'!$F$2:$F$300,$F247,'Run for Freedom 5K'!$J$2:$J$300)</f>
        <v>0</v>
      </c>
      <c r="K247" s="22">
        <f>SUMIF('Footrace for the Fallen 5K'!$F$2:$F$366,$F247,'Footrace for the Fallen 5K'!$J$2:$J$366)</f>
        <v>1</v>
      </c>
      <c r="L247" s="22">
        <f>SUMIF('New England Half'!$F$2:$F$355,$F247,'New England Half'!$J$2:$J$355)</f>
        <v>0</v>
      </c>
      <c r="M247" s="24">
        <f>SUM(G247:L247)</f>
        <v>1</v>
      </c>
      <c r="N247"/>
      <c r="O247"/>
      <c r="P247"/>
      <c r="Q247"/>
    </row>
    <row r="248" spans="1:17" ht="12.45">
      <c r="A248" t="s">
        <v>298</v>
      </c>
      <c r="B248" t="s">
        <v>299</v>
      </c>
      <c r="C248" t="s">
        <v>35</v>
      </c>
      <c r="D248">
        <v>45</v>
      </c>
      <c r="E248" t="s">
        <v>20</v>
      </c>
      <c r="F248" s="20" t="str">
        <f>A248&amp;B248&amp;C248&amp;E248</f>
        <v>AlexanderBryantMUPPER VALLEY RUNNING CLUB</v>
      </c>
      <c r="G248" s="22">
        <f>SUMIF('Shamrock 5K'!$F$2:$F$300,$F248,'Shamrock 5K'!$J$2:$J$300)</f>
        <v>1</v>
      </c>
      <c r="H248" s="22">
        <f>SUMIF('Nashua 10K'!$F$2:$F$300,$F248,'Nashua 10K'!$J$2:$J$300)</f>
        <v>0</v>
      </c>
      <c r="I248" s="22">
        <f>SUMIF('Shaker 7'!$F$2:$F$300,$F248,'Shaker 7'!$J$2:$J$300)</f>
        <v>0</v>
      </c>
      <c r="J248" s="22">
        <f>SUMIF('Run for Freedom 5K'!$F$2:$F$300,$F248,'Run for Freedom 5K'!$J$2:$J$300)</f>
        <v>0</v>
      </c>
      <c r="K248" s="22">
        <f>SUMIF('Footrace for the Fallen 5K'!$F$2:$F$366,$F248,'Footrace for the Fallen 5K'!$J$2:$J$366)</f>
        <v>0</v>
      </c>
      <c r="L248" s="22">
        <f>SUMIF('New England Half'!$F$2:$F$355,$F248,'New England Half'!$J$2:$J$355)</f>
        <v>0</v>
      </c>
      <c r="M248" s="24">
        <f>SUM(G248:L248)</f>
        <v>1</v>
      </c>
    </row>
    <row r="249" spans="1:17" ht="12.45">
      <c r="A249" s="3" t="s">
        <v>651</v>
      </c>
      <c r="B249" s="3" t="s">
        <v>652</v>
      </c>
      <c r="C249" s="3" t="s">
        <v>35</v>
      </c>
      <c r="D249" s="3">
        <v>63</v>
      </c>
      <c r="E249" t="s">
        <v>18</v>
      </c>
      <c r="F249" s="20" t="str">
        <f>A249&amp;B249&amp;C249&amp;E249</f>
        <v>AntonioCalvagnoMGREATER DERRY TRACK CLUB</v>
      </c>
      <c r="G249" s="22">
        <f>SUMIF('Shamrock 5K'!$F$2:$F$300,$F249,'Shamrock 5K'!$J$2:$J$300)</f>
        <v>0</v>
      </c>
      <c r="H249" s="22">
        <f>SUMIF('Nashua 10K'!$F$2:$F$300,$F249,'Nashua 10K'!$J$2:$J$300)</f>
        <v>0</v>
      </c>
      <c r="I249" s="22">
        <f>SUMIF('Shaker 7'!$F$2:$F$300,$F249,'Shaker 7'!$J$2:$J$300)</f>
        <v>0</v>
      </c>
      <c r="J249" s="22">
        <f>SUMIF('Run for Freedom 5K'!$F$2:$F$300,$F249,'Run for Freedom 5K'!$J$2:$J$300)</f>
        <v>1</v>
      </c>
      <c r="K249" s="22">
        <f>SUMIF('Footrace for the Fallen 5K'!$F$2:$F$366,$F249,'Footrace for the Fallen 5K'!$J$2:$J$366)</f>
        <v>0</v>
      </c>
      <c r="L249" s="22">
        <f>SUMIF('New England Half'!$F$2:$F$355,$F249,'New England Half'!$J$2:$J$355)</f>
        <v>0</v>
      </c>
      <c r="M249" s="24">
        <f>SUM(G249:L249)</f>
        <v>1</v>
      </c>
    </row>
    <row r="250" spans="1:17" ht="12.45">
      <c r="A250" t="s">
        <v>323</v>
      </c>
      <c r="B250" t="s">
        <v>324</v>
      </c>
      <c r="C250" t="s">
        <v>35</v>
      </c>
      <c r="D250">
        <v>56</v>
      </c>
      <c r="E250" t="s">
        <v>20</v>
      </c>
      <c r="F250" s="20" t="str">
        <f>A250&amp;B250&amp;C250&amp;E250</f>
        <v>JoeCheeversMUPPER VALLEY RUNNING CLUB</v>
      </c>
      <c r="G250" s="22">
        <f>SUMIF('Shamrock 5K'!$F$2:$F$300,$F250,'Shamrock 5K'!$J$2:$J$300)</f>
        <v>1</v>
      </c>
      <c r="H250" s="22">
        <f>SUMIF('Nashua 10K'!$F$2:$F$300,$F250,'Nashua 10K'!$J$2:$J$300)</f>
        <v>0</v>
      </c>
      <c r="I250" s="22">
        <f>SUMIF('Shaker 7'!$F$2:$F$300,$F250,'Shaker 7'!$J$2:$J$300)</f>
        <v>0</v>
      </c>
      <c r="J250" s="22">
        <f>SUMIF('Run for Freedom 5K'!$F$2:$F$300,$F250,'Run for Freedom 5K'!$J$2:$J$300)</f>
        <v>0</v>
      </c>
      <c r="K250" s="22">
        <f>SUMIF('Footrace for the Fallen 5K'!$F$2:$F$366,$F250,'Footrace for the Fallen 5K'!$J$2:$J$366)</f>
        <v>0</v>
      </c>
      <c r="L250" s="22">
        <f>SUMIF('New England Half'!$F$2:$F$355,$F250,'New England Half'!$J$2:$J$355)</f>
        <v>0</v>
      </c>
      <c r="M250" s="24">
        <f>SUM(G250:L250)</f>
        <v>1</v>
      </c>
    </row>
    <row r="251" spans="1:17" ht="12.45">
      <c r="A251" s="3" t="s">
        <v>576</v>
      </c>
      <c r="B251" s="3" t="s">
        <v>577</v>
      </c>
      <c r="C251" s="3" t="s">
        <v>35</v>
      </c>
      <c r="D251" s="3">
        <v>41</v>
      </c>
      <c r="E251" t="s">
        <v>19</v>
      </c>
      <c r="F251" s="20" t="str">
        <f>A251&amp;B251&amp;C251&amp;E251</f>
        <v>AdamDickersonMMILLENNIUM RUNNING</v>
      </c>
      <c r="G251" s="22">
        <f>SUMIF('Shamrock 5K'!$F$2:$F$300,$F251,'Shamrock 5K'!$J$2:$J$300)</f>
        <v>0</v>
      </c>
      <c r="H251" s="22">
        <f>SUMIF('Nashua 10K'!$F$2:$F$300,$F251,'Nashua 10K'!$J$2:$J$300)</f>
        <v>0</v>
      </c>
      <c r="I251" s="22">
        <f>SUMIF('Shaker 7'!$F$2:$F$300,$F251,'Shaker 7'!$J$2:$J$300)</f>
        <v>0</v>
      </c>
      <c r="J251" s="22">
        <f>SUMIF('Run for Freedom 5K'!$F$2:$F$300,$F251,'Run for Freedom 5K'!$J$2:$J$300)</f>
        <v>1</v>
      </c>
      <c r="K251" s="22">
        <f>SUMIF('Footrace for the Fallen 5K'!$F$2:$F$366,$F251,'Footrace for the Fallen 5K'!$J$2:$J$366)</f>
        <v>0</v>
      </c>
      <c r="L251" s="22">
        <f>SUMIF('New England Half'!$F$2:$F$355,$F251,'New England Half'!$J$2:$J$355)</f>
        <v>0</v>
      </c>
      <c r="M251" s="24">
        <f>SUM(G251:L251)</f>
        <v>1</v>
      </c>
    </row>
    <row r="252" spans="1:17" ht="12.45">
      <c r="A252" s="3" t="s">
        <v>237</v>
      </c>
      <c r="B252" s="3" t="s">
        <v>690</v>
      </c>
      <c r="C252" s="3" t="s">
        <v>35</v>
      </c>
      <c r="D252" s="3">
        <v>53</v>
      </c>
      <c r="E252" t="s">
        <v>18</v>
      </c>
      <c r="F252" s="20" t="str">
        <f>A252&amp;B252&amp;C252&amp;E252</f>
        <v>ErikDodgeMGREATER DERRY TRACK CLUB</v>
      </c>
      <c r="G252" s="22">
        <f>SUMIF('Shamrock 5K'!$F$2:$F$300,$F252,'Shamrock 5K'!$J$2:$J$300)</f>
        <v>0</v>
      </c>
      <c r="H252" s="22">
        <f>SUMIF('Nashua 10K'!$F$2:$F$300,$F252,'Nashua 10K'!$J$2:$J$300)</f>
        <v>0</v>
      </c>
      <c r="I252" s="22">
        <f>SUMIF('Shaker 7'!$F$2:$F$300,$F252,'Shaker 7'!$J$2:$J$300)</f>
        <v>0</v>
      </c>
      <c r="J252" s="22">
        <f>SUMIF('Run for Freedom 5K'!$F$2:$F$300,$F252,'Run for Freedom 5K'!$J$2:$J$300)</f>
        <v>1</v>
      </c>
      <c r="K252" s="22">
        <f>SUMIF('Footrace for the Fallen 5K'!$F$2:$F$366,$F252,'Footrace for the Fallen 5K'!$J$2:$J$366)</f>
        <v>0</v>
      </c>
      <c r="L252" s="22">
        <f>SUMIF('New England Half'!$F$2:$F$355,$F252,'New England Half'!$J$2:$J$355)</f>
        <v>0</v>
      </c>
      <c r="M252" s="24">
        <f>SUM(G252:L252)</f>
        <v>1</v>
      </c>
    </row>
    <row r="253" spans="1:17" ht="12.45">
      <c r="A253" t="s">
        <v>150</v>
      </c>
      <c r="B253" t="s">
        <v>95</v>
      </c>
      <c r="C253" t="s">
        <v>35</v>
      </c>
      <c r="D253">
        <v>65</v>
      </c>
      <c r="E253" t="s">
        <v>18</v>
      </c>
      <c r="F253" s="20" t="str">
        <f>A253&amp;B253&amp;C253&amp;E253</f>
        <v>ShaneFarnsworthMGREATER DERRY TRACK CLUB</v>
      </c>
      <c r="G253" s="22">
        <f>SUMIF('Shamrock 5K'!$F$2:$F$300,$F253,'Shamrock 5K'!$J$2:$J$300)</f>
        <v>1</v>
      </c>
      <c r="H253" s="22">
        <f>SUMIF('Nashua 10K'!$F$2:$F$300,$F253,'Nashua 10K'!$J$2:$J$300)</f>
        <v>0</v>
      </c>
      <c r="I253" s="22">
        <f>SUMIF('Shaker 7'!$F$2:$F$300,$F253,'Shaker 7'!$J$2:$J$300)</f>
        <v>0</v>
      </c>
      <c r="J253" s="22">
        <f>SUMIF('Run for Freedom 5K'!$F$2:$F$300,$F253,'Run for Freedom 5K'!$J$2:$J$300)</f>
        <v>0</v>
      </c>
      <c r="K253" s="22">
        <f>SUMIF('Footrace for the Fallen 5K'!$F$2:$F$366,$F253,'Footrace for the Fallen 5K'!$J$2:$J$366)</f>
        <v>0</v>
      </c>
      <c r="L253" s="22">
        <f>SUMIF('New England Half'!$F$2:$F$355,$F253,'New England Half'!$J$2:$J$355)</f>
        <v>0</v>
      </c>
      <c r="M253" s="24">
        <f>SUM(G253:L253)</f>
        <v>1</v>
      </c>
    </row>
    <row r="254" spans="1:17" ht="12.45">
      <c r="A254" s="3" t="s">
        <v>575</v>
      </c>
      <c r="B254" s="3" t="s">
        <v>691</v>
      </c>
      <c r="C254" s="3" t="s">
        <v>35</v>
      </c>
      <c r="D254" s="3">
        <v>34</v>
      </c>
      <c r="E254" t="s">
        <v>18</v>
      </c>
      <c r="F254" s="20" t="str">
        <f>A254&amp;B254&amp;C254&amp;E254</f>
        <v>PhilipFazioliMGREATER DERRY TRACK CLUB</v>
      </c>
      <c r="G254" s="22">
        <f>SUMIF('Shamrock 5K'!$F$2:$F$300,$F254,'Shamrock 5K'!$J$2:$J$300)</f>
        <v>0</v>
      </c>
      <c r="H254" s="22">
        <f>SUMIF('Nashua 10K'!$F$2:$F$300,$F254,'Nashua 10K'!$J$2:$J$300)</f>
        <v>0</v>
      </c>
      <c r="I254" s="22">
        <f>SUMIF('Shaker 7'!$F$2:$F$300,$F254,'Shaker 7'!$J$2:$J$300)</f>
        <v>0</v>
      </c>
      <c r="J254" s="22">
        <f>SUMIF('Run for Freedom 5K'!$F$2:$F$300,$F254,'Run for Freedom 5K'!$J$2:$J$300)</f>
        <v>1</v>
      </c>
      <c r="K254" s="22">
        <f>SUMIF('Footrace for the Fallen 5K'!$F$2:$F$366,$F254,'Footrace for the Fallen 5K'!$J$2:$J$366)</f>
        <v>0</v>
      </c>
      <c r="L254" s="22">
        <f>SUMIF('New England Half'!$F$2:$F$355,$F254,'New England Half'!$J$2:$J$355)</f>
        <v>0</v>
      </c>
      <c r="M254" s="24">
        <f>SUM(G254:L254)</f>
        <v>1</v>
      </c>
    </row>
    <row r="255" spans="1:17" ht="12.45">
      <c r="A255" s="3" t="s">
        <v>85</v>
      </c>
      <c r="B255" s="3" t="s">
        <v>656</v>
      </c>
      <c r="C255" s="3" t="s">
        <v>35</v>
      </c>
      <c r="D255" s="3">
        <v>49</v>
      </c>
      <c r="E255" t="s">
        <v>18</v>
      </c>
      <c r="F255" s="20" t="str">
        <f>A255&amp;B255&amp;C255&amp;E255</f>
        <v>RaymondFontaineMGREATER DERRY TRACK CLUB</v>
      </c>
      <c r="G255" s="22">
        <f>SUMIF('Shamrock 5K'!$F$2:$F$300,$F255,'Shamrock 5K'!$J$2:$J$300)</f>
        <v>0</v>
      </c>
      <c r="H255" s="22">
        <f>SUMIF('Nashua 10K'!$F$2:$F$300,$F255,'Nashua 10K'!$J$2:$J$300)</f>
        <v>0</v>
      </c>
      <c r="I255" s="22">
        <f>SUMIF('Shaker 7'!$F$2:$F$300,$F255,'Shaker 7'!$J$2:$J$300)</f>
        <v>0</v>
      </c>
      <c r="J255" s="22">
        <f>SUMIF('Run for Freedom 5K'!$F$2:$F$300,$F255,'Run for Freedom 5K'!$J$2:$J$300)</f>
        <v>1</v>
      </c>
      <c r="K255" s="22">
        <f>SUMIF('Footrace for the Fallen 5K'!$F$2:$F$366,$F255,'Footrace for the Fallen 5K'!$J$2:$J$366)</f>
        <v>0</v>
      </c>
      <c r="L255" s="22">
        <f>SUMIF('New England Half'!$F$2:$F$355,$F255,'New England Half'!$J$2:$J$355)</f>
        <v>0</v>
      </c>
      <c r="M255" s="24">
        <f>SUM(G255:L255)</f>
        <v>1</v>
      </c>
    </row>
    <row r="256" spans="1:17" ht="12.45">
      <c r="A256" s="3" t="s">
        <v>59</v>
      </c>
      <c r="B256" s="3" t="s">
        <v>358</v>
      </c>
      <c r="C256" s="3" t="s">
        <v>35</v>
      </c>
      <c r="D256" s="3">
        <v>13</v>
      </c>
      <c r="E256" t="s">
        <v>18</v>
      </c>
      <c r="F256" s="20" t="str">
        <f>A256&amp;B256&amp;C256&amp;E256</f>
        <v>JackGagneMGREATER DERRY TRACK CLUB</v>
      </c>
      <c r="G256" s="22">
        <f>SUMIF('Shamrock 5K'!$F$2:$F$300,$F256,'Shamrock 5K'!$J$2:$J$300)</f>
        <v>0</v>
      </c>
      <c r="H256" s="22">
        <f>SUMIF('Nashua 10K'!$F$2:$F$300,$F256,'Nashua 10K'!$J$2:$J$300)</f>
        <v>0</v>
      </c>
      <c r="I256" s="22">
        <f>SUMIF('Shaker 7'!$F$2:$F$300,$F256,'Shaker 7'!$J$2:$J$300)</f>
        <v>0</v>
      </c>
      <c r="J256" s="22">
        <f>SUMIF('Run for Freedom 5K'!$F$2:$F$300,$F256,'Run for Freedom 5K'!$J$2:$J$300)</f>
        <v>1</v>
      </c>
      <c r="K256" s="22">
        <f>SUMIF('Footrace for the Fallen 5K'!$F$2:$F$366,$F256,'Footrace for the Fallen 5K'!$J$2:$J$366)</f>
        <v>0</v>
      </c>
      <c r="L256" s="22">
        <f>SUMIF('New England Half'!$F$2:$F$355,$F256,'New England Half'!$J$2:$J$355)</f>
        <v>0</v>
      </c>
      <c r="M256" s="24">
        <f>SUM(G256:L256)</f>
        <v>1</v>
      </c>
    </row>
    <row r="257" spans="1:13" ht="12.45">
      <c r="A257" s="3" t="s">
        <v>406</v>
      </c>
      <c r="B257" s="3" t="s">
        <v>653</v>
      </c>
      <c r="C257" s="3" t="s">
        <v>35</v>
      </c>
      <c r="D257" s="3">
        <v>67</v>
      </c>
      <c r="E257" t="s">
        <v>18</v>
      </c>
      <c r="F257" s="20" t="str">
        <f>A257&amp;B257&amp;C257&amp;E257</f>
        <v>BobGilliganMGREATER DERRY TRACK CLUB</v>
      </c>
      <c r="G257" s="22">
        <f>SUMIF('Shamrock 5K'!$F$2:$F$300,$F257,'Shamrock 5K'!$J$2:$J$300)</f>
        <v>0</v>
      </c>
      <c r="H257" s="22">
        <f>SUMIF('Nashua 10K'!$F$2:$F$300,$F257,'Nashua 10K'!$J$2:$J$300)</f>
        <v>0</v>
      </c>
      <c r="I257" s="22">
        <f>SUMIF('Shaker 7'!$F$2:$F$300,$F257,'Shaker 7'!$J$2:$J$300)</f>
        <v>0</v>
      </c>
      <c r="J257" s="22">
        <f>SUMIF('Run for Freedom 5K'!$F$2:$F$300,$F257,'Run for Freedom 5K'!$J$2:$J$300)</f>
        <v>1</v>
      </c>
      <c r="K257" s="22">
        <f>SUMIF('Footrace for the Fallen 5K'!$F$2:$F$366,$F257,'Footrace for the Fallen 5K'!$J$2:$J$366)</f>
        <v>0</v>
      </c>
      <c r="L257" s="22">
        <f>SUMIF('New England Half'!$F$2:$F$355,$F257,'New England Half'!$J$2:$J$355)</f>
        <v>0</v>
      </c>
      <c r="M257" s="24">
        <f>SUM(G257:L257)</f>
        <v>1</v>
      </c>
    </row>
    <row r="258" spans="1:13" ht="12.45">
      <c r="A258" s="3" t="s">
        <v>125</v>
      </c>
      <c r="B258" s="3" t="s">
        <v>657</v>
      </c>
      <c r="C258" s="3" t="s">
        <v>35</v>
      </c>
      <c r="D258" s="3">
        <v>70</v>
      </c>
      <c r="E258" t="s">
        <v>18</v>
      </c>
      <c r="F258" s="20" t="str">
        <f>A258&amp;B258&amp;C258&amp;E258</f>
        <v>GaryGirolimonMGREATER DERRY TRACK CLUB</v>
      </c>
      <c r="G258" s="22">
        <f>SUMIF('Shamrock 5K'!$F$2:$F$300,$F258,'Shamrock 5K'!$J$2:$J$300)</f>
        <v>0</v>
      </c>
      <c r="H258" s="22">
        <f>SUMIF('Nashua 10K'!$F$2:$F$300,$F258,'Nashua 10K'!$J$2:$J$300)</f>
        <v>0</v>
      </c>
      <c r="I258" s="22">
        <f>SUMIF('Shaker 7'!$F$2:$F$300,$F258,'Shaker 7'!$J$2:$J$300)</f>
        <v>0</v>
      </c>
      <c r="J258" s="22">
        <f>SUMIF('Run for Freedom 5K'!$F$2:$F$300,$F258,'Run for Freedom 5K'!$J$2:$J$300)</f>
        <v>1</v>
      </c>
      <c r="K258" s="22">
        <f>SUMIF('Footrace for the Fallen 5K'!$F$2:$F$366,$F258,'Footrace for the Fallen 5K'!$J$2:$J$366)</f>
        <v>0</v>
      </c>
      <c r="L258" s="22">
        <f>SUMIF('New England Half'!$F$2:$F$355,$F258,'New England Half'!$J$2:$J$355)</f>
        <v>0</v>
      </c>
      <c r="M258" s="24">
        <f>SUM(G258:L258)</f>
        <v>1</v>
      </c>
    </row>
    <row r="259" spans="1:13" ht="12.45">
      <c r="A259" t="s">
        <v>92</v>
      </c>
      <c r="B259" t="s">
        <v>296</v>
      </c>
      <c r="C259" t="s">
        <v>35</v>
      </c>
      <c r="D259">
        <v>81</v>
      </c>
      <c r="E259" t="s">
        <v>20</v>
      </c>
      <c r="F259" s="20" t="str">
        <f>A259&amp;B259&amp;C259&amp;E259</f>
        <v>MichaelGonnermanMUPPER VALLEY RUNNING CLUB</v>
      </c>
      <c r="G259" s="22">
        <f>SUMIF('Shamrock 5K'!$F$2:$F$300,$F259,'Shamrock 5K'!$J$2:$J$300)</f>
        <v>1</v>
      </c>
      <c r="H259" s="22">
        <f>SUMIF('Nashua 10K'!$F$2:$F$300,$F259,'Nashua 10K'!$J$2:$J$300)</f>
        <v>0</v>
      </c>
      <c r="I259" s="22">
        <f>SUMIF('Shaker 7'!$F$2:$F$300,$F259,'Shaker 7'!$J$2:$J$300)</f>
        <v>0</v>
      </c>
      <c r="J259" s="22">
        <f>SUMIF('Run for Freedom 5K'!$F$2:$F$300,$F259,'Run for Freedom 5K'!$J$2:$J$300)</f>
        <v>0</v>
      </c>
      <c r="K259" s="22">
        <f>SUMIF('Footrace for the Fallen 5K'!$F$2:$F$366,$F259,'Footrace for the Fallen 5K'!$J$2:$J$366)</f>
        <v>0</v>
      </c>
      <c r="L259" s="22">
        <f>SUMIF('New England Half'!$F$2:$F$355,$F259,'New England Half'!$J$2:$J$355)</f>
        <v>0</v>
      </c>
      <c r="M259" s="24">
        <f>SUM(G259:L259)</f>
        <v>1</v>
      </c>
    </row>
    <row r="260" spans="1:13" ht="12.45">
      <c r="A260" s="3" t="s">
        <v>806</v>
      </c>
      <c r="B260" s="3" t="s">
        <v>807</v>
      </c>
      <c r="C260" s="3" t="s">
        <v>35</v>
      </c>
      <c r="D260" s="3">
        <v>30</v>
      </c>
      <c r="E260" t="s">
        <v>19</v>
      </c>
      <c r="F260" s="20" t="str">
        <f>A260&amp;B260&amp;C260&amp;E260</f>
        <v>TonyGravellMMILLENNIUM RUNNING</v>
      </c>
      <c r="G260" s="22">
        <f>SUMIF('Shamrock 5K'!$F$2:$F$300,$F260,'Shamrock 5K'!$J$2:$J$300)</f>
        <v>0</v>
      </c>
      <c r="H260" s="22">
        <f>SUMIF('Nashua 10K'!$F$2:$F$300,$F260,'Nashua 10K'!$J$2:$J$300)</f>
        <v>0</v>
      </c>
      <c r="I260" s="22">
        <f>SUMIF('Shaker 7'!$F$2:$F$300,$F260,'Shaker 7'!$J$2:$J$300)</f>
        <v>0</v>
      </c>
      <c r="J260" s="22">
        <f>SUMIF('Run for Freedom 5K'!$F$2:$F$300,$F260,'Run for Freedom 5K'!$J$2:$J$300)</f>
        <v>0</v>
      </c>
      <c r="K260" s="22">
        <f>SUMIF('Footrace for the Fallen 5K'!$F$2:$F$366,$F260,'Footrace for the Fallen 5K'!$J$2:$J$366)</f>
        <v>1</v>
      </c>
      <c r="L260" s="22">
        <f>SUMIF('New England Half'!$F$2:$F$355,$F260,'New England Half'!$J$2:$J$355)</f>
        <v>0</v>
      </c>
      <c r="M260" s="24">
        <f>SUM(G260:L260)</f>
        <v>1</v>
      </c>
    </row>
    <row r="261" spans="1:13" ht="12.45">
      <c r="A261" t="s">
        <v>164</v>
      </c>
      <c r="B261" t="s">
        <v>107</v>
      </c>
      <c r="C261" t="s">
        <v>35</v>
      </c>
      <c r="D261">
        <v>45</v>
      </c>
      <c r="E261" t="s">
        <v>20</v>
      </c>
      <c r="F261" s="20" t="str">
        <f>A261&amp;B261&amp;C261&amp;E261</f>
        <v>EricJamesMUPPER VALLEY RUNNING CLUB</v>
      </c>
      <c r="G261" s="22">
        <f>SUMIF('Shamrock 5K'!$F$2:$F$300,$F261,'Shamrock 5K'!$J$2:$J$300)</f>
        <v>1</v>
      </c>
      <c r="H261" s="22">
        <f>SUMIF('Nashua 10K'!$F$2:$F$300,$F261,'Nashua 10K'!$J$2:$J$300)</f>
        <v>0</v>
      </c>
      <c r="I261" s="22">
        <f>SUMIF('Shaker 7'!$F$2:$F$300,$F261,'Shaker 7'!$J$2:$J$300)</f>
        <v>0</v>
      </c>
      <c r="J261" s="22">
        <f>SUMIF('Run for Freedom 5K'!$F$2:$F$300,$F261,'Run for Freedom 5K'!$J$2:$J$300)</f>
        <v>0</v>
      </c>
      <c r="K261" s="22">
        <f>SUMIF('Footrace for the Fallen 5K'!$F$2:$F$366,$F261,'Footrace for the Fallen 5K'!$J$2:$J$366)</f>
        <v>0</v>
      </c>
      <c r="L261" s="22">
        <f>SUMIF('New England Half'!$F$2:$F$355,$F261,'New England Half'!$J$2:$J$355)</f>
        <v>0</v>
      </c>
      <c r="M261" s="24">
        <f>SUM(G261:L261)</f>
        <v>1</v>
      </c>
    </row>
    <row r="262" spans="1:13" ht="12.45">
      <c r="A262" s="3" t="s">
        <v>532</v>
      </c>
      <c r="B262" s="3" t="s">
        <v>815</v>
      </c>
      <c r="C262" s="3" t="s">
        <v>35</v>
      </c>
      <c r="D262" s="3">
        <v>34</v>
      </c>
      <c r="E262" t="s">
        <v>18</v>
      </c>
      <c r="F262" s="20" t="str">
        <f>A262&amp;B262&amp;C262&amp;E262</f>
        <v>JoshuaJanvrinMGREATER DERRY TRACK CLUB</v>
      </c>
      <c r="G262" s="22">
        <f>SUMIF('Shamrock 5K'!$F$2:$F$300,$F262,'Shamrock 5K'!$J$2:$J$300)</f>
        <v>0</v>
      </c>
      <c r="H262" s="22">
        <f>SUMIF('Nashua 10K'!$F$2:$F$300,$F262,'Nashua 10K'!$J$2:$J$300)</f>
        <v>0</v>
      </c>
      <c r="I262" s="22">
        <f>SUMIF('Shaker 7'!$F$2:$F$300,$F262,'Shaker 7'!$J$2:$J$300)</f>
        <v>0</v>
      </c>
      <c r="J262" s="22">
        <f>SUMIF('Run for Freedom 5K'!$F$2:$F$300,$F262,'Run for Freedom 5K'!$J$2:$J$300)</f>
        <v>0</v>
      </c>
      <c r="K262" s="22">
        <f>SUMIF('Footrace for the Fallen 5K'!$F$2:$F$366,$F262,'Footrace for the Fallen 5K'!$J$2:$J$366)</f>
        <v>1</v>
      </c>
      <c r="L262" s="22">
        <f>SUMIF('New England Half'!$F$2:$F$355,$F262,'New England Half'!$J$2:$J$355)</f>
        <v>0</v>
      </c>
      <c r="M262" s="24">
        <f>SUM(G262:L262)</f>
        <v>1</v>
      </c>
    </row>
    <row r="263" spans="1:13" ht="12.45">
      <c r="A263" s="3" t="s">
        <v>802</v>
      </c>
      <c r="B263" s="3" t="s">
        <v>803</v>
      </c>
      <c r="C263" s="3" t="s">
        <v>35</v>
      </c>
      <c r="D263" s="3">
        <v>41</v>
      </c>
      <c r="E263" t="s">
        <v>19</v>
      </c>
      <c r="F263" s="20" t="str">
        <f>A263&amp;B263&amp;C263&amp;E263</f>
        <v>RaimoKalviMMILLENNIUM RUNNING</v>
      </c>
      <c r="G263" s="22">
        <f>SUMIF('Shamrock 5K'!$F$2:$F$300,$F263,'Shamrock 5K'!$J$2:$J$300)</f>
        <v>0</v>
      </c>
      <c r="H263" s="22">
        <f>SUMIF('Nashua 10K'!$F$2:$F$300,$F263,'Nashua 10K'!$J$2:$J$300)</f>
        <v>0</v>
      </c>
      <c r="I263" s="22">
        <f>SUMIF('Shaker 7'!$F$2:$F$300,$F263,'Shaker 7'!$J$2:$J$300)</f>
        <v>0</v>
      </c>
      <c r="J263" s="22">
        <f>SUMIF('Run for Freedom 5K'!$F$2:$F$300,$F263,'Run for Freedom 5K'!$J$2:$J$300)</f>
        <v>0</v>
      </c>
      <c r="K263" s="22">
        <f>SUMIF('Footrace for the Fallen 5K'!$F$2:$F$366,$F263,'Footrace for the Fallen 5K'!$J$2:$J$366)</f>
        <v>1</v>
      </c>
      <c r="L263" s="22">
        <f>SUMIF('New England Half'!$F$2:$F$355,$F263,'New England Half'!$J$2:$J$355)</f>
        <v>0</v>
      </c>
      <c r="M263" s="24">
        <f>SUM(G263:L263)</f>
        <v>1</v>
      </c>
    </row>
    <row r="264" spans="1:13" ht="12.45">
      <c r="A264" t="s">
        <v>303</v>
      </c>
      <c r="B264" t="s">
        <v>304</v>
      </c>
      <c r="C264" t="s">
        <v>35</v>
      </c>
      <c r="D264">
        <v>49</v>
      </c>
      <c r="E264" t="s">
        <v>20</v>
      </c>
      <c r="F264" s="20" t="str">
        <f>A264&amp;B264&amp;C264&amp;E264</f>
        <v>DeepakKaranwalMUPPER VALLEY RUNNING CLUB</v>
      </c>
      <c r="G264" s="22">
        <f>SUMIF('Shamrock 5K'!$F$2:$F$300,$F264,'Shamrock 5K'!$J$2:$J$300)</f>
        <v>1</v>
      </c>
      <c r="H264" s="22">
        <f>SUMIF('Nashua 10K'!$F$2:$F$300,$F264,'Nashua 10K'!$J$2:$J$300)</f>
        <v>0</v>
      </c>
      <c r="I264" s="22">
        <f>SUMIF('Shaker 7'!$F$2:$F$300,$F264,'Shaker 7'!$J$2:$J$300)</f>
        <v>0</v>
      </c>
      <c r="J264" s="22">
        <f>SUMIF('Run for Freedom 5K'!$F$2:$F$300,$F264,'Run for Freedom 5K'!$J$2:$J$300)</f>
        <v>0</v>
      </c>
      <c r="K264" s="22">
        <f>SUMIF('Footrace for the Fallen 5K'!$F$2:$F$366,$F264,'Footrace for the Fallen 5K'!$J$2:$J$366)</f>
        <v>0</v>
      </c>
      <c r="L264" s="22">
        <f>SUMIF('New England Half'!$F$2:$F$355,$F264,'New England Half'!$J$2:$J$355)</f>
        <v>0</v>
      </c>
      <c r="M264" s="24">
        <f>SUM(G264:L264)</f>
        <v>1</v>
      </c>
    </row>
    <row r="265" spans="1:13" ht="12.45">
      <c r="A265" s="3" t="s">
        <v>92</v>
      </c>
      <c r="B265" s="3" t="s">
        <v>540</v>
      </c>
      <c r="C265" s="3" t="s">
        <v>35</v>
      </c>
      <c r="D265" s="3">
        <v>48</v>
      </c>
      <c r="E265" t="s">
        <v>19</v>
      </c>
      <c r="F265" s="20" t="str">
        <f>A265&amp;B265&amp;C265&amp;E265</f>
        <v>MichaelKlugMMILLENNIUM RUNNING</v>
      </c>
      <c r="G265" s="22">
        <f>SUMIF('Shamrock 5K'!$F$2:$F$300,$F265,'Shamrock 5K'!$J$2:$J$300)</f>
        <v>0</v>
      </c>
      <c r="H265" s="22">
        <f>SUMIF('Nashua 10K'!$F$2:$F$300,$F265,'Nashua 10K'!$J$2:$J$300)</f>
        <v>0</v>
      </c>
      <c r="I265" s="22">
        <f>SUMIF('Shaker 7'!$F$2:$F$300,$F265,'Shaker 7'!$J$2:$J$300)</f>
        <v>0</v>
      </c>
      <c r="J265" s="22">
        <f>SUMIF('Run for Freedom 5K'!$F$2:$F$300,$F265,'Run for Freedom 5K'!$J$2:$J$300)</f>
        <v>1</v>
      </c>
      <c r="K265" s="22">
        <f>SUMIF('Footrace for the Fallen 5K'!$F$2:$F$366,$F265,'Footrace for the Fallen 5K'!$J$2:$J$366)</f>
        <v>0</v>
      </c>
      <c r="L265" s="22">
        <f>SUMIF('New England Half'!$F$2:$F$355,$F265,'New England Half'!$J$2:$J$355)</f>
        <v>0</v>
      </c>
      <c r="M265" s="24">
        <f>SUM(G265:L265)</f>
        <v>1</v>
      </c>
    </row>
    <row r="266" spans="1:13" ht="12.45">
      <c r="A266" s="3" t="s">
        <v>562</v>
      </c>
      <c r="B266" s="3" t="s">
        <v>563</v>
      </c>
      <c r="C266" s="3" t="s">
        <v>35</v>
      </c>
      <c r="D266" s="3">
        <v>27</v>
      </c>
      <c r="E266" t="s">
        <v>19</v>
      </c>
      <c r="F266" s="20" t="str">
        <f>A266&amp;B266&amp;C266&amp;E266</f>
        <v>NoahKondorMMILLENNIUM RUNNING</v>
      </c>
      <c r="G266" s="22">
        <f>SUMIF('Shamrock 5K'!$F$2:$F$300,$F266,'Shamrock 5K'!$J$2:$J$300)</f>
        <v>0</v>
      </c>
      <c r="H266" s="22">
        <f>SUMIF('Nashua 10K'!$F$2:$F$300,$F266,'Nashua 10K'!$J$2:$J$300)</f>
        <v>0</v>
      </c>
      <c r="I266" s="22">
        <f>SUMIF('Shaker 7'!$F$2:$F$300,$F266,'Shaker 7'!$J$2:$J$300)</f>
        <v>0</v>
      </c>
      <c r="J266" s="22">
        <f>SUMIF('Run for Freedom 5K'!$F$2:$F$300,$F266,'Run for Freedom 5K'!$J$2:$J$300)</f>
        <v>1</v>
      </c>
      <c r="K266" s="22">
        <f>SUMIF('Footrace for the Fallen 5K'!$F$2:$F$366,$F266,'Footrace for the Fallen 5K'!$J$2:$J$366)</f>
        <v>0</v>
      </c>
      <c r="L266" s="22">
        <f>SUMIF('New England Half'!$F$2:$F$355,$F266,'New England Half'!$J$2:$J$355)</f>
        <v>0</v>
      </c>
      <c r="M266" s="24">
        <f>SUM(G266:L266)</f>
        <v>1</v>
      </c>
    </row>
    <row r="267" spans="1:13" ht="12.45">
      <c r="A267" s="3" t="s">
        <v>322</v>
      </c>
      <c r="B267" s="3" t="s">
        <v>225</v>
      </c>
      <c r="C267" s="3" t="s">
        <v>35</v>
      </c>
      <c r="D267" s="3">
        <v>81</v>
      </c>
      <c r="E267" t="s">
        <v>18</v>
      </c>
      <c r="F267" s="20" t="str">
        <f>A267&amp;B267&amp;C267&amp;E267</f>
        <v>WilliamManningMGREATER DERRY TRACK CLUB</v>
      </c>
      <c r="G267" s="22">
        <f>SUMIF('Shamrock 5K'!$F$2:$F$300,$F267,'Shamrock 5K'!$J$2:$J$300)</f>
        <v>0</v>
      </c>
      <c r="H267" s="22">
        <f>SUMIF('Nashua 10K'!$F$2:$F$300,$F267,'Nashua 10K'!$J$2:$J$300)</f>
        <v>0</v>
      </c>
      <c r="I267" s="22">
        <f>SUMIF('Shaker 7'!$F$2:$F$300,$F267,'Shaker 7'!$J$2:$J$300)</f>
        <v>0</v>
      </c>
      <c r="J267" s="22">
        <f>SUMIF('Run for Freedom 5K'!$F$2:$F$300,$F267,'Run for Freedom 5K'!$J$2:$J$300)</f>
        <v>0</v>
      </c>
      <c r="K267" s="22">
        <f>SUMIF('Footrace for the Fallen 5K'!$F$2:$F$366,$F267,'Footrace for the Fallen 5K'!$J$2:$J$366)</f>
        <v>1</v>
      </c>
      <c r="L267" s="22">
        <f>SUMIF('New England Half'!$F$2:$F$355,$F267,'New England Half'!$J$2:$J$355)</f>
        <v>0</v>
      </c>
      <c r="M267" s="24">
        <f>SUM(G267:L267)</f>
        <v>1</v>
      </c>
    </row>
    <row r="268" spans="1:13" ht="12.45">
      <c r="A268" s="3" t="s">
        <v>672</v>
      </c>
      <c r="B268" s="3" t="s">
        <v>673</v>
      </c>
      <c r="C268" s="3" t="s">
        <v>35</v>
      </c>
      <c r="D268" s="3">
        <v>10</v>
      </c>
      <c r="E268" t="s">
        <v>18</v>
      </c>
      <c r="F268" s="20" t="str">
        <f>A268&amp;B268&amp;C268&amp;E268</f>
        <v>EliMedinaMGREATER DERRY TRACK CLUB</v>
      </c>
      <c r="G268" s="22">
        <f>SUMIF('Shamrock 5K'!$F$2:$F$300,$F268,'Shamrock 5K'!$J$2:$J$300)</f>
        <v>0</v>
      </c>
      <c r="H268" s="22">
        <f>SUMIF('Nashua 10K'!$F$2:$F$300,$F268,'Nashua 10K'!$J$2:$J$300)</f>
        <v>0</v>
      </c>
      <c r="I268" s="22">
        <f>SUMIF('Shaker 7'!$F$2:$F$300,$F268,'Shaker 7'!$J$2:$J$300)</f>
        <v>0</v>
      </c>
      <c r="J268" s="22">
        <f>SUMIF('Run for Freedom 5K'!$F$2:$F$300,$F268,'Run for Freedom 5K'!$J$2:$J$300)</f>
        <v>1</v>
      </c>
      <c r="K268" s="22">
        <f>SUMIF('Footrace for the Fallen 5K'!$F$2:$F$366,$F268,'Footrace for the Fallen 5K'!$J$2:$J$366)</f>
        <v>0</v>
      </c>
      <c r="L268" s="22">
        <f>SUMIF('New England Half'!$F$2:$F$355,$F268,'New England Half'!$J$2:$J$355)</f>
        <v>0</v>
      </c>
      <c r="M268" s="24">
        <f>SUM(G268:L268)</f>
        <v>1</v>
      </c>
    </row>
    <row r="269" spans="1:13" ht="12.45">
      <c r="A269" s="3" t="s">
        <v>557</v>
      </c>
      <c r="B269" s="3" t="s">
        <v>558</v>
      </c>
      <c r="C269" s="3" t="s">
        <v>35</v>
      </c>
      <c r="D269" s="3">
        <v>19</v>
      </c>
      <c r="E269" t="s">
        <v>18</v>
      </c>
      <c r="F269" s="20" t="str">
        <f>A269&amp;B269&amp;C269&amp;E269</f>
        <v>CodyMerrillMGREATER DERRY TRACK CLUB</v>
      </c>
      <c r="G269" s="22">
        <f>SUMIF('Shamrock 5K'!$F$2:$F$300,$F269,'Shamrock 5K'!$J$2:$J$300)</f>
        <v>0</v>
      </c>
      <c r="H269" s="22">
        <f>SUMIF('Nashua 10K'!$F$2:$F$300,$F269,'Nashua 10K'!$J$2:$J$300)</f>
        <v>0</v>
      </c>
      <c r="I269" s="22">
        <f>SUMIF('Shaker 7'!$F$2:$F$300,$F269,'Shaker 7'!$J$2:$J$300)</f>
        <v>0</v>
      </c>
      <c r="J269" s="22">
        <f>SUMIF('Run for Freedom 5K'!$F$2:$F$300,$F269,'Run for Freedom 5K'!$J$2:$J$300)</f>
        <v>1</v>
      </c>
      <c r="K269" s="22">
        <f>SUMIF('Footrace for the Fallen 5K'!$F$2:$F$366,$F269,'Footrace for the Fallen 5K'!$J$2:$J$366)</f>
        <v>0</v>
      </c>
      <c r="L269" s="22">
        <f>SUMIF('New England Half'!$F$2:$F$355,$F269,'New England Half'!$J$2:$J$355)</f>
        <v>0</v>
      </c>
      <c r="M269" s="24">
        <f>SUM(G269:L269)</f>
        <v>1</v>
      </c>
    </row>
    <row r="270" spans="1:13" ht="12.45">
      <c r="A270" t="s">
        <v>312</v>
      </c>
      <c r="B270" t="s">
        <v>313</v>
      </c>
      <c r="C270" t="s">
        <v>35</v>
      </c>
      <c r="D270">
        <v>59</v>
      </c>
      <c r="E270" t="s">
        <v>20</v>
      </c>
      <c r="F270" s="20" t="str">
        <f>A270&amp;B270&amp;C270&amp;E270</f>
        <v>CharlesMorganMUPPER VALLEY RUNNING CLUB</v>
      </c>
      <c r="G270" s="22">
        <f>SUMIF('Shamrock 5K'!$F$2:$F$300,$F270,'Shamrock 5K'!$J$2:$J$300)</f>
        <v>1</v>
      </c>
      <c r="H270" s="22">
        <f>SUMIF('Nashua 10K'!$F$2:$F$300,$F270,'Nashua 10K'!$J$2:$J$300)</f>
        <v>0</v>
      </c>
      <c r="I270" s="22">
        <f>SUMIF('Shaker 7'!$F$2:$F$300,$F270,'Shaker 7'!$J$2:$J$300)</f>
        <v>0</v>
      </c>
      <c r="J270" s="22">
        <f>SUMIF('Run for Freedom 5K'!$F$2:$F$300,$F270,'Run for Freedom 5K'!$J$2:$J$300)</f>
        <v>0</v>
      </c>
      <c r="K270" s="22">
        <f>SUMIF('Footrace for the Fallen 5K'!$F$2:$F$366,$F270,'Footrace for the Fallen 5K'!$J$2:$J$366)</f>
        <v>0</v>
      </c>
      <c r="L270" s="22">
        <f>SUMIF('New England Half'!$F$2:$F$355,$F270,'New England Half'!$J$2:$J$355)</f>
        <v>0</v>
      </c>
      <c r="M270" s="24">
        <f>SUM(G270:L270)</f>
        <v>1</v>
      </c>
    </row>
    <row r="271" spans="1:13" ht="12.45">
      <c r="A271" s="3" t="s">
        <v>83</v>
      </c>
      <c r="B271" s="3" t="s">
        <v>629</v>
      </c>
      <c r="C271" s="3" t="s">
        <v>35</v>
      </c>
      <c r="D271" s="3">
        <v>48</v>
      </c>
      <c r="E271" t="s">
        <v>18</v>
      </c>
      <c r="F271" s="20" t="str">
        <f>A271&amp;B271&amp;C271&amp;E271</f>
        <v>DavidMugweMGREATER DERRY TRACK CLUB</v>
      </c>
      <c r="G271" s="22">
        <f>SUMIF('Shamrock 5K'!$F$2:$F$300,$F271,'Shamrock 5K'!$J$2:$J$300)</f>
        <v>0</v>
      </c>
      <c r="H271" s="22">
        <f>SUMIF('Nashua 10K'!$F$2:$F$300,$F271,'Nashua 10K'!$J$2:$J$300)</f>
        <v>0</v>
      </c>
      <c r="I271" s="22">
        <f>SUMIF('Shaker 7'!$F$2:$F$300,$F271,'Shaker 7'!$J$2:$J$300)</f>
        <v>0</v>
      </c>
      <c r="J271" s="22">
        <f>SUMIF('Run for Freedom 5K'!$F$2:$F$300,$F271,'Run for Freedom 5K'!$J$2:$J$300)</f>
        <v>1</v>
      </c>
      <c r="K271" s="22">
        <f>SUMIF('Footrace for the Fallen 5K'!$F$2:$F$366,$F271,'Footrace for the Fallen 5K'!$J$2:$J$366)</f>
        <v>0</v>
      </c>
      <c r="L271" s="22">
        <f>SUMIF('New England Half'!$F$2:$F$355,$F271,'New England Half'!$J$2:$J$355)</f>
        <v>0</v>
      </c>
      <c r="M271" s="24">
        <f>SUM(G271:L271)</f>
        <v>1</v>
      </c>
    </row>
    <row r="272" spans="1:13" ht="12.45">
      <c r="A272" s="3" t="s">
        <v>406</v>
      </c>
      <c r="B272" s="3" t="s">
        <v>739</v>
      </c>
      <c r="C272" s="3" t="s">
        <v>35</v>
      </c>
      <c r="D272" s="3">
        <v>78</v>
      </c>
      <c r="E272" t="s">
        <v>18</v>
      </c>
      <c r="F272" s="20" t="str">
        <f>A272&amp;B272&amp;C272&amp;E272</f>
        <v>BobMullenMGREATER DERRY TRACK CLUB</v>
      </c>
      <c r="G272" s="22">
        <f>SUMIF('Shamrock 5K'!$F$2:$F$300,$F272,'Shamrock 5K'!$J$2:$J$300)</f>
        <v>0</v>
      </c>
      <c r="H272" s="22">
        <f>SUMIF('Nashua 10K'!$F$2:$F$300,$F272,'Nashua 10K'!$J$2:$J$300)</f>
        <v>0</v>
      </c>
      <c r="I272" s="22">
        <f>SUMIF('Shaker 7'!$F$2:$F$300,$F272,'Shaker 7'!$J$2:$J$300)</f>
        <v>0</v>
      </c>
      <c r="J272" s="22">
        <f>SUMIF('Run for Freedom 5K'!$F$2:$F$300,$F272,'Run for Freedom 5K'!$J$2:$J$300)</f>
        <v>0</v>
      </c>
      <c r="K272" s="22">
        <f>SUMIF('Footrace for the Fallen 5K'!$F$2:$F$366,$F272,'Footrace for the Fallen 5K'!$J$2:$J$366)</f>
        <v>1</v>
      </c>
      <c r="L272" s="22">
        <f>SUMIF('New England Half'!$F$2:$F$355,$F272,'New England Half'!$J$2:$J$355)</f>
        <v>0</v>
      </c>
      <c r="M272" s="24">
        <f>SUM(G272:L272)</f>
        <v>1</v>
      </c>
    </row>
    <row r="273" spans="1:13" ht="12.45">
      <c r="A273" t="s">
        <v>310</v>
      </c>
      <c r="B273" t="s">
        <v>311</v>
      </c>
      <c r="C273" t="s">
        <v>35</v>
      </c>
      <c r="D273">
        <v>38</v>
      </c>
      <c r="E273" t="s">
        <v>20</v>
      </c>
      <c r="F273" s="20" t="str">
        <f>A273&amp;B273&amp;C273&amp;E273</f>
        <v>PalaniappanNagappanMUPPER VALLEY RUNNING CLUB</v>
      </c>
      <c r="G273" s="22">
        <f>SUMIF('Shamrock 5K'!$F$2:$F$300,$F273,'Shamrock 5K'!$J$2:$J$300)</f>
        <v>1</v>
      </c>
      <c r="H273" s="22">
        <f>SUMIF('Nashua 10K'!$F$2:$F$300,$F273,'Nashua 10K'!$J$2:$J$300)</f>
        <v>0</v>
      </c>
      <c r="I273" s="22">
        <f>SUMIF('Shaker 7'!$F$2:$F$300,$F273,'Shaker 7'!$J$2:$J$300)</f>
        <v>0</v>
      </c>
      <c r="J273" s="22">
        <f>SUMIF('Run for Freedom 5K'!$F$2:$F$300,$F273,'Run for Freedom 5K'!$J$2:$J$300)</f>
        <v>0</v>
      </c>
      <c r="K273" s="22">
        <f>SUMIF('Footrace for the Fallen 5K'!$F$2:$F$366,$F273,'Footrace for the Fallen 5K'!$J$2:$J$366)</f>
        <v>0</v>
      </c>
      <c r="L273" s="22">
        <f>SUMIF('New England Half'!$F$2:$F$355,$F273,'New England Half'!$J$2:$J$355)</f>
        <v>0</v>
      </c>
      <c r="M273" s="24">
        <f>SUM(G273:L273)</f>
        <v>1</v>
      </c>
    </row>
    <row r="274" spans="1:13" ht="12.45">
      <c r="A274" s="3" t="s">
        <v>33</v>
      </c>
      <c r="B274" s="3" t="s">
        <v>631</v>
      </c>
      <c r="C274" s="3" t="s">
        <v>35</v>
      </c>
      <c r="D274" s="3">
        <v>28</v>
      </c>
      <c r="E274" t="s">
        <v>18</v>
      </c>
      <c r="F274" s="20" t="str">
        <f>A274&amp;B274&amp;C274&amp;E274</f>
        <v>JacobNoyovitzMGREATER DERRY TRACK CLUB</v>
      </c>
      <c r="G274" s="22">
        <f>SUMIF('Shamrock 5K'!$F$2:$F$300,$F274,'Shamrock 5K'!$J$2:$J$300)</f>
        <v>0</v>
      </c>
      <c r="H274" s="22">
        <f>SUMIF('Nashua 10K'!$F$2:$F$300,$F274,'Nashua 10K'!$J$2:$J$300)</f>
        <v>0</v>
      </c>
      <c r="I274" s="22">
        <f>SUMIF('Shaker 7'!$F$2:$F$300,$F274,'Shaker 7'!$J$2:$J$300)</f>
        <v>0</v>
      </c>
      <c r="J274" s="22">
        <f>SUMIF('Run for Freedom 5K'!$F$2:$F$300,$F274,'Run for Freedom 5K'!$J$2:$J$300)</f>
        <v>1</v>
      </c>
      <c r="K274" s="22">
        <f>SUMIF('Footrace for the Fallen 5K'!$F$2:$F$366,$F274,'Footrace for the Fallen 5K'!$J$2:$J$366)</f>
        <v>0</v>
      </c>
      <c r="L274" s="22">
        <f>SUMIF('New England Half'!$F$2:$F$355,$F274,'New England Half'!$J$2:$J$355)</f>
        <v>0</v>
      </c>
      <c r="M274" s="24">
        <f>SUM(G274:L274)</f>
        <v>1</v>
      </c>
    </row>
    <row r="275" spans="1:13" ht="12.45">
      <c r="A275" s="3" t="s">
        <v>501</v>
      </c>
      <c r="B275" s="3" t="s">
        <v>825</v>
      </c>
      <c r="C275" s="3" t="s">
        <v>35</v>
      </c>
      <c r="D275" s="3">
        <v>66</v>
      </c>
      <c r="E275" t="s">
        <v>19</v>
      </c>
      <c r="F275" s="20" t="str">
        <f>A275&amp;B275&amp;C275&amp;E275</f>
        <v>JonathanNugentMMILLENNIUM RUNNING</v>
      </c>
      <c r="G275" s="22">
        <f>SUMIF('Shamrock 5K'!$F$2:$F$300,$F275,'Shamrock 5K'!$J$2:$J$300)</f>
        <v>0</v>
      </c>
      <c r="H275" s="22">
        <f>SUMIF('Nashua 10K'!$F$2:$F$300,$F275,'Nashua 10K'!$J$2:$J$300)</f>
        <v>0</v>
      </c>
      <c r="I275" s="22">
        <f>SUMIF('Shaker 7'!$F$2:$F$300,$F275,'Shaker 7'!$J$2:$J$300)</f>
        <v>0</v>
      </c>
      <c r="J275" s="22">
        <f>SUMIF('Run for Freedom 5K'!$F$2:$F$300,$F275,'Run for Freedom 5K'!$J$2:$J$300)</f>
        <v>0</v>
      </c>
      <c r="K275" s="22">
        <f>SUMIF('Footrace for the Fallen 5K'!$F$2:$F$366,$F275,'Footrace for the Fallen 5K'!$J$2:$J$366)</f>
        <v>1</v>
      </c>
      <c r="L275" s="22">
        <f>SUMIF('New England Half'!$F$2:$F$355,$F275,'New England Half'!$J$2:$J$355)</f>
        <v>0</v>
      </c>
      <c r="M275" s="24">
        <f>SUM(G275:L275)</f>
        <v>1</v>
      </c>
    </row>
    <row r="276" spans="1:13" ht="12.45">
      <c r="A276" s="3" t="s">
        <v>96</v>
      </c>
      <c r="B276" s="3" t="s">
        <v>662</v>
      </c>
      <c r="C276" s="3" t="s">
        <v>35</v>
      </c>
      <c r="D276" s="3">
        <v>14</v>
      </c>
      <c r="E276" t="s">
        <v>18</v>
      </c>
      <c r="F276" s="20" t="str">
        <f>A276&amp;B276&amp;C276&amp;E276</f>
        <v>JohnPareMGREATER DERRY TRACK CLUB</v>
      </c>
      <c r="G276" s="22">
        <f>SUMIF('Shamrock 5K'!$F$2:$F$300,$F276,'Shamrock 5K'!$J$2:$J$300)</f>
        <v>0</v>
      </c>
      <c r="H276" s="22">
        <f>SUMIF('Nashua 10K'!$F$2:$F$300,$F276,'Nashua 10K'!$J$2:$J$300)</f>
        <v>0</v>
      </c>
      <c r="I276" s="22">
        <f>SUMIF('Shaker 7'!$F$2:$F$300,$F276,'Shaker 7'!$J$2:$J$300)</f>
        <v>0</v>
      </c>
      <c r="J276" s="22">
        <f>SUMIF('Run for Freedom 5K'!$F$2:$F$300,$F276,'Run for Freedom 5K'!$J$2:$J$300)</f>
        <v>1</v>
      </c>
      <c r="K276" s="22">
        <f>SUMIF('Footrace for the Fallen 5K'!$F$2:$F$366,$F276,'Footrace for the Fallen 5K'!$J$2:$J$366)</f>
        <v>0</v>
      </c>
      <c r="L276" s="22">
        <f>SUMIF('New England Half'!$F$2:$F$355,$F276,'New England Half'!$J$2:$J$355)</f>
        <v>0</v>
      </c>
      <c r="M276" s="24">
        <f>SUM(G276:L276)</f>
        <v>1</v>
      </c>
    </row>
    <row r="277" spans="1:13" ht="12.45">
      <c r="A277" s="3" t="s">
        <v>230</v>
      </c>
      <c r="B277" s="3" t="s">
        <v>364</v>
      </c>
      <c r="C277" s="3" t="s">
        <v>35</v>
      </c>
      <c r="D277" s="3">
        <v>11</v>
      </c>
      <c r="E277" t="s">
        <v>18</v>
      </c>
      <c r="F277" s="20" t="str">
        <f>A277&amp;B277&amp;C277&amp;E277</f>
        <v>DylanPetersonMGREATER DERRY TRACK CLUB</v>
      </c>
      <c r="G277" s="22">
        <f>SUMIF('Shamrock 5K'!$F$2:$F$300,$F277,'Shamrock 5K'!$J$2:$J$300)</f>
        <v>0</v>
      </c>
      <c r="H277" s="22">
        <f>SUMIF('Nashua 10K'!$F$2:$F$300,$F277,'Nashua 10K'!$J$2:$J$300)</f>
        <v>0</v>
      </c>
      <c r="I277" s="22">
        <f>SUMIF('Shaker 7'!$F$2:$F$300,$F277,'Shaker 7'!$J$2:$J$300)</f>
        <v>0</v>
      </c>
      <c r="J277" s="22">
        <f>SUMIF('Run for Freedom 5K'!$F$2:$F$300,$F277,'Run for Freedom 5K'!$J$2:$J$300)</f>
        <v>1</v>
      </c>
      <c r="K277" s="22">
        <f>SUMIF('Footrace for the Fallen 5K'!$F$2:$F$366,$F277,'Footrace for the Fallen 5K'!$J$2:$J$366)</f>
        <v>0</v>
      </c>
      <c r="L277" s="22">
        <f>SUMIF('New England Half'!$F$2:$F$355,$F277,'New England Half'!$J$2:$J$355)</f>
        <v>0</v>
      </c>
      <c r="M277" s="24">
        <f>SUM(G277:L277)</f>
        <v>1</v>
      </c>
    </row>
    <row r="278" spans="1:13" ht="12.45">
      <c r="A278" s="3" t="s">
        <v>322</v>
      </c>
      <c r="B278" s="3" t="s">
        <v>364</v>
      </c>
      <c r="C278" s="3" t="s">
        <v>35</v>
      </c>
      <c r="D278" s="3">
        <v>45</v>
      </c>
      <c r="E278" t="s">
        <v>18</v>
      </c>
      <c r="F278" s="20" t="str">
        <f>A278&amp;B278&amp;C278&amp;E278</f>
        <v>WilliamPetersonMGREATER DERRY TRACK CLUB</v>
      </c>
      <c r="G278" s="22">
        <f>SUMIF('Shamrock 5K'!$F$2:$F$300,$F278,'Shamrock 5K'!$J$2:$J$300)</f>
        <v>0</v>
      </c>
      <c r="H278" s="22">
        <f>SUMIF('Nashua 10K'!$F$2:$F$300,$F278,'Nashua 10K'!$J$2:$J$300)</f>
        <v>0</v>
      </c>
      <c r="I278" s="22">
        <f>SUMIF('Shaker 7'!$F$2:$F$300,$F278,'Shaker 7'!$J$2:$J$300)</f>
        <v>0</v>
      </c>
      <c r="J278" s="22">
        <f>SUMIF('Run for Freedom 5K'!$F$2:$F$300,$F278,'Run for Freedom 5K'!$J$2:$J$300)</f>
        <v>1</v>
      </c>
      <c r="K278" s="22">
        <f>SUMIF('Footrace for the Fallen 5K'!$F$2:$F$366,$F278,'Footrace for the Fallen 5K'!$J$2:$J$366)</f>
        <v>0</v>
      </c>
      <c r="L278" s="22">
        <f>SUMIF('New England Half'!$F$2:$F$355,$F278,'New England Half'!$J$2:$J$355)</f>
        <v>0</v>
      </c>
      <c r="M278" s="24">
        <f>SUM(G278:L278)</f>
        <v>1</v>
      </c>
    </row>
    <row r="279" spans="1:13" ht="12.45">
      <c r="A279" s="3" t="s">
        <v>568</v>
      </c>
      <c r="B279" s="3" t="s">
        <v>569</v>
      </c>
      <c r="C279" s="3" t="s">
        <v>35</v>
      </c>
      <c r="D279" s="3">
        <v>27</v>
      </c>
      <c r="E279" t="s">
        <v>18</v>
      </c>
      <c r="F279" s="20" t="str">
        <f>A279&amp;B279&amp;C279&amp;E279</f>
        <v>EvanPhairMGREATER DERRY TRACK CLUB</v>
      </c>
      <c r="G279" s="22">
        <f>SUMIF('Shamrock 5K'!$F$2:$F$300,$F279,'Shamrock 5K'!$J$2:$J$300)</f>
        <v>0</v>
      </c>
      <c r="H279" s="22">
        <f>SUMIF('Nashua 10K'!$F$2:$F$300,$F279,'Nashua 10K'!$J$2:$J$300)</f>
        <v>0</v>
      </c>
      <c r="I279" s="22">
        <f>SUMIF('Shaker 7'!$F$2:$F$300,$F279,'Shaker 7'!$J$2:$J$300)</f>
        <v>0</v>
      </c>
      <c r="J279" s="22">
        <f>SUMIF('Run for Freedom 5K'!$F$2:$F$300,$F279,'Run for Freedom 5K'!$J$2:$J$300)</f>
        <v>1</v>
      </c>
      <c r="K279" s="22">
        <f>SUMIF('Footrace for the Fallen 5K'!$F$2:$F$366,$F279,'Footrace for the Fallen 5K'!$J$2:$J$366)</f>
        <v>0</v>
      </c>
      <c r="L279" s="22">
        <f>SUMIF('New England Half'!$F$2:$F$355,$F279,'New England Half'!$J$2:$J$355)</f>
        <v>0</v>
      </c>
      <c r="M279" s="24">
        <f>SUM(G279:L279)</f>
        <v>1</v>
      </c>
    </row>
    <row r="280" spans="1:13" ht="12.45">
      <c r="A280" s="3" t="s">
        <v>92</v>
      </c>
      <c r="B280" s="3" t="s">
        <v>813</v>
      </c>
      <c r="C280" s="3" t="s">
        <v>35</v>
      </c>
      <c r="D280" s="3">
        <v>43</v>
      </c>
      <c r="E280" t="s">
        <v>19</v>
      </c>
      <c r="F280" s="20" t="str">
        <f>A280&amp;B280&amp;C280&amp;E280</f>
        <v>MichaelPophamMMILLENNIUM RUNNING</v>
      </c>
      <c r="G280" s="22">
        <f>SUMIF('Shamrock 5K'!$F$2:$F$300,$F280,'Shamrock 5K'!$J$2:$J$300)</f>
        <v>0</v>
      </c>
      <c r="H280" s="22">
        <f>SUMIF('Nashua 10K'!$F$2:$F$300,$F280,'Nashua 10K'!$J$2:$J$300)</f>
        <v>0</v>
      </c>
      <c r="I280" s="22">
        <f>SUMIF('Shaker 7'!$F$2:$F$300,$F280,'Shaker 7'!$J$2:$J$300)</f>
        <v>0</v>
      </c>
      <c r="J280" s="22">
        <f>SUMIF('Run for Freedom 5K'!$F$2:$F$300,$F280,'Run for Freedom 5K'!$J$2:$J$300)</f>
        <v>0</v>
      </c>
      <c r="K280" s="22">
        <f>SUMIF('Footrace for the Fallen 5K'!$F$2:$F$366,$F280,'Footrace for the Fallen 5K'!$J$2:$J$366)</f>
        <v>1</v>
      </c>
      <c r="L280" s="22">
        <f>SUMIF('New England Half'!$F$2:$F$355,$F280,'New England Half'!$J$2:$J$355)</f>
        <v>0</v>
      </c>
      <c r="M280" s="24">
        <f>SUM(G280:L280)</f>
        <v>1</v>
      </c>
    </row>
    <row r="281" spans="1:13" ht="12.45">
      <c r="A281" s="3" t="s">
        <v>290</v>
      </c>
      <c r="B281" s="3" t="s">
        <v>600</v>
      </c>
      <c r="C281" s="3" t="s">
        <v>35</v>
      </c>
      <c r="D281" s="3">
        <v>62</v>
      </c>
      <c r="E281" t="s">
        <v>18</v>
      </c>
      <c r="F281" s="20" t="str">
        <f>A281&amp;B281&amp;C281&amp;E281</f>
        <v>ChrisQuinnMGREATER DERRY TRACK CLUB</v>
      </c>
      <c r="G281" s="22">
        <f>SUMIF('Shamrock 5K'!$F$2:$F$300,$F281,'Shamrock 5K'!$J$2:$J$300)</f>
        <v>0</v>
      </c>
      <c r="H281" s="22">
        <f>SUMIF('Nashua 10K'!$F$2:$F$300,$F281,'Nashua 10K'!$J$2:$J$300)</f>
        <v>0</v>
      </c>
      <c r="I281" s="22">
        <f>SUMIF('Shaker 7'!$F$2:$F$300,$F281,'Shaker 7'!$J$2:$J$300)</f>
        <v>0</v>
      </c>
      <c r="J281" s="22">
        <f>SUMIF('Run for Freedom 5K'!$F$2:$F$300,$F281,'Run for Freedom 5K'!$J$2:$J$300)</f>
        <v>1</v>
      </c>
      <c r="K281" s="22">
        <f>SUMIF('Footrace for the Fallen 5K'!$F$2:$F$366,$F281,'Footrace for the Fallen 5K'!$J$2:$J$366)</f>
        <v>0</v>
      </c>
      <c r="L281" s="22">
        <f>SUMIF('New England Half'!$F$2:$F$355,$F281,'New England Half'!$J$2:$J$355)</f>
        <v>0</v>
      </c>
      <c r="M281" s="24">
        <f>SUM(G281:L281)</f>
        <v>1</v>
      </c>
    </row>
    <row r="282" spans="1:13" ht="12.45">
      <c r="A282" s="3" t="s">
        <v>124</v>
      </c>
      <c r="B282" s="3" t="s">
        <v>635</v>
      </c>
      <c r="C282" s="3" t="s">
        <v>35</v>
      </c>
      <c r="D282" s="3">
        <v>57</v>
      </c>
      <c r="E282" t="s">
        <v>18</v>
      </c>
      <c r="F282" s="20" t="str">
        <f>A282&amp;B282&amp;C282&amp;E282</f>
        <v>MarkRapaportMGREATER DERRY TRACK CLUB</v>
      </c>
      <c r="G282" s="22">
        <f>SUMIF('Shamrock 5K'!$F$2:$F$300,$F282,'Shamrock 5K'!$J$2:$J$300)</f>
        <v>0</v>
      </c>
      <c r="H282" s="22">
        <f>SUMIF('Nashua 10K'!$F$2:$F$300,$F282,'Nashua 10K'!$J$2:$J$300)</f>
        <v>0</v>
      </c>
      <c r="I282" s="22">
        <f>SUMIF('Shaker 7'!$F$2:$F$300,$F282,'Shaker 7'!$J$2:$J$300)</f>
        <v>0</v>
      </c>
      <c r="J282" s="22">
        <f>SUMIF('Run for Freedom 5K'!$F$2:$F$300,$F282,'Run for Freedom 5K'!$J$2:$J$300)</f>
        <v>1</v>
      </c>
      <c r="K282" s="22">
        <f>SUMIF('Footrace for the Fallen 5K'!$F$2:$F$366,$F282,'Footrace for the Fallen 5K'!$J$2:$J$366)</f>
        <v>0</v>
      </c>
      <c r="L282" s="22">
        <f>SUMIF('New England Half'!$F$2:$F$355,$F282,'New England Half'!$J$2:$J$355)</f>
        <v>0</v>
      </c>
      <c r="M282" s="24">
        <f>SUM(G282:L282)</f>
        <v>1</v>
      </c>
    </row>
    <row r="283" spans="1:13" ht="12.45">
      <c r="A283" s="3" t="s">
        <v>610</v>
      </c>
      <c r="B283" s="3" t="s">
        <v>609</v>
      </c>
      <c r="C283" s="3" t="s">
        <v>35</v>
      </c>
      <c r="D283" s="3">
        <v>7</v>
      </c>
      <c r="E283" t="s">
        <v>18</v>
      </c>
      <c r="F283" s="20" t="str">
        <f>A283&amp;B283&amp;C283&amp;E283</f>
        <v>ParkerRizzoMGREATER DERRY TRACK CLUB</v>
      </c>
      <c r="G283" s="22">
        <f>SUMIF('Shamrock 5K'!$F$2:$F$300,$F283,'Shamrock 5K'!$J$2:$J$300)</f>
        <v>0</v>
      </c>
      <c r="H283" s="22">
        <f>SUMIF('Nashua 10K'!$F$2:$F$300,$F283,'Nashua 10K'!$J$2:$J$300)</f>
        <v>0</v>
      </c>
      <c r="I283" s="22">
        <f>SUMIF('Shaker 7'!$F$2:$F$300,$F283,'Shaker 7'!$J$2:$J$300)</f>
        <v>0</v>
      </c>
      <c r="J283" s="22">
        <f>SUMIF('Run for Freedom 5K'!$F$2:$F$300,$F283,'Run for Freedom 5K'!$J$2:$J$300)</f>
        <v>1</v>
      </c>
      <c r="K283" s="22">
        <f>SUMIF('Footrace for the Fallen 5K'!$F$2:$F$366,$F283,'Footrace for the Fallen 5K'!$J$2:$J$366)</f>
        <v>0</v>
      </c>
      <c r="L283" s="22">
        <f>SUMIF('New England Half'!$F$2:$F$355,$F283,'New England Half'!$J$2:$J$355)</f>
        <v>0</v>
      </c>
      <c r="M283" s="24">
        <f>SUM(G283:L283)</f>
        <v>1</v>
      </c>
    </row>
    <row r="284" spans="1:13" ht="12.45">
      <c r="A284" s="3" t="s">
        <v>83</v>
      </c>
      <c r="B284" s="3" t="s">
        <v>804</v>
      </c>
      <c r="C284" s="3" t="s">
        <v>35</v>
      </c>
      <c r="D284" s="3">
        <v>43</v>
      </c>
      <c r="E284" t="s">
        <v>19</v>
      </c>
      <c r="F284" s="20" t="str">
        <f>A284&amp;B284&amp;C284&amp;E284</f>
        <v>DavidRysMMILLENNIUM RUNNING</v>
      </c>
      <c r="G284" s="22">
        <f>SUMIF('Shamrock 5K'!$F$2:$F$300,$F284,'Shamrock 5K'!$J$2:$J$300)</f>
        <v>0</v>
      </c>
      <c r="H284" s="22">
        <f>SUMIF('Nashua 10K'!$F$2:$F$300,$F284,'Nashua 10K'!$J$2:$J$300)</f>
        <v>0</v>
      </c>
      <c r="I284" s="22">
        <f>SUMIF('Shaker 7'!$F$2:$F$300,$F284,'Shaker 7'!$J$2:$J$300)</f>
        <v>0</v>
      </c>
      <c r="J284" s="22">
        <f>SUMIF('Run for Freedom 5K'!$F$2:$F$300,$F284,'Run for Freedom 5K'!$J$2:$J$300)</f>
        <v>0</v>
      </c>
      <c r="K284" s="22">
        <f>SUMIF('Footrace for the Fallen 5K'!$F$2:$F$366,$F284,'Footrace for the Fallen 5K'!$J$2:$J$366)</f>
        <v>1</v>
      </c>
      <c r="L284" s="22">
        <f>SUMIF('New England Half'!$F$2:$F$355,$F284,'New England Half'!$J$2:$J$355)</f>
        <v>0</v>
      </c>
      <c r="M284" s="24">
        <f>SUM(G284:L284)</f>
        <v>1</v>
      </c>
    </row>
    <row r="285" spans="1:13" ht="12.45">
      <c r="A285" t="s">
        <v>287</v>
      </c>
      <c r="B285" t="s">
        <v>288</v>
      </c>
      <c r="C285" t="s">
        <v>35</v>
      </c>
      <c r="D285">
        <v>40</v>
      </c>
      <c r="E285" t="s">
        <v>20</v>
      </c>
      <c r="F285" s="20" t="str">
        <f>A285&amp;B285&amp;C285&amp;E285</f>
        <v>BenjaminSwansonMUPPER VALLEY RUNNING CLUB</v>
      </c>
      <c r="G285" s="22">
        <f>SUMIF('Shamrock 5K'!$F$2:$F$300,$F285,'Shamrock 5K'!$J$2:$J$300)</f>
        <v>1</v>
      </c>
      <c r="H285" s="22">
        <f>SUMIF('Nashua 10K'!$F$2:$F$300,$F285,'Nashua 10K'!$J$2:$J$300)</f>
        <v>0</v>
      </c>
      <c r="I285" s="22">
        <f>SUMIF('Shaker 7'!$F$2:$F$300,$F285,'Shaker 7'!$J$2:$J$300)</f>
        <v>0</v>
      </c>
      <c r="J285" s="22">
        <f>SUMIF('Run for Freedom 5K'!$F$2:$F$300,$F285,'Run for Freedom 5K'!$J$2:$J$300)</f>
        <v>0</v>
      </c>
      <c r="K285" s="22">
        <f>SUMIF('Footrace for the Fallen 5K'!$F$2:$F$366,$F285,'Footrace for the Fallen 5K'!$J$2:$J$366)</f>
        <v>0</v>
      </c>
      <c r="L285" s="22">
        <f>SUMIF('New England Half'!$F$2:$F$355,$F285,'New England Half'!$J$2:$J$355)</f>
        <v>0</v>
      </c>
      <c r="M285" s="24">
        <f>SUM(G285:L285)</f>
        <v>1</v>
      </c>
    </row>
    <row r="286" spans="1:13" ht="12.45">
      <c r="A286" s="3" t="s">
        <v>59</v>
      </c>
      <c r="B286" s="3" t="s">
        <v>564</v>
      </c>
      <c r="C286" s="3" t="s">
        <v>35</v>
      </c>
      <c r="D286" s="3">
        <v>19</v>
      </c>
      <c r="E286" t="s">
        <v>18</v>
      </c>
      <c r="F286" s="20" t="str">
        <f>A286&amp;B286&amp;C286&amp;E286</f>
        <v>JackToscano, Jr.MGREATER DERRY TRACK CLUB</v>
      </c>
      <c r="G286" s="22">
        <f>SUMIF('Shamrock 5K'!$F$2:$F$300,$F286,'Shamrock 5K'!$J$2:$J$300)</f>
        <v>0</v>
      </c>
      <c r="H286" s="22">
        <f>SUMIF('Nashua 10K'!$F$2:$F$300,$F286,'Nashua 10K'!$J$2:$J$300)</f>
        <v>0</v>
      </c>
      <c r="I286" s="22">
        <f>SUMIF('Shaker 7'!$F$2:$F$300,$F286,'Shaker 7'!$J$2:$J$300)</f>
        <v>0</v>
      </c>
      <c r="J286" s="22">
        <f>SUMIF('Run for Freedom 5K'!$F$2:$F$300,$F286,'Run for Freedom 5K'!$J$2:$J$300)</f>
        <v>1</v>
      </c>
      <c r="K286" s="22">
        <f>SUMIF('Footrace for the Fallen 5K'!$F$2:$F$366,$F286,'Footrace for the Fallen 5K'!$J$2:$J$366)</f>
        <v>0</v>
      </c>
      <c r="L286" s="22">
        <f>SUMIF('New England Half'!$F$2:$F$355,$F286,'New England Half'!$J$2:$J$355)</f>
        <v>0</v>
      </c>
      <c r="M286" s="24">
        <f>SUM(G286:L286)</f>
        <v>1</v>
      </c>
    </row>
    <row r="287" spans="1:13" ht="12.45">
      <c r="A287" s="3" t="s">
        <v>625</v>
      </c>
      <c r="B287" s="3" t="s">
        <v>368</v>
      </c>
      <c r="C287" s="3" t="s">
        <v>35</v>
      </c>
      <c r="D287" s="3">
        <v>15</v>
      </c>
      <c r="E287" t="s">
        <v>18</v>
      </c>
      <c r="F287" s="20" t="str">
        <f>A287&amp;B287&amp;C287&amp;E287</f>
        <v>AaravVidyarthyMGREATER DERRY TRACK CLUB</v>
      </c>
      <c r="G287" s="22">
        <f>SUMIF('Shamrock 5K'!$F$2:$F$300,$F287,'Shamrock 5K'!$J$2:$J$300)</f>
        <v>0</v>
      </c>
      <c r="H287" s="22">
        <f>SUMIF('Nashua 10K'!$F$2:$F$300,$F287,'Nashua 10K'!$J$2:$J$300)</f>
        <v>0</v>
      </c>
      <c r="I287" s="22">
        <f>SUMIF('Shaker 7'!$F$2:$F$300,$F287,'Shaker 7'!$J$2:$J$300)</f>
        <v>0</v>
      </c>
      <c r="J287" s="22">
        <f>SUMIF('Run for Freedom 5K'!$F$2:$F$300,$F287,'Run for Freedom 5K'!$J$2:$J$300)</f>
        <v>1</v>
      </c>
      <c r="K287" s="22">
        <f>SUMIF('Footrace for the Fallen 5K'!$F$2:$F$366,$F287,'Footrace for the Fallen 5K'!$J$2:$J$366)</f>
        <v>0</v>
      </c>
      <c r="L287" s="22">
        <f>SUMIF('New England Half'!$F$2:$F$355,$F287,'New England Half'!$J$2:$J$355)</f>
        <v>0</v>
      </c>
      <c r="M287" s="24">
        <f>SUM(G287:L287)</f>
        <v>1</v>
      </c>
    </row>
    <row r="288" spans="1:13" ht="12.45">
      <c r="A288" s="3" t="s">
        <v>632</v>
      </c>
      <c r="B288" s="3" t="s">
        <v>368</v>
      </c>
      <c r="C288" s="3" t="s">
        <v>35</v>
      </c>
      <c r="D288" s="3">
        <v>19</v>
      </c>
      <c r="E288" t="s">
        <v>18</v>
      </c>
      <c r="F288" s="20" t="str">
        <f>A288&amp;B288&amp;C288&amp;E288</f>
        <v>AaryanVidyarthyMGREATER DERRY TRACK CLUB</v>
      </c>
      <c r="G288" s="22">
        <f>SUMIF('Shamrock 5K'!$F$2:$F$300,$F288,'Shamrock 5K'!$J$2:$J$300)</f>
        <v>0</v>
      </c>
      <c r="H288" s="22">
        <f>SUMIF('Nashua 10K'!$F$2:$F$300,$F288,'Nashua 10K'!$J$2:$J$300)</f>
        <v>0</v>
      </c>
      <c r="I288" s="22">
        <f>SUMIF('Shaker 7'!$F$2:$F$300,$F288,'Shaker 7'!$J$2:$J$300)</f>
        <v>0</v>
      </c>
      <c r="J288" s="22">
        <f>SUMIF('Run for Freedom 5K'!$F$2:$F$300,$F288,'Run for Freedom 5K'!$J$2:$J$300)</f>
        <v>1</v>
      </c>
      <c r="K288" s="22">
        <f>SUMIF('Footrace for the Fallen 5K'!$F$2:$F$366,$F288,'Footrace for the Fallen 5K'!$J$2:$J$366)</f>
        <v>0</v>
      </c>
      <c r="L288" s="22">
        <f>SUMIF('New England Half'!$F$2:$F$355,$F288,'New England Half'!$J$2:$J$355)</f>
        <v>0</v>
      </c>
      <c r="M288" s="24">
        <f>SUM(G288:L288)</f>
        <v>1</v>
      </c>
    </row>
    <row r="289" spans="1:13" ht="12.45">
      <c r="A289" s="3" t="s">
        <v>207</v>
      </c>
      <c r="B289" s="3" t="s">
        <v>692</v>
      </c>
      <c r="C289" s="3" t="s">
        <v>35</v>
      </c>
      <c r="D289" s="3">
        <v>51</v>
      </c>
      <c r="E289" t="s">
        <v>17</v>
      </c>
      <c r="F289" s="20" t="str">
        <f>A289&amp;B289&amp;C289&amp;E289</f>
        <v>AlistairWattamMGATE CITY STRIDERS</v>
      </c>
      <c r="G289" s="22">
        <f>SUMIF('Shamrock 5K'!$F$2:$F$300,$F289,'Shamrock 5K'!$J$2:$J$300)</f>
        <v>0</v>
      </c>
      <c r="H289" s="22">
        <f>SUMIF('Nashua 10K'!$F$2:$F$300,$F289,'Nashua 10K'!$J$2:$J$300)</f>
        <v>0</v>
      </c>
      <c r="I289" s="22">
        <f>SUMIF('Shaker 7'!$F$2:$F$300,$F289,'Shaker 7'!$J$2:$J$300)</f>
        <v>0</v>
      </c>
      <c r="J289" s="22">
        <f>SUMIF('Run for Freedom 5K'!$F$2:$F$300,$F289,'Run for Freedom 5K'!$J$2:$J$300)</f>
        <v>1</v>
      </c>
      <c r="K289" s="22">
        <f>SUMIF('Footrace for the Fallen 5K'!$F$2:$F$366,$F289,'Footrace for the Fallen 5K'!$J$2:$J$366)</f>
        <v>0</v>
      </c>
      <c r="L289" s="22">
        <f>SUMIF('New England Half'!$F$2:$F$355,$F289,'New England Half'!$J$2:$J$355)</f>
        <v>0</v>
      </c>
      <c r="M289" s="24">
        <f>SUM(G289:L289)</f>
        <v>1</v>
      </c>
    </row>
    <row r="290" spans="1:13" ht="12.45">
      <c r="A290" t="s">
        <v>322</v>
      </c>
      <c r="B290" t="s">
        <v>321</v>
      </c>
      <c r="C290" t="s">
        <v>35</v>
      </c>
      <c r="D290">
        <v>78</v>
      </c>
      <c r="E290" t="s">
        <v>20</v>
      </c>
      <c r="F290" s="20" t="str">
        <f>A290&amp;B290&amp;C290&amp;E290</f>
        <v>WilliamYoungMUPPER VALLEY RUNNING CLUB</v>
      </c>
      <c r="G290" s="22">
        <f>SUMIF('Shamrock 5K'!$F$2:$F$300,$F290,'Shamrock 5K'!$J$2:$J$300)</f>
        <v>1</v>
      </c>
      <c r="H290" s="22">
        <f>SUMIF('Nashua 10K'!$F$2:$F$300,$F290,'Nashua 10K'!$J$2:$J$300)</f>
        <v>0</v>
      </c>
      <c r="I290" s="22">
        <f>SUMIF('Shaker 7'!$F$2:$F$300,$F290,'Shaker 7'!$J$2:$J$300)</f>
        <v>0</v>
      </c>
      <c r="J290" s="22">
        <f>SUMIF('Run for Freedom 5K'!$F$2:$F$300,$F290,'Run for Freedom 5K'!$J$2:$J$300)</f>
        <v>0</v>
      </c>
      <c r="K290" s="22">
        <f>SUMIF('Footrace for the Fallen 5K'!$F$2:$F$366,$F290,'Footrace for the Fallen 5K'!$J$2:$J$366)</f>
        <v>0</v>
      </c>
      <c r="L290" s="22">
        <f>SUMIF('New England Half'!$F$2:$F$355,$F290,'New England Half'!$J$2:$J$355)</f>
        <v>0</v>
      </c>
      <c r="M290" s="24">
        <f>SUM(G290:L290)</f>
        <v>1</v>
      </c>
    </row>
    <row r="291" spans="1:13" ht="12.45">
      <c r="M291" s="24"/>
    </row>
    <row r="292" spans="1:13" ht="12.45">
      <c r="M292" s="24"/>
    </row>
    <row r="293" spans="1:13" ht="12.45">
      <c r="M293" s="24"/>
    </row>
    <row r="294" spans="1:13" ht="12.45">
      <c r="M294" s="24"/>
    </row>
    <row r="295" spans="1:13" ht="12.45">
      <c r="M295" s="24"/>
    </row>
    <row r="296" spans="1:13" ht="12.45">
      <c r="M296" s="24"/>
    </row>
    <row r="297" spans="1:13" ht="12.45">
      <c r="M297" s="24"/>
    </row>
    <row r="298" spans="1:13" ht="12.45">
      <c r="M298" s="24"/>
    </row>
    <row r="299" spans="1:13" ht="12.45">
      <c r="M299" s="24"/>
    </row>
    <row r="300" spans="1:13" ht="12.45">
      <c r="M300" s="24"/>
    </row>
    <row r="301" spans="1:13" ht="12.45">
      <c r="M301" s="24"/>
    </row>
    <row r="302" spans="1:13" ht="12.45">
      <c r="M302" s="24"/>
    </row>
    <row r="303" spans="1:13" ht="12.45">
      <c r="M303" s="24"/>
    </row>
    <row r="304" spans="1:13" ht="12.45">
      <c r="M304" s="24"/>
    </row>
    <row r="305" spans="13:13" ht="12.45">
      <c r="M305" s="24"/>
    </row>
    <row r="306" spans="13:13" ht="12.45">
      <c r="M306" s="24"/>
    </row>
    <row r="307" spans="13:13" ht="12.45">
      <c r="M307" s="24"/>
    </row>
    <row r="308" spans="13:13" ht="12.45">
      <c r="M308" s="24"/>
    </row>
    <row r="309" spans="13:13" ht="12.45">
      <c r="M309" s="24"/>
    </row>
    <row r="310" spans="13:13" ht="12.45">
      <c r="M310" s="24"/>
    </row>
    <row r="311" spans="13:13" ht="12.45">
      <c r="M311" s="24"/>
    </row>
    <row r="312" spans="13:13" ht="12.45">
      <c r="M312" s="24"/>
    </row>
    <row r="313" spans="13:13" ht="12.45">
      <c r="M313" s="24"/>
    </row>
    <row r="314" spans="13:13" ht="12.45">
      <c r="M314" s="24"/>
    </row>
    <row r="315" spans="13:13" ht="12.45">
      <c r="M315" s="24"/>
    </row>
    <row r="316" spans="13:13" ht="12.45">
      <c r="M316" s="24"/>
    </row>
    <row r="317" spans="13:13" ht="12.45">
      <c r="M317" s="24"/>
    </row>
    <row r="318" spans="13:13" ht="12.45">
      <c r="M318" s="24"/>
    </row>
    <row r="319" spans="13:13" ht="12.45">
      <c r="M319" s="24"/>
    </row>
    <row r="320" spans="13:13" ht="12.45">
      <c r="M320" s="24"/>
    </row>
    <row r="321" spans="13:13" ht="12.45">
      <c r="M321" s="24"/>
    </row>
    <row r="322" spans="13:13" ht="12.45">
      <c r="M322" s="24"/>
    </row>
    <row r="323" spans="13:13" ht="12.45">
      <c r="M323" s="24"/>
    </row>
    <row r="324" spans="13:13" ht="12.45">
      <c r="M324" s="24"/>
    </row>
    <row r="325" spans="13:13" ht="12.45">
      <c r="M325" s="24"/>
    </row>
    <row r="326" spans="13:13" ht="12.45">
      <c r="M326" s="24"/>
    </row>
    <row r="327" spans="13:13" ht="12.45">
      <c r="M327" s="24"/>
    </row>
    <row r="328" spans="13:13" ht="12.45">
      <c r="M328" s="24"/>
    </row>
    <row r="329" spans="13:13" ht="12.45">
      <c r="M329" s="24"/>
    </row>
    <row r="330" spans="13:13" ht="12.45">
      <c r="M330" s="24"/>
    </row>
    <row r="331" spans="13:13" ht="12.45">
      <c r="M331" s="24"/>
    </row>
    <row r="332" spans="13:13" ht="12.45">
      <c r="M332" s="24"/>
    </row>
    <row r="333" spans="13:13" ht="12.45">
      <c r="M333" s="24"/>
    </row>
    <row r="334" spans="13:13" ht="12.45">
      <c r="M334" s="24"/>
    </row>
    <row r="335" spans="13:13" ht="12.45">
      <c r="M335" s="24"/>
    </row>
    <row r="336" spans="13:13" ht="12.45">
      <c r="M336" s="24"/>
    </row>
    <row r="337" spans="13:13" ht="12.45">
      <c r="M337" s="24"/>
    </row>
    <row r="338" spans="13:13" ht="12.45">
      <c r="M338" s="24"/>
    </row>
    <row r="339" spans="13:13" ht="12.45">
      <c r="M339" s="24"/>
    </row>
    <row r="340" spans="13:13" ht="12.45">
      <c r="M340" s="24"/>
    </row>
    <row r="341" spans="13:13" ht="12.45">
      <c r="M341" s="24"/>
    </row>
    <row r="342" spans="13:13" ht="12.45">
      <c r="M342" s="24"/>
    </row>
    <row r="343" spans="13:13" ht="12.45">
      <c r="M343" s="24"/>
    </row>
    <row r="344" spans="13:13" ht="12.45">
      <c r="M344" s="24"/>
    </row>
    <row r="345" spans="13:13" ht="12.45">
      <c r="M345" s="24"/>
    </row>
    <row r="346" spans="13:13" ht="12.45">
      <c r="M346" s="24"/>
    </row>
    <row r="347" spans="13:13" ht="12.45">
      <c r="M347" s="24"/>
    </row>
    <row r="348" spans="13:13" ht="12.45">
      <c r="M348" s="24"/>
    </row>
    <row r="349" spans="13:13" ht="12.45">
      <c r="M349" s="24"/>
    </row>
    <row r="350" spans="13:13" ht="12.45">
      <c r="M350" s="24"/>
    </row>
    <row r="351" spans="13:13" ht="12.45">
      <c r="M351" s="24"/>
    </row>
    <row r="352" spans="13:13" ht="12.45">
      <c r="M352" s="24"/>
    </row>
    <row r="353" spans="13:13" ht="12.45">
      <c r="M353" s="24"/>
    </row>
    <row r="354" spans="13:13" ht="12.45">
      <c r="M354" s="24"/>
    </row>
    <row r="355" spans="13:13" ht="12.45">
      <c r="M355" s="24"/>
    </row>
    <row r="356" spans="13:13" ht="12.45">
      <c r="M356" s="24"/>
    </row>
    <row r="357" spans="13:13" ht="12.45">
      <c r="M357" s="24"/>
    </row>
    <row r="358" spans="13:13" ht="12.45">
      <c r="M358" s="24"/>
    </row>
    <row r="359" spans="13:13" ht="12.45">
      <c r="M359" s="24"/>
    </row>
    <row r="360" spans="13:13" ht="12.45">
      <c r="M360" s="24"/>
    </row>
    <row r="361" spans="13:13" ht="12.45">
      <c r="M361" s="24"/>
    </row>
    <row r="362" spans="13:13" ht="12.45">
      <c r="M362" s="24"/>
    </row>
    <row r="363" spans="13:13" ht="12.45">
      <c r="M363" s="24"/>
    </row>
    <row r="364" spans="13:13" ht="12.45">
      <c r="M364" s="24"/>
    </row>
    <row r="365" spans="13:13" ht="12.45">
      <c r="M365" s="24"/>
    </row>
    <row r="366" spans="13:13" ht="12.45">
      <c r="M366" s="24"/>
    </row>
    <row r="367" spans="13:13" ht="12.45">
      <c r="M367" s="24"/>
    </row>
    <row r="368" spans="13:13" ht="12.45">
      <c r="M368" s="24"/>
    </row>
    <row r="369" spans="13:13" ht="12.45">
      <c r="M369" s="24"/>
    </row>
    <row r="370" spans="13:13" ht="12.45">
      <c r="M370" s="24"/>
    </row>
    <row r="371" spans="13:13" ht="12.45">
      <c r="M371" s="24"/>
    </row>
    <row r="372" spans="13:13" ht="12.45">
      <c r="M372" s="24"/>
    </row>
    <row r="373" spans="13:13" ht="12.45">
      <c r="M373" s="24"/>
    </row>
    <row r="374" spans="13:13" ht="12.45">
      <c r="M374" s="24"/>
    </row>
    <row r="375" spans="13:13" ht="12.45">
      <c r="M375" s="24"/>
    </row>
    <row r="376" spans="13:13" ht="12.45">
      <c r="M376" s="24"/>
    </row>
    <row r="377" spans="13:13" ht="12.45">
      <c r="M377" s="24"/>
    </row>
    <row r="378" spans="13:13" ht="12.45">
      <c r="M378" s="24"/>
    </row>
    <row r="379" spans="13:13" ht="12.45">
      <c r="M379" s="24"/>
    </row>
    <row r="380" spans="13:13" ht="12.45">
      <c r="M380" s="24"/>
    </row>
    <row r="381" spans="13:13" ht="12.45">
      <c r="M381" s="24"/>
    </row>
    <row r="382" spans="13:13" ht="12.45">
      <c r="M382" s="24"/>
    </row>
    <row r="383" spans="13:13" ht="12.45">
      <c r="M383" s="24"/>
    </row>
    <row r="384" spans="13:13" ht="12.45">
      <c r="M384" s="24"/>
    </row>
    <row r="385" spans="13:13" ht="12.45">
      <c r="M385" s="24"/>
    </row>
    <row r="386" spans="13:13" ht="12.45">
      <c r="M386" s="24"/>
    </row>
    <row r="387" spans="13:13" ht="12.45">
      <c r="M387" s="24"/>
    </row>
    <row r="388" spans="13:13" ht="12.45">
      <c r="M388" s="24"/>
    </row>
    <row r="389" spans="13:13" ht="12.45">
      <c r="M389" s="24"/>
    </row>
    <row r="390" spans="13:13" ht="12.45">
      <c r="M390" s="24"/>
    </row>
    <row r="391" spans="13:13" ht="12.45">
      <c r="M391" s="24"/>
    </row>
    <row r="392" spans="13:13" ht="12.45">
      <c r="M392" s="24"/>
    </row>
    <row r="393" spans="13:13" ht="12.45">
      <c r="M393" s="24"/>
    </row>
    <row r="394" spans="13:13" ht="12.45">
      <c r="M394" s="24"/>
    </row>
    <row r="395" spans="13:13" ht="12.45">
      <c r="M395" s="24"/>
    </row>
    <row r="396" spans="13:13" ht="12.45">
      <c r="M396" s="24"/>
    </row>
    <row r="397" spans="13:13" ht="12.45">
      <c r="M397" s="24"/>
    </row>
    <row r="398" spans="13:13" ht="12.45">
      <c r="M398" s="24"/>
    </row>
    <row r="399" spans="13:13" ht="12.45">
      <c r="M399" s="24"/>
    </row>
    <row r="400" spans="13:13" ht="12.45">
      <c r="M400" s="24"/>
    </row>
    <row r="401" spans="13:13" ht="12.45">
      <c r="M401" s="24"/>
    </row>
    <row r="402" spans="13:13" ht="12.45">
      <c r="M402" s="24"/>
    </row>
    <row r="403" spans="13:13" ht="12.45">
      <c r="M403" s="24"/>
    </row>
    <row r="404" spans="13:13" ht="12.45">
      <c r="M404" s="24"/>
    </row>
    <row r="405" spans="13:13" ht="12.45">
      <c r="M405" s="24"/>
    </row>
    <row r="406" spans="13:13" ht="12.45">
      <c r="M406" s="24"/>
    </row>
    <row r="407" spans="13:13" ht="12.45">
      <c r="M407" s="24"/>
    </row>
    <row r="408" spans="13:13" ht="12.45">
      <c r="M408" s="24"/>
    </row>
    <row r="409" spans="13:13" ht="12.45">
      <c r="M409" s="24"/>
    </row>
    <row r="410" spans="13:13" ht="12.45">
      <c r="M410" s="24"/>
    </row>
    <row r="411" spans="13:13" ht="12.45">
      <c r="M411" s="24"/>
    </row>
    <row r="412" spans="13:13" ht="12.45">
      <c r="M412" s="24"/>
    </row>
    <row r="413" spans="13:13" ht="12.45">
      <c r="M413" s="24"/>
    </row>
    <row r="414" spans="13:13" ht="12.45">
      <c r="M414" s="24"/>
    </row>
    <row r="415" spans="13:13" ht="12.45">
      <c r="M415" s="24"/>
    </row>
    <row r="416" spans="13:13" ht="12.45">
      <c r="M416" s="24"/>
    </row>
    <row r="417" spans="13:13" ht="12.45">
      <c r="M417" s="24"/>
    </row>
    <row r="418" spans="13:13" ht="12.45">
      <c r="M418" s="24"/>
    </row>
    <row r="419" spans="13:13" ht="12.45">
      <c r="M419" s="24"/>
    </row>
    <row r="420" spans="13:13" ht="12.45">
      <c r="M420" s="24"/>
    </row>
    <row r="421" spans="13:13" ht="12.45">
      <c r="M421" s="24"/>
    </row>
    <row r="422" spans="13:13" ht="12.45">
      <c r="M422" s="24"/>
    </row>
    <row r="423" spans="13:13" ht="12.45">
      <c r="M423" s="24"/>
    </row>
    <row r="424" spans="13:13" ht="12.45">
      <c r="M424" s="24"/>
    </row>
    <row r="425" spans="13:13" ht="12.45">
      <c r="M425" s="24"/>
    </row>
    <row r="426" spans="13:13" ht="12.45">
      <c r="M426" s="24"/>
    </row>
    <row r="427" spans="13:13" ht="12.45">
      <c r="M427" s="24"/>
    </row>
    <row r="428" spans="13:13" ht="12.45">
      <c r="M428" s="24"/>
    </row>
    <row r="429" spans="13:13" ht="12.45">
      <c r="M429" s="24"/>
    </row>
    <row r="430" spans="13:13" ht="12.45">
      <c r="M430" s="24"/>
    </row>
    <row r="431" spans="13:13" ht="12.45">
      <c r="M431" s="24"/>
    </row>
    <row r="432" spans="13:13" ht="12.45">
      <c r="M432" s="24"/>
    </row>
    <row r="433" spans="13:13" ht="12.45">
      <c r="M433" s="24"/>
    </row>
    <row r="434" spans="13:13" ht="12.45">
      <c r="M434" s="24"/>
    </row>
    <row r="435" spans="13:13" ht="12.45">
      <c r="M435" s="24"/>
    </row>
    <row r="436" spans="13:13" ht="12.45">
      <c r="M436" s="24"/>
    </row>
    <row r="437" spans="13:13" ht="12.45">
      <c r="M437" s="24"/>
    </row>
    <row r="438" spans="13:13" ht="12.45">
      <c r="M438" s="24"/>
    </row>
    <row r="439" spans="13:13" ht="12.45">
      <c r="M439" s="24"/>
    </row>
    <row r="440" spans="13:13" ht="12.45">
      <c r="M440" s="24"/>
    </row>
    <row r="441" spans="13:13" ht="12.45">
      <c r="M441" s="24"/>
    </row>
    <row r="442" spans="13:13" ht="12.45">
      <c r="M442" s="24"/>
    </row>
    <row r="443" spans="13:13" ht="12.45">
      <c r="M443" s="24"/>
    </row>
    <row r="444" spans="13:13" ht="12.45">
      <c r="M444" s="24"/>
    </row>
    <row r="445" spans="13:13" ht="12.45">
      <c r="M445" s="24"/>
    </row>
    <row r="446" spans="13:13" ht="12.45">
      <c r="M446" s="24"/>
    </row>
    <row r="447" spans="13:13" ht="12.45">
      <c r="M447" s="24"/>
    </row>
    <row r="448" spans="13:13" ht="12.45">
      <c r="M448" s="24"/>
    </row>
    <row r="449" spans="6:13" ht="12.45">
      <c r="M449" s="24"/>
    </row>
    <row r="450" spans="6:13" ht="12.45">
      <c r="M450" s="24"/>
    </row>
    <row r="451" spans="6:13" ht="12.45">
      <c r="M451" s="24"/>
    </row>
    <row r="452" spans="6:13" ht="12.45">
      <c r="M452" s="24"/>
    </row>
    <row r="453" spans="6:13" ht="12.45">
      <c r="M453" s="24"/>
    </row>
    <row r="454" spans="6:13" ht="12.45">
      <c r="M454" s="24"/>
    </row>
    <row r="455" spans="6:13" ht="12.45">
      <c r="M455" s="24"/>
    </row>
    <row r="456" spans="6:13" ht="12.45">
      <c r="M456" s="24"/>
    </row>
    <row r="457" spans="6:13" ht="12.45">
      <c r="M457" s="24"/>
    </row>
    <row r="458" spans="6:13" ht="12.45">
      <c r="M458" s="24"/>
    </row>
    <row r="459" spans="6:13" ht="12.45">
      <c r="M459" s="24"/>
    </row>
    <row r="460" spans="6:13" ht="12.45">
      <c r="M460" s="24"/>
    </row>
    <row r="461" spans="6:13" ht="12.45">
      <c r="M461" s="24"/>
    </row>
    <row r="462" spans="6:13" ht="12.45">
      <c r="M462" s="24"/>
    </row>
    <row r="463" spans="6:13" ht="12.45">
      <c r="F463" s="6"/>
      <c r="M463" s="24"/>
    </row>
    <row r="464" spans="6:13" ht="12.45"/>
  </sheetData>
  <sortState xmlns:xlrd2="http://schemas.microsoft.com/office/spreadsheetml/2017/richdata2" ref="A2:Q465">
    <sortCondition descending="1" ref="M2:M465"/>
    <sortCondition descending="1" ref="L2:L465"/>
  </sortState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outlinePr summaryBelow="0" summaryRight="0"/>
  </sheetPr>
  <dimension ref="A1:M478"/>
  <sheetViews>
    <sheetView workbookViewId="0">
      <pane ySplit="1" topLeftCell="A2" activePane="bottomLeft" state="frozen"/>
      <selection pane="bottomLeft"/>
    </sheetView>
  </sheetViews>
  <sheetFormatPr defaultColWidth="12.53515625" defaultRowHeight="12.45" outlineLevelCol="1"/>
  <cols>
    <col min="1" max="1" width="8.07421875" style="3" bestFit="1" customWidth="1"/>
    <col min="2" max="2" width="11.69140625" style="3" bestFit="1" customWidth="1"/>
    <col min="3" max="3" width="7.15234375" style="3" bestFit="1" customWidth="1"/>
    <col min="4" max="4" width="4.23046875" style="3" bestFit="1" customWidth="1"/>
    <col min="5" max="5" width="28.3046875" style="3" bestFit="1" customWidth="1" collapsed="1"/>
    <col min="6" max="6" width="44.3828125" style="3" hidden="1" customWidth="1" outlineLevel="1"/>
    <col min="7" max="7" width="12.15234375" style="3" bestFit="1" customWidth="1"/>
    <col min="8" max="8" width="11.23046875" style="3" bestFit="1" customWidth="1"/>
    <col min="9" max="9" width="8.3046875" style="3" bestFit="1" customWidth="1"/>
    <col min="10" max="10" width="18.07421875" style="3" bestFit="1" customWidth="1"/>
    <col min="11" max="11" width="23.23046875" style="3" bestFit="1" customWidth="1"/>
    <col min="12" max="12" width="16.23046875" style="3" bestFit="1" customWidth="1"/>
    <col min="13" max="13" width="6.3046875" style="3" bestFit="1" customWidth="1"/>
    <col min="14" max="16384" width="12.53515625" style="3"/>
  </cols>
  <sheetData>
    <row r="1" spans="1:13" s="10" customFormat="1">
      <c r="A1" s="4" t="s">
        <v>1</v>
      </c>
      <c r="B1" s="4" t="s">
        <v>2</v>
      </c>
      <c r="C1" s="4" t="s">
        <v>3</v>
      </c>
      <c r="D1" s="4" t="s">
        <v>4</v>
      </c>
      <c r="E1" s="4" t="s">
        <v>5</v>
      </c>
      <c r="F1" s="4" t="s">
        <v>6</v>
      </c>
      <c r="G1" s="4" t="s">
        <v>29</v>
      </c>
      <c r="H1" s="4" t="s">
        <v>15</v>
      </c>
      <c r="I1" s="4" t="s">
        <v>31</v>
      </c>
      <c r="J1" s="4" t="s">
        <v>30</v>
      </c>
      <c r="K1" s="4" t="s">
        <v>32</v>
      </c>
      <c r="L1" s="4" t="s">
        <v>16</v>
      </c>
      <c r="M1" s="23" t="s">
        <v>0</v>
      </c>
    </row>
    <row r="2" spans="1:13">
      <c r="A2" s="3" t="s">
        <v>200</v>
      </c>
      <c r="B2" s="3" t="s">
        <v>201</v>
      </c>
      <c r="C2" s="3" t="s">
        <v>35</v>
      </c>
      <c r="D2" s="3">
        <v>16</v>
      </c>
      <c r="E2" s="3" t="s">
        <v>20</v>
      </c>
      <c r="F2" s="20" t="str">
        <f t="shared" ref="F2:F47" si="0">A2&amp;B2&amp;C2&amp;E2</f>
        <v>GunnerCurrierMUPPER VALLEY RUNNING CLUB</v>
      </c>
      <c r="G2" s="22">
        <f>SUMIF('Shamrock 5K'!$F$2:$F$300,$F2,'Shamrock 5K'!$J$2:$J$300)</f>
        <v>100</v>
      </c>
      <c r="H2" s="22">
        <f>SUMIF('Nashua 10K'!$F$2:$F$300,$F2,'Nashua 10K'!$J$2:$J$300)</f>
        <v>0</v>
      </c>
      <c r="I2" s="22">
        <f>SUMIF('Shaker 7'!$F$2:$F$300,$F2,'Shaker 7'!$J$2:$J$300)</f>
        <v>96</v>
      </c>
      <c r="J2" s="22">
        <f>SUMIF('Run for Freedom 5K'!$F$2:$F$300,$F2,'Run for Freedom 5K'!$J$2:$J$300)</f>
        <v>0</v>
      </c>
      <c r="K2" s="22">
        <f>SUMIF('Footrace for the Fallen 5K'!$F$2:$F$366,$F2,'Footrace for the Fallen 5K'!$J$2:$J$366)</f>
        <v>0</v>
      </c>
      <c r="L2" s="22">
        <f>SUMIF('New England Half'!$F$2:$F$355,$F2,'New England Half'!$J$2:$J$355)</f>
        <v>0</v>
      </c>
      <c r="M2" s="24">
        <f t="shared" ref="M2:M47" si="1">SUM(G2:L2)</f>
        <v>196</v>
      </c>
    </row>
    <row r="3" spans="1:13">
      <c r="A3" t="s">
        <v>33</v>
      </c>
      <c r="B3" t="s">
        <v>34</v>
      </c>
      <c r="C3" t="s">
        <v>35</v>
      </c>
      <c r="D3">
        <v>28</v>
      </c>
      <c r="E3" t="s">
        <v>17</v>
      </c>
      <c r="F3" s="20" t="str">
        <f t="shared" si="0"/>
        <v>JacobWormaldMGATE CITY STRIDERS</v>
      </c>
      <c r="G3" s="22">
        <f>SUMIF('Shamrock 5K'!$F$2:$F$300,$F3,'Shamrock 5K'!$J$2:$J$300)</f>
        <v>96</v>
      </c>
      <c r="H3" s="22">
        <f>SUMIF('Nashua 10K'!$F$2:$F$300,$F3,'Nashua 10K'!$J$2:$J$300)</f>
        <v>0</v>
      </c>
      <c r="I3" s="22">
        <f>SUMIF('Shaker 7'!$F$2:$F$300,$F3,'Shaker 7'!$J$2:$J$300)</f>
        <v>0</v>
      </c>
      <c r="J3" s="22">
        <f>SUMIF('Run for Freedom 5K'!$F$2:$F$300,$F3,'Run for Freedom 5K'!$J$2:$J$300)</f>
        <v>0</v>
      </c>
      <c r="K3" s="22">
        <f>SUMIF('Footrace for the Fallen 5K'!$F$2:$F$366,$F3,'Footrace for the Fallen 5K'!$J$2:$J$366)</f>
        <v>0</v>
      </c>
      <c r="L3" s="22">
        <f>SUMIF('New England Half'!$F$2:$F$355,$F3,'New England Half'!$J$2:$J$355)</f>
        <v>0</v>
      </c>
      <c r="M3" s="24">
        <f t="shared" si="1"/>
        <v>96</v>
      </c>
    </row>
    <row r="4" spans="1:13">
      <c r="A4" t="s">
        <v>90</v>
      </c>
      <c r="B4" t="s">
        <v>91</v>
      </c>
      <c r="C4" t="s">
        <v>35</v>
      </c>
      <c r="D4">
        <v>27</v>
      </c>
      <c r="E4" t="s">
        <v>18</v>
      </c>
      <c r="F4" s="19" t="str">
        <f t="shared" si="0"/>
        <v>LoganFosterMGREATER DERRY TRACK CLUB</v>
      </c>
      <c r="G4" s="22">
        <f>SUMIF('Shamrock 5K'!$F$2:$F$300,$F4,'Shamrock 5K'!$J$2:$J$300)</f>
        <v>32</v>
      </c>
      <c r="H4" s="22">
        <f>SUMIF('Nashua 10K'!$F$2:$F$300,$F4,'Nashua 10K'!$J$2:$J$300)</f>
        <v>0</v>
      </c>
      <c r="I4" s="22">
        <f>SUMIF('Shaker 7'!$F$2:$F$300,$F4,'Shaker 7'!$J$2:$J$300)</f>
        <v>32</v>
      </c>
      <c r="J4" s="22">
        <f>SUMIF('Run for Freedom 5K'!$F$2:$F$300,$F4,'Run for Freedom 5K'!$J$2:$J$300)</f>
        <v>28</v>
      </c>
      <c r="K4" s="22">
        <f>SUMIF('Footrace for the Fallen 5K'!$F$2:$F$366,$F4,'Footrace for the Fallen 5K'!$J$2:$J$366)</f>
        <v>0</v>
      </c>
      <c r="L4" s="22">
        <f>SUMIF('New England Half'!$F$2:$F$355,$F4,'New England Half'!$J$2:$J$355)</f>
        <v>0</v>
      </c>
      <c r="M4" s="24">
        <f t="shared" si="1"/>
        <v>92</v>
      </c>
    </row>
    <row r="5" spans="1:13">
      <c r="A5" t="s">
        <v>151</v>
      </c>
      <c r="B5" t="s">
        <v>152</v>
      </c>
      <c r="C5" t="s">
        <v>35</v>
      </c>
      <c r="D5">
        <v>15</v>
      </c>
      <c r="E5" t="s">
        <v>19</v>
      </c>
      <c r="F5" s="20" t="str">
        <f t="shared" si="0"/>
        <v>ElijahBodanzaMMILLENNIUM RUNNING</v>
      </c>
      <c r="G5" s="22">
        <f>SUMIF('Shamrock 5K'!$F$2:$F$300,$F5,'Shamrock 5K'!$J$2:$J$300)</f>
        <v>84</v>
      </c>
      <c r="H5" s="22">
        <f>SUMIF('Nashua 10K'!$F$2:$F$300,$F5,'Nashua 10K'!$J$2:$J$300)</f>
        <v>0</v>
      </c>
      <c r="I5" s="22">
        <f>SUMIF('Shaker 7'!$F$2:$F$300,$F5,'Shaker 7'!$J$2:$J$300)</f>
        <v>0</v>
      </c>
      <c r="J5" s="22">
        <f>SUMIF('Run for Freedom 5K'!$F$2:$F$300,$F5,'Run for Freedom 5K'!$J$2:$J$300)</f>
        <v>0</v>
      </c>
      <c r="K5" s="22">
        <f>SUMIF('Footrace for the Fallen 5K'!$F$2:$F$366,$F5,'Footrace for the Fallen 5K'!$J$2:$J$366)</f>
        <v>0</v>
      </c>
      <c r="L5" s="22">
        <f>SUMIF('New England Half'!$F$2:$F$355,$F5,'New England Half'!$J$2:$J$355)</f>
        <v>0</v>
      </c>
      <c r="M5" s="24">
        <f t="shared" si="1"/>
        <v>84</v>
      </c>
    </row>
    <row r="6" spans="1:13">
      <c r="A6" s="3" t="s">
        <v>524</v>
      </c>
      <c r="B6" s="3" t="s">
        <v>525</v>
      </c>
      <c r="C6" s="3" t="s">
        <v>35</v>
      </c>
      <c r="D6" s="3">
        <v>21</v>
      </c>
      <c r="E6" t="s">
        <v>18</v>
      </c>
      <c r="F6" s="20" t="str">
        <f t="shared" si="0"/>
        <v>JoshEwing SimoneMGREATER DERRY TRACK CLUB</v>
      </c>
      <c r="G6" s="22">
        <f>SUMIF('Shamrock 5K'!$F$2:$F$300,$F6,'Shamrock 5K'!$J$2:$J$300)</f>
        <v>0</v>
      </c>
      <c r="H6" s="22">
        <f>SUMIF('Nashua 10K'!$F$2:$F$300,$F6,'Nashua 10K'!$J$2:$J$300)</f>
        <v>0</v>
      </c>
      <c r="I6" s="22">
        <f>SUMIF('Shaker 7'!$F$2:$F$300,$F6,'Shaker 7'!$J$2:$J$300)</f>
        <v>0</v>
      </c>
      <c r="J6" s="22">
        <f>SUMIF('Run for Freedom 5K'!$F$2:$F$300,$F6,'Run for Freedom 5K'!$J$2:$J$300)</f>
        <v>24</v>
      </c>
      <c r="K6" s="22">
        <f>SUMIF('Footrace for the Fallen 5K'!$F$2:$F$366,$F6,'Footrace for the Fallen 5K'!$J$2:$J$366)</f>
        <v>0</v>
      </c>
      <c r="L6" s="22">
        <f>SUMIF('New England Half'!$F$2:$F$355,$F6,'New England Half'!$J$2:$J$355)</f>
        <v>55</v>
      </c>
      <c r="M6" s="24">
        <f t="shared" si="1"/>
        <v>79</v>
      </c>
    </row>
    <row r="7" spans="1:13">
      <c r="A7" t="s">
        <v>419</v>
      </c>
      <c r="B7" t="s">
        <v>62</v>
      </c>
      <c r="C7" t="s">
        <v>35</v>
      </c>
      <c r="D7">
        <v>26</v>
      </c>
      <c r="E7" t="s">
        <v>19</v>
      </c>
      <c r="F7" s="19" t="str">
        <f t="shared" si="0"/>
        <v>GavinThomasMMILLENNIUM RUNNING</v>
      </c>
      <c r="G7" s="22">
        <f>SUMIF('Shamrock 5K'!$F$2:$F$300,$F7,'Shamrock 5K'!$J$2:$J$300)</f>
        <v>0</v>
      </c>
      <c r="H7" s="22">
        <f>SUMIF('Nashua 10K'!$F$2:$F$300,$F7,'Nashua 10K'!$J$2:$J$300)</f>
        <v>32</v>
      </c>
      <c r="I7" s="22">
        <f>SUMIF('Shaker 7'!$F$2:$F$300,$F7,'Shaker 7'!$J$2:$J$300)</f>
        <v>16.5</v>
      </c>
      <c r="J7" s="22">
        <f>SUMIF('Run for Freedom 5K'!$F$2:$F$300,$F7,'Run for Freedom 5K'!$J$2:$J$300)</f>
        <v>0</v>
      </c>
      <c r="K7" s="22">
        <f>SUMIF('Footrace for the Fallen 5K'!$F$2:$F$366,$F7,'Footrace for the Fallen 5K'!$J$2:$J$366)</f>
        <v>0</v>
      </c>
      <c r="L7" s="22">
        <f>SUMIF('New England Half'!$F$2:$F$355,$F7,'New England Half'!$J$2:$J$355)</f>
        <v>18</v>
      </c>
      <c r="M7" s="24">
        <f t="shared" si="1"/>
        <v>66.5</v>
      </c>
    </row>
    <row r="8" spans="1:13">
      <c r="A8" t="s">
        <v>531</v>
      </c>
      <c r="B8" t="s">
        <v>458</v>
      </c>
      <c r="C8" t="s">
        <v>35</v>
      </c>
      <c r="D8">
        <v>23</v>
      </c>
      <c r="E8" t="s">
        <v>20</v>
      </c>
      <c r="F8" s="20" t="str">
        <f t="shared" si="0"/>
        <v>CarterTracyMUPPER VALLEY RUNNING CLUB</v>
      </c>
      <c r="G8" s="22">
        <f>SUMIF('Shamrock 5K'!$F$2:$F$300,$F8,'Shamrock 5K'!$J$2:$J$300)</f>
        <v>0</v>
      </c>
      <c r="H8" s="22">
        <f>SUMIF('Nashua 10K'!$F$2:$F$300,$F8,'Nashua 10K'!$J$2:$J$300)</f>
        <v>0</v>
      </c>
      <c r="I8" s="22">
        <f>SUMIF('Shaker 7'!$F$2:$F$300,$F8,'Shaker 7'!$J$2:$J$300)</f>
        <v>0</v>
      </c>
      <c r="J8" s="22">
        <f>SUMIF('Run for Freedom 5K'!$F$2:$F$300,$F8,'Run for Freedom 5K'!$J$2:$J$300)</f>
        <v>0</v>
      </c>
      <c r="K8" s="22">
        <f>SUMIF('Footrace for the Fallen 5K'!$F$2:$F$366,$F8,'Footrace for the Fallen 5K'!$J$2:$J$366)</f>
        <v>0</v>
      </c>
      <c r="L8" s="22">
        <f>SUMIF('New England Half'!$F$2:$F$355,$F8,'New England Half'!$J$2:$J$355)</f>
        <v>64</v>
      </c>
      <c r="M8" s="24">
        <f t="shared" si="1"/>
        <v>64</v>
      </c>
    </row>
    <row r="9" spans="1:13">
      <c r="A9" s="3" t="s">
        <v>202</v>
      </c>
      <c r="B9" s="3" t="s">
        <v>203</v>
      </c>
      <c r="C9" s="3" t="s">
        <v>35</v>
      </c>
      <c r="D9" s="3">
        <v>17</v>
      </c>
      <c r="E9" s="3" t="s">
        <v>20</v>
      </c>
      <c r="F9" s="19" t="str">
        <f t="shared" si="0"/>
        <v>RyanFarisMUPPER VALLEY RUNNING CLUB</v>
      </c>
      <c r="G9" s="22">
        <f>SUMIF('Shamrock 5K'!$F$2:$F$300,$F9,'Shamrock 5K'!$J$2:$J$300)</f>
        <v>43</v>
      </c>
      <c r="H9" s="22">
        <f>SUMIF('Nashua 10K'!$F$2:$F$300,$F9,'Nashua 10K'!$J$2:$J$300)</f>
        <v>0</v>
      </c>
      <c r="I9" s="22">
        <f>SUMIF('Shaker 7'!$F$2:$F$300,$F9,'Shaker 7'!$J$2:$J$300)</f>
        <v>7</v>
      </c>
      <c r="J9" s="22">
        <f>SUMIF('Run for Freedom 5K'!$F$2:$F$300,$F9,'Run for Freedom 5K'!$J$2:$J$300)</f>
        <v>0</v>
      </c>
      <c r="K9" s="22">
        <f>SUMIF('Footrace for the Fallen 5K'!$F$2:$F$366,$F9,'Footrace for the Fallen 5K'!$J$2:$J$366)</f>
        <v>0</v>
      </c>
      <c r="L9" s="22">
        <f>SUMIF('New England Half'!$F$2:$F$355,$F9,'New England Half'!$J$2:$J$355)</f>
        <v>0</v>
      </c>
      <c r="M9" s="24">
        <f t="shared" si="1"/>
        <v>50</v>
      </c>
    </row>
    <row r="10" spans="1:13">
      <c r="A10" t="s">
        <v>194</v>
      </c>
      <c r="B10" t="s">
        <v>753</v>
      </c>
      <c r="C10" t="s">
        <v>35</v>
      </c>
      <c r="D10">
        <v>24</v>
      </c>
      <c r="E10" t="s">
        <v>19</v>
      </c>
      <c r="F10" s="20" t="str">
        <f t="shared" si="0"/>
        <v>AndrewBurnsMMILLENNIUM RUNNING</v>
      </c>
      <c r="G10" s="22">
        <f>SUMIF('Shamrock 5K'!$F$2:$F$300,$F10,'Shamrock 5K'!$J$2:$J$300)</f>
        <v>0</v>
      </c>
      <c r="H10" s="22">
        <f>SUMIF('Nashua 10K'!$F$2:$F$300,$F10,'Nashua 10K'!$J$2:$J$300)</f>
        <v>0</v>
      </c>
      <c r="I10" s="22">
        <f>SUMIF('Shaker 7'!$F$2:$F$300,$F10,'Shaker 7'!$J$2:$J$300)</f>
        <v>0</v>
      </c>
      <c r="J10" s="22">
        <f>SUMIF('Run for Freedom 5K'!$F$2:$F$300,$F10,'Run for Freedom 5K'!$J$2:$J$300)</f>
        <v>0</v>
      </c>
      <c r="K10" s="22">
        <f>SUMIF('Footrace for the Fallen 5K'!$F$2:$F$366,$F10,'Footrace for the Fallen 5K'!$J$2:$J$366)</f>
        <v>0</v>
      </c>
      <c r="L10" s="22">
        <f>SUMIF('New England Half'!$F$2:$F$355,$F10,'New England Half'!$J$2:$J$355)</f>
        <v>49</v>
      </c>
      <c r="M10" s="24">
        <f t="shared" si="1"/>
        <v>49</v>
      </c>
    </row>
    <row r="11" spans="1:13">
      <c r="A11" s="3" t="s">
        <v>776</v>
      </c>
      <c r="B11" s="3" t="s">
        <v>777</v>
      </c>
      <c r="C11" s="3" t="s">
        <v>35</v>
      </c>
      <c r="D11" s="3">
        <v>20</v>
      </c>
      <c r="E11" t="s">
        <v>18</v>
      </c>
      <c r="F11" s="20" t="str">
        <f t="shared" si="0"/>
        <v>LukeBrennanMGREATER DERRY TRACK CLUB</v>
      </c>
      <c r="G11" s="22">
        <f>SUMIF('Shamrock 5K'!$F$2:$F$300,$F11,'Shamrock 5K'!$J$2:$J$300)</f>
        <v>0</v>
      </c>
      <c r="H11" s="22">
        <f>SUMIF('Nashua 10K'!$F$2:$F$300,$F11,'Nashua 10K'!$J$2:$J$300)</f>
        <v>0</v>
      </c>
      <c r="I11" s="22">
        <f>SUMIF('Shaker 7'!$F$2:$F$300,$F11,'Shaker 7'!$J$2:$J$300)</f>
        <v>0</v>
      </c>
      <c r="J11" s="22">
        <f>SUMIF('Run for Freedom 5K'!$F$2:$F$300,$F11,'Run for Freedom 5K'!$J$2:$J$300)</f>
        <v>0</v>
      </c>
      <c r="K11" s="22">
        <f>SUMIF('Footrace for the Fallen 5K'!$F$2:$F$366,$F11,'Footrace for the Fallen 5K'!$J$2:$J$366)</f>
        <v>32</v>
      </c>
      <c r="L11" s="22">
        <f>SUMIF('New England Half'!$F$2:$F$355,$F11,'New England Half'!$J$2:$J$355)</f>
        <v>0</v>
      </c>
      <c r="M11" s="24">
        <f t="shared" si="1"/>
        <v>32</v>
      </c>
    </row>
    <row r="12" spans="1:13">
      <c r="A12" t="s">
        <v>290</v>
      </c>
      <c r="B12" t="s">
        <v>49</v>
      </c>
      <c r="C12" t="s">
        <v>35</v>
      </c>
      <c r="D12">
        <v>22</v>
      </c>
      <c r="E12" t="s">
        <v>17</v>
      </c>
      <c r="F12" s="19" t="str">
        <f t="shared" si="0"/>
        <v>ChrisDrudingMGATE CITY STRIDERS</v>
      </c>
      <c r="G12" s="22">
        <f>SUMIF('Shamrock 5K'!$F$2:$F$300,$F12,'Shamrock 5K'!$J$2:$J$300)</f>
        <v>0</v>
      </c>
      <c r="H12" s="22">
        <f>SUMIF('Nashua 10K'!$F$2:$F$300,$F12,'Nashua 10K'!$J$2:$J$300)</f>
        <v>0</v>
      </c>
      <c r="I12" s="22">
        <f>SUMIF('Shaker 7'!$F$2:$F$300,$F12,'Shaker 7'!$J$2:$J$300)</f>
        <v>24</v>
      </c>
      <c r="J12" s="22">
        <f>SUMIF('Run for Freedom 5K'!$F$2:$F$300,$F12,'Run for Freedom 5K'!$J$2:$J$300)</f>
        <v>0</v>
      </c>
      <c r="K12" s="22">
        <f>SUMIF('Footrace for the Fallen 5K'!$F$2:$F$366,$F12,'Footrace for the Fallen 5K'!$J$2:$J$366)</f>
        <v>0</v>
      </c>
      <c r="L12" s="22">
        <f>SUMIF('New England Half'!$F$2:$F$355,$F12,'New England Half'!$J$2:$J$355)</f>
        <v>6.75</v>
      </c>
      <c r="M12" s="24">
        <f t="shared" si="1"/>
        <v>30.75</v>
      </c>
    </row>
    <row r="13" spans="1:13">
      <c r="A13" s="3" t="s">
        <v>526</v>
      </c>
      <c r="B13" s="3" t="s">
        <v>527</v>
      </c>
      <c r="C13" s="3" t="s">
        <v>35</v>
      </c>
      <c r="D13" s="3">
        <v>25</v>
      </c>
      <c r="E13" t="s">
        <v>19</v>
      </c>
      <c r="F13" s="19" t="str">
        <f t="shared" si="0"/>
        <v>AnthonyRaineyMMILLENNIUM RUNNING</v>
      </c>
      <c r="G13" s="22">
        <f>SUMIF('Shamrock 5K'!$F$2:$F$300,$F13,'Shamrock 5K'!$J$2:$J$300)</f>
        <v>0</v>
      </c>
      <c r="H13" s="22">
        <f>SUMIF('Nashua 10K'!$F$2:$F$300,$F13,'Nashua 10K'!$J$2:$J$300)</f>
        <v>0</v>
      </c>
      <c r="I13" s="22">
        <f>SUMIF('Shaker 7'!$F$2:$F$300,$F13,'Shaker 7'!$J$2:$J$300)</f>
        <v>0</v>
      </c>
      <c r="J13" s="22">
        <f>SUMIF('Run for Freedom 5K'!$F$2:$F$300,$F13,'Run for Freedom 5K'!$J$2:$J$300)</f>
        <v>22.5</v>
      </c>
      <c r="K13" s="22">
        <f>SUMIF('Footrace for the Fallen 5K'!$F$2:$F$366,$F13,'Footrace for the Fallen 5K'!$J$2:$J$366)</f>
        <v>6.75</v>
      </c>
      <c r="L13" s="22">
        <f>SUMIF('New England Half'!$F$2:$F$355,$F13,'New England Half'!$J$2:$J$355)</f>
        <v>0</v>
      </c>
      <c r="M13" s="24">
        <f t="shared" si="1"/>
        <v>29.25</v>
      </c>
    </row>
    <row r="14" spans="1:13">
      <c r="A14" t="s">
        <v>860</v>
      </c>
      <c r="B14" t="s">
        <v>861</v>
      </c>
      <c r="C14" t="s">
        <v>35</v>
      </c>
      <c r="D14">
        <v>19</v>
      </c>
      <c r="E14" t="s">
        <v>19</v>
      </c>
      <c r="F14" s="19" t="str">
        <f t="shared" si="0"/>
        <v>ChaseHallMMILLENNIUM RUNNING</v>
      </c>
      <c r="G14" s="22">
        <f>SUMIF('Shamrock 5K'!$F$2:$F$300,$F14,'Shamrock 5K'!$J$2:$J$300)</f>
        <v>0</v>
      </c>
      <c r="H14" s="22">
        <f>SUMIF('Nashua 10K'!$F$2:$F$300,$F14,'Nashua 10K'!$J$2:$J$300)</f>
        <v>0</v>
      </c>
      <c r="I14" s="22">
        <f>SUMIF('Shaker 7'!$F$2:$F$300,$F14,'Shaker 7'!$J$2:$J$300)</f>
        <v>0</v>
      </c>
      <c r="J14" s="22">
        <f>SUMIF('Run for Freedom 5K'!$F$2:$F$300,$F14,'Run for Freedom 5K'!$J$2:$J$300)</f>
        <v>0</v>
      </c>
      <c r="K14" s="22">
        <f>SUMIF('Footrace for the Fallen 5K'!$F$2:$F$366,$F14,'Footrace for the Fallen 5K'!$J$2:$J$366)</f>
        <v>0</v>
      </c>
      <c r="L14" s="22">
        <f>SUMIF('New England Half'!$F$2:$F$355,$F14,'New England Half'!$J$2:$J$355)</f>
        <v>26</v>
      </c>
      <c r="M14" s="24">
        <f t="shared" si="1"/>
        <v>26</v>
      </c>
    </row>
    <row r="15" spans="1:13">
      <c r="A15" s="3" t="s">
        <v>787</v>
      </c>
      <c r="B15" s="3" t="s">
        <v>788</v>
      </c>
      <c r="C15" s="3" t="s">
        <v>35</v>
      </c>
      <c r="D15" s="3">
        <v>24</v>
      </c>
      <c r="E15" t="s">
        <v>19</v>
      </c>
      <c r="F15" s="19" t="str">
        <f t="shared" si="0"/>
        <v>AidenGindinMMILLENNIUM RUNNING</v>
      </c>
      <c r="G15" s="22">
        <f>SUMIF('Shamrock 5K'!$F$2:$F$300,$F15,'Shamrock 5K'!$J$2:$J$300)</f>
        <v>0</v>
      </c>
      <c r="H15" s="22">
        <f>SUMIF('Nashua 10K'!$F$2:$F$300,$F15,'Nashua 10K'!$J$2:$J$300)</f>
        <v>0</v>
      </c>
      <c r="I15" s="22">
        <f>SUMIF('Shaker 7'!$F$2:$F$300,$F15,'Shaker 7'!$J$2:$J$300)</f>
        <v>0</v>
      </c>
      <c r="J15" s="22">
        <f>SUMIF('Run for Freedom 5K'!$F$2:$F$300,$F15,'Run for Freedom 5K'!$J$2:$J$300)</f>
        <v>0</v>
      </c>
      <c r="K15" s="22">
        <f>SUMIF('Footrace for the Fallen 5K'!$F$2:$F$366,$F15,'Footrace for the Fallen 5K'!$J$2:$J$366)</f>
        <v>10</v>
      </c>
      <c r="L15" s="22">
        <f>SUMIF('New England Half'!$F$2:$F$355,$F15,'New England Half'!$J$2:$J$355)</f>
        <v>13.5</v>
      </c>
      <c r="M15" s="24">
        <f t="shared" si="1"/>
        <v>23.5</v>
      </c>
    </row>
    <row r="16" spans="1:13">
      <c r="A16" s="3" t="s">
        <v>207</v>
      </c>
      <c r="B16" s="3" t="s">
        <v>142</v>
      </c>
      <c r="C16" s="3" t="s">
        <v>35</v>
      </c>
      <c r="D16" s="3">
        <v>15</v>
      </c>
      <c r="E16" s="3" t="s">
        <v>20</v>
      </c>
      <c r="F16" s="19" t="str">
        <f t="shared" si="0"/>
        <v>AlistairSmithMUPPER VALLEY RUNNING CLUB</v>
      </c>
      <c r="G16" s="22">
        <f>SUMIF('Shamrock 5K'!$F$2:$F$300,$F16,'Shamrock 5K'!$J$2:$J$300)</f>
        <v>19.5</v>
      </c>
      <c r="H16" s="22">
        <f>SUMIF('Nashua 10K'!$F$2:$F$300,$F16,'Nashua 10K'!$J$2:$J$300)</f>
        <v>0</v>
      </c>
      <c r="I16" s="22">
        <f>SUMIF('Shaker 7'!$F$2:$F$300,$F16,'Shaker 7'!$J$2:$J$300)</f>
        <v>0</v>
      </c>
      <c r="J16" s="22">
        <f>SUMIF('Run for Freedom 5K'!$F$2:$F$300,$F16,'Run for Freedom 5K'!$J$2:$J$300)</f>
        <v>0</v>
      </c>
      <c r="K16" s="22">
        <f>SUMIF('Footrace for the Fallen 5K'!$F$2:$F$366,$F16,'Footrace for the Fallen 5K'!$J$2:$J$366)</f>
        <v>0</v>
      </c>
      <c r="L16" s="22">
        <f>SUMIF('New England Half'!$F$2:$F$355,$F16,'New England Half'!$J$2:$J$355)</f>
        <v>0</v>
      </c>
      <c r="M16" s="24">
        <f t="shared" si="1"/>
        <v>19.5</v>
      </c>
    </row>
    <row r="17" spans="1:13">
      <c r="A17" s="3" t="s">
        <v>231</v>
      </c>
      <c r="B17" s="3" t="s">
        <v>213</v>
      </c>
      <c r="C17" s="3" t="s">
        <v>35</v>
      </c>
      <c r="D17" s="3">
        <v>11</v>
      </c>
      <c r="E17" s="3" t="s">
        <v>20</v>
      </c>
      <c r="F17" s="20" t="str">
        <f t="shared" si="0"/>
        <v>RockyBardachMUPPER VALLEY RUNNING CLUB</v>
      </c>
      <c r="G17" s="22">
        <f>SUMIF('Shamrock 5K'!$F$2:$F$300,$F17,'Shamrock 5K'!$J$2:$J$300)</f>
        <v>6</v>
      </c>
      <c r="H17" s="22">
        <f>SUMIF('Nashua 10K'!$F$2:$F$300,$F17,'Nashua 10K'!$J$2:$J$300)</f>
        <v>0</v>
      </c>
      <c r="I17" s="22">
        <f>SUMIF('Shaker 7'!$F$2:$F$300,$F17,'Shaker 7'!$J$2:$J$300)</f>
        <v>5.75</v>
      </c>
      <c r="J17" s="22">
        <f>SUMIF('Run for Freedom 5K'!$F$2:$F$300,$F17,'Run for Freedom 5K'!$J$2:$J$300)</f>
        <v>0</v>
      </c>
      <c r="K17" s="22">
        <f>SUMIF('Footrace for the Fallen 5K'!$F$2:$F$366,$F17,'Footrace for the Fallen 5K'!$J$2:$J$366)</f>
        <v>0</v>
      </c>
      <c r="L17" s="22">
        <f>SUMIF('New England Half'!$F$2:$F$355,$F17,'New England Half'!$J$2:$J$355)</f>
        <v>0</v>
      </c>
      <c r="M17" s="24">
        <f t="shared" si="1"/>
        <v>11.75</v>
      </c>
    </row>
    <row r="18" spans="1:13">
      <c r="A18" s="3" t="s">
        <v>212</v>
      </c>
      <c r="B18" s="3" t="s">
        <v>213</v>
      </c>
      <c r="C18" s="3" t="s">
        <v>35</v>
      </c>
      <c r="D18" s="3">
        <v>13</v>
      </c>
      <c r="E18" s="3" t="s">
        <v>20</v>
      </c>
      <c r="F18" s="19" t="str">
        <f t="shared" si="0"/>
        <v>YoshBardachMUPPER VALLEY RUNNING CLUB</v>
      </c>
      <c r="G18" s="22">
        <f>SUMIF('Shamrock 5K'!$F$2:$F$300,$F18,'Shamrock 5K'!$J$2:$J$300)</f>
        <v>11.5</v>
      </c>
      <c r="H18" s="22">
        <f>SUMIF('Nashua 10K'!$F$2:$F$300,$F18,'Nashua 10K'!$J$2:$J$300)</f>
        <v>0</v>
      </c>
      <c r="I18" s="22">
        <f>SUMIF('Shaker 7'!$F$2:$F$300,$F18,'Shaker 7'!$J$2:$J$300)</f>
        <v>0</v>
      </c>
      <c r="J18" s="22">
        <f>SUMIF('Run for Freedom 5K'!$F$2:$F$300,$F18,'Run for Freedom 5K'!$J$2:$J$300)</f>
        <v>0</v>
      </c>
      <c r="K18" s="22">
        <f>SUMIF('Footrace for the Fallen 5K'!$F$2:$F$366,$F18,'Footrace for the Fallen 5K'!$J$2:$J$366)</f>
        <v>0</v>
      </c>
      <c r="L18" s="22">
        <f>SUMIF('New England Half'!$F$2:$F$355,$F18,'New England Half'!$J$2:$J$355)</f>
        <v>0</v>
      </c>
      <c r="M18" s="24">
        <f t="shared" si="1"/>
        <v>11.5</v>
      </c>
    </row>
    <row r="19" spans="1:13">
      <c r="A19" s="3" t="s">
        <v>214</v>
      </c>
      <c r="B19" s="3" t="s">
        <v>215</v>
      </c>
      <c r="C19" s="3" t="s">
        <v>35</v>
      </c>
      <c r="D19" s="3">
        <v>14</v>
      </c>
      <c r="E19" s="3" t="s">
        <v>20</v>
      </c>
      <c r="F19" s="19" t="str">
        <f t="shared" si="0"/>
        <v>IanKieferMUPPER VALLEY RUNNING CLUB</v>
      </c>
      <c r="G19" s="22">
        <f>SUMIF('Shamrock 5K'!$F$2:$F$300,$F19,'Shamrock 5K'!$J$2:$J$300)</f>
        <v>11</v>
      </c>
      <c r="H19" s="22">
        <f>SUMIF('Nashua 10K'!$F$2:$F$300,$F19,'Nashua 10K'!$J$2:$J$300)</f>
        <v>0</v>
      </c>
      <c r="I19" s="22">
        <f>SUMIF('Shaker 7'!$F$2:$F$300,$F19,'Shaker 7'!$J$2:$J$300)</f>
        <v>0</v>
      </c>
      <c r="J19" s="22">
        <f>SUMIF('Run for Freedom 5K'!$F$2:$F$300,$F19,'Run for Freedom 5K'!$J$2:$J$300)</f>
        <v>0</v>
      </c>
      <c r="K19" s="22">
        <f>SUMIF('Footrace for the Fallen 5K'!$F$2:$F$366,$F19,'Footrace for the Fallen 5K'!$J$2:$J$366)</f>
        <v>0</v>
      </c>
      <c r="L19" s="22">
        <f>SUMIF('New England Half'!$F$2:$F$355,$F19,'New England Half'!$J$2:$J$355)</f>
        <v>0</v>
      </c>
      <c r="M19" s="24">
        <f t="shared" si="1"/>
        <v>11</v>
      </c>
    </row>
    <row r="20" spans="1:13">
      <c r="A20" s="3" t="s">
        <v>531</v>
      </c>
      <c r="B20" s="3" t="s">
        <v>574</v>
      </c>
      <c r="C20" s="3" t="s">
        <v>35</v>
      </c>
      <c r="D20" s="3">
        <v>15</v>
      </c>
      <c r="E20" t="s">
        <v>19</v>
      </c>
      <c r="F20" s="19" t="str">
        <f t="shared" si="0"/>
        <v>CarterSwettMMILLENNIUM RUNNING</v>
      </c>
      <c r="G20" s="22">
        <f>SUMIF('Shamrock 5K'!$F$2:$F$300,$F20,'Shamrock 5K'!$J$2:$J$300)</f>
        <v>0</v>
      </c>
      <c r="H20" s="22">
        <f>SUMIF('Nashua 10K'!$F$2:$F$300,$F20,'Nashua 10K'!$J$2:$J$300)</f>
        <v>0</v>
      </c>
      <c r="I20" s="22">
        <f>SUMIF('Shaker 7'!$F$2:$F$300,$F20,'Shaker 7'!$J$2:$J$300)</f>
        <v>0</v>
      </c>
      <c r="J20" s="22">
        <f>SUMIF('Run for Freedom 5K'!$F$2:$F$300,$F20,'Run for Freedom 5K'!$J$2:$J$300)</f>
        <v>1</v>
      </c>
      <c r="K20" s="22">
        <f>SUMIF('Footrace for the Fallen 5K'!$F$2:$F$366,$F20,'Footrace for the Fallen 5K'!$J$2:$J$366)</f>
        <v>9</v>
      </c>
      <c r="L20" s="22">
        <f>SUMIF('New England Half'!$F$2:$F$355,$F20,'New England Half'!$J$2:$J$355)</f>
        <v>0</v>
      </c>
      <c r="M20" s="24">
        <f t="shared" si="1"/>
        <v>10</v>
      </c>
    </row>
    <row r="21" spans="1:13">
      <c r="A21" t="s">
        <v>46</v>
      </c>
      <c r="B21" t="s">
        <v>347</v>
      </c>
      <c r="C21" t="s">
        <v>35</v>
      </c>
      <c r="D21">
        <v>25</v>
      </c>
      <c r="E21" t="s">
        <v>18</v>
      </c>
      <c r="F21" s="19" t="str">
        <f t="shared" si="0"/>
        <v>MatthewClarkMGREATER DERRY TRACK CLUB</v>
      </c>
      <c r="G21" s="22">
        <f>SUMIF('Shamrock 5K'!$F$2:$F$300,$F21,'Shamrock 5K'!$J$2:$J$300)</f>
        <v>0</v>
      </c>
      <c r="H21" s="22">
        <f>SUMIF('Nashua 10K'!$F$2:$F$300,$F21,'Nashua 10K'!$J$2:$J$300)</f>
        <v>10</v>
      </c>
      <c r="I21" s="22">
        <f>SUMIF('Shaker 7'!$F$2:$F$300,$F21,'Shaker 7'!$J$2:$J$300)</f>
        <v>0</v>
      </c>
      <c r="J21" s="22">
        <f>SUMIF('Run for Freedom 5K'!$F$2:$F$300,$F21,'Run for Freedom 5K'!$J$2:$J$300)</f>
        <v>0</v>
      </c>
      <c r="K21" s="22">
        <f>SUMIF('Footrace for the Fallen 5K'!$F$2:$F$366,$F21,'Footrace for the Fallen 5K'!$J$2:$J$366)</f>
        <v>0</v>
      </c>
      <c r="L21" s="22">
        <f>SUMIF('New England Half'!$F$2:$F$355,$F21,'New England Half'!$J$2:$J$355)</f>
        <v>0</v>
      </c>
      <c r="M21" s="24">
        <f t="shared" si="1"/>
        <v>10</v>
      </c>
    </row>
    <row r="22" spans="1:13">
      <c r="A22" t="s">
        <v>492</v>
      </c>
      <c r="B22" t="s">
        <v>493</v>
      </c>
      <c r="C22" t="s">
        <v>35</v>
      </c>
      <c r="D22">
        <v>20</v>
      </c>
      <c r="E22" t="s">
        <v>18</v>
      </c>
      <c r="F22" s="19" t="str">
        <f t="shared" si="0"/>
        <v>CalebHagnerMGREATER DERRY TRACK CLUB</v>
      </c>
      <c r="G22" s="22">
        <f>SUMIF('Shamrock 5K'!$F$2:$F$300,$F22,'Shamrock 5K'!$J$2:$J$300)</f>
        <v>0</v>
      </c>
      <c r="H22" s="22">
        <f>SUMIF('Nashua 10K'!$F$2:$F$300,$F22,'Nashua 10K'!$J$2:$J$300)</f>
        <v>0</v>
      </c>
      <c r="I22" s="22">
        <f>SUMIF('Shaker 7'!$F$2:$F$300,$F22,'Shaker 7'!$J$2:$J$300)</f>
        <v>7.5</v>
      </c>
      <c r="J22" s="22">
        <f>SUMIF('Run for Freedom 5K'!$F$2:$F$300,$F22,'Run for Freedom 5K'!$J$2:$J$300)</f>
        <v>0</v>
      </c>
      <c r="K22" s="22">
        <f>SUMIF('Footrace for the Fallen 5K'!$F$2:$F$366,$F22,'Footrace for the Fallen 5K'!$J$2:$J$366)</f>
        <v>0</v>
      </c>
      <c r="L22" s="22">
        <f>SUMIF('New England Half'!$F$2:$F$355,$F22,'New England Half'!$J$2:$J$355)</f>
        <v>0</v>
      </c>
      <c r="M22" s="24">
        <f t="shared" si="1"/>
        <v>7.5</v>
      </c>
    </row>
    <row r="23" spans="1:13">
      <c r="A23" s="3" t="s">
        <v>230</v>
      </c>
      <c r="B23" s="3" t="s">
        <v>203</v>
      </c>
      <c r="C23" s="3" t="s">
        <v>35</v>
      </c>
      <c r="D23" s="3">
        <v>12</v>
      </c>
      <c r="E23" s="3" t="s">
        <v>20</v>
      </c>
      <c r="F23" s="19" t="str">
        <f t="shared" si="0"/>
        <v>DylanFarisMUPPER VALLEY RUNNING CLUB</v>
      </c>
      <c r="G23" s="22">
        <f>SUMIF('Shamrock 5K'!$F$2:$F$300,$F23,'Shamrock 5K'!$J$2:$J$300)</f>
        <v>6.25</v>
      </c>
      <c r="H23" s="22">
        <f>SUMIF('Nashua 10K'!$F$2:$F$300,$F23,'Nashua 10K'!$J$2:$J$300)</f>
        <v>0</v>
      </c>
      <c r="I23" s="22">
        <f>SUMIF('Shaker 7'!$F$2:$F$300,$F23,'Shaker 7'!$J$2:$J$300)</f>
        <v>0</v>
      </c>
      <c r="J23" s="22">
        <f>SUMIF('Run for Freedom 5K'!$F$2:$F$300,$F23,'Run for Freedom 5K'!$J$2:$J$300)</f>
        <v>0</v>
      </c>
      <c r="K23" s="22">
        <f>SUMIF('Footrace for the Fallen 5K'!$F$2:$F$366,$F23,'Footrace for the Fallen 5K'!$J$2:$J$366)</f>
        <v>0</v>
      </c>
      <c r="L23" s="22">
        <f>SUMIF('New England Half'!$F$2:$F$355,$F23,'New England Half'!$J$2:$J$355)</f>
        <v>0</v>
      </c>
      <c r="M23" s="24">
        <f t="shared" si="1"/>
        <v>6.25</v>
      </c>
    </row>
    <row r="24" spans="1:13">
      <c r="A24" s="3" t="s">
        <v>210</v>
      </c>
      <c r="B24" s="3" t="s">
        <v>798</v>
      </c>
      <c r="C24" s="3" t="s">
        <v>35</v>
      </c>
      <c r="D24" s="3">
        <v>28</v>
      </c>
      <c r="E24" t="s">
        <v>18</v>
      </c>
      <c r="F24" s="20" t="str">
        <f t="shared" si="0"/>
        <v>JeremySayersMGREATER DERRY TRACK CLUB</v>
      </c>
      <c r="G24" s="22">
        <f>SUMIF('Shamrock 5K'!$F$2:$F$300,$F24,'Shamrock 5K'!$J$2:$J$300)</f>
        <v>0</v>
      </c>
      <c r="H24" s="22">
        <f>SUMIF('Nashua 10K'!$F$2:$F$300,$F24,'Nashua 10K'!$J$2:$J$300)</f>
        <v>0</v>
      </c>
      <c r="I24" s="22">
        <f>SUMIF('Shaker 7'!$F$2:$F$300,$F24,'Shaker 7'!$J$2:$J$300)</f>
        <v>0</v>
      </c>
      <c r="J24" s="22">
        <f>SUMIF('Run for Freedom 5K'!$F$2:$F$300,$F24,'Run for Freedom 5K'!$J$2:$J$300)</f>
        <v>0</v>
      </c>
      <c r="K24" s="22">
        <f>SUMIF('Footrace for the Fallen 5K'!$F$2:$F$366,$F24,'Footrace for the Fallen 5K'!$J$2:$J$366)</f>
        <v>1.2</v>
      </c>
      <c r="L24" s="22">
        <f>SUMIF('New England Half'!$F$2:$F$355,$F24,'New England Half'!$J$2:$J$355)</f>
        <v>4.5</v>
      </c>
      <c r="M24" s="24">
        <f t="shared" si="1"/>
        <v>5.7</v>
      </c>
    </row>
    <row r="25" spans="1:13">
      <c r="A25" s="3" t="s">
        <v>539</v>
      </c>
      <c r="B25" s="3" t="s">
        <v>540</v>
      </c>
      <c r="C25" s="3" t="s">
        <v>35</v>
      </c>
      <c r="D25" s="3">
        <v>14</v>
      </c>
      <c r="E25" t="s">
        <v>19</v>
      </c>
      <c r="F25" s="19" t="str">
        <f t="shared" si="0"/>
        <v>LeightonKlugMMILLENNIUM RUNNING</v>
      </c>
      <c r="G25" s="22">
        <f>SUMIF('Shamrock 5K'!$F$2:$F$300,$F25,'Shamrock 5K'!$J$2:$J$300)</f>
        <v>0</v>
      </c>
      <c r="H25" s="22">
        <f>SUMIF('Nashua 10K'!$F$2:$F$300,$F25,'Nashua 10K'!$J$2:$J$300)</f>
        <v>0</v>
      </c>
      <c r="I25" s="22">
        <f>SUMIF('Shaker 7'!$F$2:$F$300,$F25,'Shaker 7'!$J$2:$J$300)</f>
        <v>0</v>
      </c>
      <c r="J25" s="22">
        <f>SUMIF('Run for Freedom 5K'!$F$2:$F$300,$F25,'Run for Freedom 5K'!$J$2:$J$300)</f>
        <v>5.25</v>
      </c>
      <c r="K25" s="22">
        <f>SUMIF('Footrace for the Fallen 5K'!$F$2:$F$366,$F25,'Footrace for the Fallen 5K'!$J$2:$J$366)</f>
        <v>0</v>
      </c>
      <c r="L25" s="22">
        <f>SUMIF('New England Half'!$F$2:$F$355,$F25,'New England Half'!$J$2:$J$355)</f>
        <v>0</v>
      </c>
      <c r="M25" s="24">
        <f t="shared" si="1"/>
        <v>5.25</v>
      </c>
    </row>
    <row r="26" spans="1:13">
      <c r="A26" s="3" t="s">
        <v>795</v>
      </c>
      <c r="B26" s="3" t="s">
        <v>752</v>
      </c>
      <c r="C26" s="3" t="s">
        <v>35</v>
      </c>
      <c r="D26" s="3">
        <v>23</v>
      </c>
      <c r="E26" s="2" t="s">
        <v>24</v>
      </c>
      <c r="F26" s="20" t="str">
        <f t="shared" si="0"/>
        <v>MaxwellMakaraMRUNNERS ALLEY</v>
      </c>
      <c r="G26" s="22">
        <f>SUMIF('Shamrock 5K'!$F$2:$F$300,$F26,'Shamrock 5K'!$J$2:$J$300)</f>
        <v>0</v>
      </c>
      <c r="H26" s="22">
        <f>SUMIF('Nashua 10K'!$F$2:$F$300,$F26,'Nashua 10K'!$J$2:$J$300)</f>
        <v>0</v>
      </c>
      <c r="I26" s="22">
        <f>SUMIF('Shaker 7'!$F$2:$F$300,$F26,'Shaker 7'!$J$2:$J$300)</f>
        <v>0</v>
      </c>
      <c r="J26" s="22">
        <f>SUMIF('Run for Freedom 5K'!$F$2:$F$300,$F26,'Run for Freedom 5K'!$J$2:$J$300)</f>
        <v>0</v>
      </c>
      <c r="K26" s="22">
        <f>SUMIF('Footrace for the Fallen 5K'!$F$2:$F$366,$F26,'Footrace for the Fallen 5K'!$J$2:$J$366)</f>
        <v>5</v>
      </c>
      <c r="L26" s="22">
        <f>SUMIF('New England Half'!$F$2:$F$355,$F26,'New England Half'!$J$2:$J$355)</f>
        <v>0</v>
      </c>
      <c r="M26" s="24">
        <f t="shared" si="1"/>
        <v>5</v>
      </c>
    </row>
    <row r="27" spans="1:13">
      <c r="A27" s="3" t="s">
        <v>541</v>
      </c>
      <c r="B27" s="3" t="s">
        <v>542</v>
      </c>
      <c r="C27" s="3" t="s">
        <v>35</v>
      </c>
      <c r="D27" s="3">
        <v>29</v>
      </c>
      <c r="E27" t="s">
        <v>19</v>
      </c>
      <c r="F27" s="20" t="str">
        <f t="shared" si="0"/>
        <v>SamuelKilhamMMILLENNIUM RUNNING</v>
      </c>
      <c r="G27" s="22">
        <f>SUMIF('Shamrock 5K'!$F$2:$F$300,$F27,'Shamrock 5K'!$J$2:$J$300)</f>
        <v>0</v>
      </c>
      <c r="H27" s="22">
        <f>SUMIF('Nashua 10K'!$F$2:$F$300,$F27,'Nashua 10K'!$J$2:$J$300)</f>
        <v>0</v>
      </c>
      <c r="I27" s="22">
        <f>SUMIF('Shaker 7'!$F$2:$F$300,$F27,'Shaker 7'!$J$2:$J$300)</f>
        <v>0</v>
      </c>
      <c r="J27" s="22">
        <f>SUMIF('Run for Freedom 5K'!$F$2:$F$300,$F27,'Run for Freedom 5K'!$J$2:$J$300)</f>
        <v>4.75</v>
      </c>
      <c r="K27" s="22">
        <f>SUMIF('Footrace for the Fallen 5K'!$F$2:$F$366,$F27,'Footrace for the Fallen 5K'!$J$2:$J$366)</f>
        <v>0</v>
      </c>
      <c r="L27" s="22">
        <f>SUMIF('New England Half'!$F$2:$F$355,$F27,'New England Half'!$J$2:$J$355)</f>
        <v>0</v>
      </c>
      <c r="M27" s="24">
        <f t="shared" si="1"/>
        <v>4.75</v>
      </c>
    </row>
    <row r="28" spans="1:13">
      <c r="A28" s="3" t="s">
        <v>544</v>
      </c>
      <c r="B28" s="3" t="s">
        <v>545</v>
      </c>
      <c r="C28" s="3" t="s">
        <v>35</v>
      </c>
      <c r="D28" s="3">
        <v>25</v>
      </c>
      <c r="E28" t="s">
        <v>19</v>
      </c>
      <c r="F28" s="19" t="str">
        <f t="shared" si="0"/>
        <v>CaryLeeMMILLENNIUM RUNNING</v>
      </c>
      <c r="G28" s="22">
        <f>SUMIF('Shamrock 5K'!$F$2:$F$300,$F28,'Shamrock 5K'!$J$2:$J$300)</f>
        <v>0</v>
      </c>
      <c r="H28" s="22">
        <f>SUMIF('Nashua 10K'!$F$2:$F$300,$F28,'Nashua 10K'!$J$2:$J$300)</f>
        <v>0</v>
      </c>
      <c r="I28" s="22">
        <f>SUMIF('Shaker 7'!$F$2:$F$300,$F28,'Shaker 7'!$J$2:$J$300)</f>
        <v>0</v>
      </c>
      <c r="J28" s="22">
        <f>SUMIF('Run for Freedom 5K'!$F$2:$F$300,$F28,'Run for Freedom 5K'!$J$2:$J$300)</f>
        <v>4.25</v>
      </c>
      <c r="K28" s="22">
        <f>SUMIF('Footrace for the Fallen 5K'!$F$2:$F$366,$F28,'Footrace for the Fallen 5K'!$J$2:$J$366)</f>
        <v>0</v>
      </c>
      <c r="L28" s="22">
        <f>SUMIF('New England Half'!$F$2:$F$355,$F28,'New England Half'!$J$2:$J$355)</f>
        <v>0</v>
      </c>
      <c r="M28" s="24">
        <f t="shared" si="1"/>
        <v>4.25</v>
      </c>
    </row>
    <row r="29" spans="1:13">
      <c r="A29" s="3" t="s">
        <v>561</v>
      </c>
      <c r="B29" s="3" t="s">
        <v>114</v>
      </c>
      <c r="C29" s="3" t="s">
        <v>35</v>
      </c>
      <c r="D29" s="3">
        <v>23</v>
      </c>
      <c r="E29" t="s">
        <v>18</v>
      </c>
      <c r="F29" s="19" t="str">
        <f t="shared" si="0"/>
        <v>KyleHoglundMGREATER DERRY TRACK CLUB</v>
      </c>
      <c r="G29" s="22">
        <f>SUMIF('Shamrock 5K'!$F$2:$F$300,$F29,'Shamrock 5K'!$J$2:$J$300)</f>
        <v>0</v>
      </c>
      <c r="H29" s="22">
        <f>SUMIF('Nashua 10K'!$F$2:$F$300,$F29,'Nashua 10K'!$J$2:$J$300)</f>
        <v>0</v>
      </c>
      <c r="I29" s="22">
        <f>SUMIF('Shaker 7'!$F$2:$F$300,$F29,'Shaker 7'!$J$2:$J$300)</f>
        <v>0</v>
      </c>
      <c r="J29" s="22">
        <f>SUMIF('Run for Freedom 5K'!$F$2:$F$300,$F29,'Run for Freedom 5K'!$J$2:$J$300)</f>
        <v>1</v>
      </c>
      <c r="K29" s="22">
        <f>SUMIF('Footrace for the Fallen 5K'!$F$2:$F$366,$F29,'Footrace for the Fallen 5K'!$J$2:$J$366)</f>
        <v>2.2000000000000002</v>
      </c>
      <c r="L29" s="22">
        <f>SUMIF('New England Half'!$F$2:$F$355,$F29,'New England Half'!$J$2:$J$355)</f>
        <v>0</v>
      </c>
      <c r="M29" s="24">
        <f t="shared" si="1"/>
        <v>3.2</v>
      </c>
    </row>
    <row r="30" spans="1:13">
      <c r="A30" s="3" t="s">
        <v>176</v>
      </c>
      <c r="B30" s="3" t="s">
        <v>239</v>
      </c>
      <c r="C30" s="3" t="s">
        <v>35</v>
      </c>
      <c r="D30" s="3">
        <v>14</v>
      </c>
      <c r="E30" s="3" t="s">
        <v>20</v>
      </c>
      <c r="F30" s="19" t="str">
        <f t="shared" si="0"/>
        <v>ScottMcSherryMUPPER VALLEY RUNNING CLUB</v>
      </c>
      <c r="G30" s="22">
        <f>SUMIF('Shamrock 5K'!$F$2:$F$300,$F30,'Shamrock 5K'!$J$2:$J$300)</f>
        <v>3</v>
      </c>
      <c r="H30" s="22">
        <f>SUMIF('Nashua 10K'!$F$2:$F$300,$F30,'Nashua 10K'!$J$2:$J$300)</f>
        <v>0</v>
      </c>
      <c r="I30" s="22">
        <f>SUMIF('Shaker 7'!$F$2:$F$300,$F30,'Shaker 7'!$J$2:$J$300)</f>
        <v>0</v>
      </c>
      <c r="J30" s="22">
        <f>SUMIF('Run for Freedom 5K'!$F$2:$F$300,$F30,'Run for Freedom 5K'!$J$2:$J$300)</f>
        <v>0</v>
      </c>
      <c r="K30" s="22">
        <f>SUMIF('Footrace for the Fallen 5K'!$F$2:$F$366,$F30,'Footrace for the Fallen 5K'!$J$2:$J$366)</f>
        <v>0</v>
      </c>
      <c r="L30" s="22">
        <f>SUMIF('New England Half'!$F$2:$F$355,$F30,'New England Half'!$J$2:$J$355)</f>
        <v>0</v>
      </c>
      <c r="M30" s="24">
        <f t="shared" si="1"/>
        <v>3</v>
      </c>
    </row>
    <row r="31" spans="1:13">
      <c r="A31" t="s">
        <v>59</v>
      </c>
      <c r="B31" t="s">
        <v>60</v>
      </c>
      <c r="C31" t="s">
        <v>35</v>
      </c>
      <c r="D31">
        <v>12</v>
      </c>
      <c r="E31" t="s">
        <v>17</v>
      </c>
      <c r="F31" s="20" t="str">
        <f t="shared" si="0"/>
        <v>JackNewboldMGATE CITY STRIDERS</v>
      </c>
      <c r="G31" s="22">
        <f>SUMIF('Shamrock 5K'!$F$2:$F$300,$F31,'Shamrock 5K'!$J$2:$J$300)</f>
        <v>1</v>
      </c>
      <c r="H31" s="22">
        <f>SUMIF('Nashua 10K'!$F$2:$F$300,$F31,'Nashua 10K'!$J$2:$J$300)</f>
        <v>1.8</v>
      </c>
      <c r="I31" s="22">
        <f>SUMIF('Shaker 7'!$F$2:$F$300,$F31,'Shaker 7'!$J$2:$J$300)</f>
        <v>0</v>
      </c>
      <c r="J31" s="22">
        <f>SUMIF('Run for Freedom 5K'!$F$2:$F$300,$F31,'Run for Freedom 5K'!$J$2:$J$300)</f>
        <v>0</v>
      </c>
      <c r="K31" s="22">
        <f>SUMIF('Footrace for the Fallen 5K'!$F$2:$F$366,$F31,'Footrace for the Fallen 5K'!$J$2:$J$366)</f>
        <v>0</v>
      </c>
      <c r="L31" s="22">
        <f>SUMIF('New England Half'!$F$2:$F$355,$F31,'New England Half'!$J$2:$J$355)</f>
        <v>0</v>
      </c>
      <c r="M31" s="24">
        <f t="shared" si="1"/>
        <v>2.8</v>
      </c>
    </row>
    <row r="32" spans="1:13">
      <c r="A32" s="3" t="s">
        <v>59</v>
      </c>
      <c r="B32" s="3" t="s">
        <v>502</v>
      </c>
      <c r="C32" s="3" t="s">
        <v>35</v>
      </c>
      <c r="D32" s="3">
        <v>18</v>
      </c>
      <c r="E32" t="s">
        <v>18</v>
      </c>
      <c r="F32" s="19" t="str">
        <f t="shared" si="0"/>
        <v>JackAlizioMGREATER DERRY TRACK CLUB</v>
      </c>
      <c r="G32" s="22">
        <f>SUMIF('Shamrock 5K'!$F$2:$F$300,$F32,'Shamrock 5K'!$J$2:$J$300)</f>
        <v>0</v>
      </c>
      <c r="H32" s="22">
        <f>SUMIF('Nashua 10K'!$F$2:$F$300,$F32,'Nashua 10K'!$J$2:$J$300)</f>
        <v>0</v>
      </c>
      <c r="I32" s="22">
        <f>SUMIF('Shaker 7'!$F$2:$F$300,$F32,'Shaker 7'!$J$2:$J$300)</f>
        <v>0</v>
      </c>
      <c r="J32" s="22">
        <f>SUMIF('Run for Freedom 5K'!$F$2:$F$300,$F32,'Run for Freedom 5K'!$J$2:$J$300)</f>
        <v>1</v>
      </c>
      <c r="K32" s="22">
        <f>SUMIF('Footrace for the Fallen 5K'!$F$2:$F$366,$F32,'Footrace for the Fallen 5K'!$J$2:$J$366)</f>
        <v>0</v>
      </c>
      <c r="L32" s="22">
        <f>SUMIF('New England Half'!$F$2:$F$355,$F32,'New England Half'!$J$2:$J$355)</f>
        <v>1.3</v>
      </c>
      <c r="M32" s="24">
        <f t="shared" si="1"/>
        <v>2.2999999999999998</v>
      </c>
    </row>
    <row r="33" spans="1:13">
      <c r="A33" t="s">
        <v>210</v>
      </c>
      <c r="B33" t="s">
        <v>369</v>
      </c>
      <c r="C33" t="s">
        <v>35</v>
      </c>
      <c r="D33">
        <v>25</v>
      </c>
      <c r="E33" t="s">
        <v>18</v>
      </c>
      <c r="F33" s="20" t="str">
        <f t="shared" si="0"/>
        <v>JeremyAubinMGREATER DERRY TRACK CLUB</v>
      </c>
      <c r="G33" s="22">
        <f>SUMIF('Shamrock 5K'!$F$2:$F$300,$F33,'Shamrock 5K'!$J$2:$J$300)</f>
        <v>0</v>
      </c>
      <c r="H33" s="22">
        <f>SUMIF('Nashua 10K'!$F$2:$F$300,$F33,'Nashua 10K'!$J$2:$J$300)</f>
        <v>2.2000000000000002</v>
      </c>
      <c r="I33" s="22">
        <f>SUMIF('Shaker 7'!$F$2:$F$300,$F33,'Shaker 7'!$J$2:$J$300)</f>
        <v>0</v>
      </c>
      <c r="J33" s="22">
        <f>SUMIF('Run for Freedom 5K'!$F$2:$F$300,$F33,'Run for Freedom 5K'!$J$2:$J$300)</f>
        <v>0</v>
      </c>
      <c r="K33" s="22">
        <f>SUMIF('Footrace for the Fallen 5K'!$F$2:$F$366,$F33,'Footrace for the Fallen 5K'!$J$2:$J$366)</f>
        <v>0</v>
      </c>
      <c r="L33" s="22">
        <f>SUMIF('New England Half'!$F$2:$F$355,$F33,'New England Half'!$J$2:$J$355)</f>
        <v>0</v>
      </c>
      <c r="M33" s="24">
        <f t="shared" si="1"/>
        <v>2.2000000000000002</v>
      </c>
    </row>
    <row r="34" spans="1:13">
      <c r="A34" s="3" t="s">
        <v>39</v>
      </c>
      <c r="B34" s="3" t="s">
        <v>554</v>
      </c>
      <c r="C34" s="3" t="s">
        <v>35</v>
      </c>
      <c r="D34" s="3">
        <v>23</v>
      </c>
      <c r="E34" t="s">
        <v>19</v>
      </c>
      <c r="F34" s="19" t="str">
        <f t="shared" si="0"/>
        <v>StephenMillerMMILLENNIUM RUNNING</v>
      </c>
      <c r="G34" s="22">
        <f>SUMIF('Shamrock 5K'!$F$2:$F$300,$F34,'Shamrock 5K'!$J$2:$J$300)</f>
        <v>0</v>
      </c>
      <c r="H34" s="22">
        <f>SUMIF('Nashua 10K'!$F$2:$F$300,$F34,'Nashua 10K'!$J$2:$J$300)</f>
        <v>0</v>
      </c>
      <c r="I34" s="22">
        <f>SUMIF('Shaker 7'!$F$2:$F$300,$F34,'Shaker 7'!$J$2:$J$300)</f>
        <v>0</v>
      </c>
      <c r="J34" s="22">
        <f>SUMIF('Run for Freedom 5K'!$F$2:$F$300,$F34,'Run for Freedom 5K'!$J$2:$J$300)</f>
        <v>2</v>
      </c>
      <c r="K34" s="22">
        <f>SUMIF('Footrace for the Fallen 5K'!$F$2:$F$366,$F34,'Footrace for the Fallen 5K'!$J$2:$J$366)</f>
        <v>0</v>
      </c>
      <c r="L34" s="22">
        <f>SUMIF('New England Half'!$F$2:$F$355,$F34,'New England Half'!$J$2:$J$355)</f>
        <v>0</v>
      </c>
      <c r="M34" s="24">
        <f t="shared" si="1"/>
        <v>2</v>
      </c>
    </row>
    <row r="35" spans="1:13">
      <c r="A35" s="3" t="s">
        <v>791</v>
      </c>
      <c r="B35" s="3" t="s">
        <v>730</v>
      </c>
      <c r="C35" s="3" t="s">
        <v>35</v>
      </c>
      <c r="D35" s="3">
        <v>13</v>
      </c>
      <c r="E35" t="s">
        <v>18</v>
      </c>
      <c r="F35" s="19" t="str">
        <f t="shared" si="0"/>
        <v>OgdenHolmesMGREATER DERRY TRACK CLUB</v>
      </c>
      <c r="G35" s="22">
        <f>SUMIF('Shamrock 5K'!$F$2:$F$300,$F35,'Shamrock 5K'!$J$2:$J$300)</f>
        <v>0</v>
      </c>
      <c r="H35" s="22">
        <f>SUMIF('Nashua 10K'!$F$2:$F$300,$F35,'Nashua 10K'!$J$2:$J$300)</f>
        <v>0</v>
      </c>
      <c r="I35" s="22">
        <f>SUMIF('Shaker 7'!$F$2:$F$300,$F35,'Shaker 7'!$J$2:$J$300)</f>
        <v>0</v>
      </c>
      <c r="J35" s="22">
        <f>SUMIF('Run for Freedom 5K'!$F$2:$F$300,$F35,'Run for Freedom 5K'!$J$2:$J$300)</f>
        <v>0</v>
      </c>
      <c r="K35" s="22">
        <f>SUMIF('Footrace for the Fallen 5K'!$F$2:$F$366,$F35,'Footrace for the Fallen 5K'!$J$2:$J$366)</f>
        <v>1.6</v>
      </c>
      <c r="L35" s="22">
        <f>SUMIF('New England Half'!$F$2:$F$355,$F35,'New England Half'!$J$2:$J$355)</f>
        <v>0</v>
      </c>
      <c r="M35" s="24">
        <f t="shared" si="1"/>
        <v>1.6</v>
      </c>
    </row>
    <row r="36" spans="1:13">
      <c r="A36" s="3" t="s">
        <v>610</v>
      </c>
      <c r="B36" s="3" t="s">
        <v>609</v>
      </c>
      <c r="C36" s="3" t="s">
        <v>35</v>
      </c>
      <c r="D36" s="3">
        <v>7</v>
      </c>
      <c r="E36" t="s">
        <v>18</v>
      </c>
      <c r="F36" s="20" t="str">
        <f t="shared" si="0"/>
        <v>ParkerRizzoMGREATER DERRY TRACK CLUB</v>
      </c>
      <c r="G36" s="22">
        <f>SUMIF('Shamrock 5K'!$F$2:$F$300,$F36,'Shamrock 5K'!$J$2:$J$300)</f>
        <v>0</v>
      </c>
      <c r="H36" s="22">
        <f>SUMIF('Nashua 10K'!$F$2:$F$300,$F36,'Nashua 10K'!$J$2:$J$300)</f>
        <v>0</v>
      </c>
      <c r="I36" s="22">
        <f>SUMIF('Shaker 7'!$F$2:$F$300,$F36,'Shaker 7'!$J$2:$J$300)</f>
        <v>0</v>
      </c>
      <c r="J36" s="22">
        <f>SUMIF('Run for Freedom 5K'!$F$2:$F$300,$F36,'Run for Freedom 5K'!$J$2:$J$300)</f>
        <v>1</v>
      </c>
      <c r="K36" s="22">
        <f>SUMIF('Footrace for the Fallen 5K'!$F$2:$F$366,$F36,'Footrace for the Fallen 5K'!$J$2:$J$366)</f>
        <v>0</v>
      </c>
      <c r="L36" s="22">
        <f>SUMIF('New England Half'!$F$2:$F$355,$F36,'New England Half'!$J$2:$J$355)</f>
        <v>0</v>
      </c>
      <c r="M36" s="24">
        <f t="shared" si="1"/>
        <v>1</v>
      </c>
    </row>
    <row r="37" spans="1:13">
      <c r="A37" s="3" t="s">
        <v>672</v>
      </c>
      <c r="B37" s="3" t="s">
        <v>673</v>
      </c>
      <c r="C37" s="3" t="s">
        <v>35</v>
      </c>
      <c r="D37" s="3">
        <v>10</v>
      </c>
      <c r="E37" t="s">
        <v>18</v>
      </c>
      <c r="F37" s="19" t="str">
        <f t="shared" si="0"/>
        <v>EliMedinaMGREATER DERRY TRACK CLUB</v>
      </c>
      <c r="G37" s="22">
        <f>SUMIF('Shamrock 5K'!$F$2:$F$300,$F37,'Shamrock 5K'!$J$2:$J$300)</f>
        <v>0</v>
      </c>
      <c r="H37" s="22">
        <f>SUMIF('Nashua 10K'!$F$2:$F$300,$F37,'Nashua 10K'!$J$2:$J$300)</f>
        <v>0</v>
      </c>
      <c r="I37" s="22">
        <f>SUMIF('Shaker 7'!$F$2:$F$300,$F37,'Shaker 7'!$J$2:$J$300)</f>
        <v>0</v>
      </c>
      <c r="J37" s="22">
        <f>SUMIF('Run for Freedom 5K'!$F$2:$F$300,$F37,'Run for Freedom 5K'!$J$2:$J$300)</f>
        <v>1</v>
      </c>
      <c r="K37" s="22">
        <f>SUMIF('Footrace for the Fallen 5K'!$F$2:$F$366,$F37,'Footrace for the Fallen 5K'!$J$2:$J$366)</f>
        <v>0</v>
      </c>
      <c r="L37" s="22">
        <f>SUMIF('New England Half'!$F$2:$F$355,$F37,'New England Half'!$J$2:$J$355)</f>
        <v>0</v>
      </c>
      <c r="M37" s="24">
        <f t="shared" si="1"/>
        <v>1</v>
      </c>
    </row>
    <row r="38" spans="1:13">
      <c r="A38" s="3" t="s">
        <v>230</v>
      </c>
      <c r="B38" s="3" t="s">
        <v>364</v>
      </c>
      <c r="C38" s="3" t="s">
        <v>35</v>
      </c>
      <c r="D38" s="3">
        <v>11</v>
      </c>
      <c r="E38" t="s">
        <v>18</v>
      </c>
      <c r="F38" s="19" t="str">
        <f t="shared" si="0"/>
        <v>DylanPetersonMGREATER DERRY TRACK CLUB</v>
      </c>
      <c r="G38" s="22">
        <f>SUMIF('Shamrock 5K'!$F$2:$F$300,$F38,'Shamrock 5K'!$J$2:$J$300)</f>
        <v>0</v>
      </c>
      <c r="H38" s="22">
        <f>SUMIF('Nashua 10K'!$F$2:$F$300,$F38,'Nashua 10K'!$J$2:$J$300)</f>
        <v>0</v>
      </c>
      <c r="I38" s="22">
        <f>SUMIF('Shaker 7'!$F$2:$F$300,$F38,'Shaker 7'!$J$2:$J$300)</f>
        <v>0</v>
      </c>
      <c r="J38" s="22">
        <f>SUMIF('Run for Freedom 5K'!$F$2:$F$300,$F38,'Run for Freedom 5K'!$J$2:$J$300)</f>
        <v>1</v>
      </c>
      <c r="K38" s="22">
        <f>SUMIF('Footrace for the Fallen 5K'!$F$2:$F$366,$F38,'Footrace for the Fallen 5K'!$J$2:$J$366)</f>
        <v>0</v>
      </c>
      <c r="L38" s="22">
        <f>SUMIF('New England Half'!$F$2:$F$355,$F38,'New England Half'!$J$2:$J$355)</f>
        <v>0</v>
      </c>
      <c r="M38" s="24">
        <f t="shared" si="1"/>
        <v>1</v>
      </c>
    </row>
    <row r="39" spans="1:13">
      <c r="A39" s="3" t="s">
        <v>59</v>
      </c>
      <c r="B39" s="3" t="s">
        <v>358</v>
      </c>
      <c r="C39" s="3" t="s">
        <v>35</v>
      </c>
      <c r="D39" s="3">
        <v>13</v>
      </c>
      <c r="E39" t="s">
        <v>18</v>
      </c>
      <c r="F39" s="20" t="str">
        <f t="shared" si="0"/>
        <v>JackGagneMGREATER DERRY TRACK CLUB</v>
      </c>
      <c r="G39" s="22">
        <f>SUMIF('Shamrock 5K'!$F$2:$F$300,$F39,'Shamrock 5K'!$J$2:$J$300)</f>
        <v>0</v>
      </c>
      <c r="H39" s="22">
        <f>SUMIF('Nashua 10K'!$F$2:$F$300,$F39,'Nashua 10K'!$J$2:$J$300)</f>
        <v>0</v>
      </c>
      <c r="I39" s="22">
        <f>SUMIF('Shaker 7'!$F$2:$F$300,$F39,'Shaker 7'!$J$2:$J$300)</f>
        <v>0</v>
      </c>
      <c r="J39" s="22">
        <f>SUMIF('Run for Freedom 5K'!$F$2:$F$300,$F39,'Run for Freedom 5K'!$J$2:$J$300)</f>
        <v>1</v>
      </c>
      <c r="K39" s="22">
        <f>SUMIF('Footrace for the Fallen 5K'!$F$2:$F$366,$F39,'Footrace for the Fallen 5K'!$J$2:$J$366)</f>
        <v>0</v>
      </c>
      <c r="L39" s="22">
        <f>SUMIF('New England Half'!$F$2:$F$355,$F39,'New England Half'!$J$2:$J$355)</f>
        <v>0</v>
      </c>
      <c r="M39" s="24">
        <f t="shared" si="1"/>
        <v>1</v>
      </c>
    </row>
    <row r="40" spans="1:13">
      <c r="A40" s="3" t="s">
        <v>96</v>
      </c>
      <c r="B40" s="3" t="s">
        <v>662</v>
      </c>
      <c r="C40" s="3" t="s">
        <v>35</v>
      </c>
      <c r="D40" s="3">
        <v>14</v>
      </c>
      <c r="E40" t="s">
        <v>18</v>
      </c>
      <c r="F40" s="20" t="str">
        <f t="shared" si="0"/>
        <v>JohnPareMGREATER DERRY TRACK CLUB</v>
      </c>
      <c r="G40" s="22">
        <f>SUMIF('Shamrock 5K'!$F$2:$F$300,$F40,'Shamrock 5K'!$J$2:$J$300)</f>
        <v>0</v>
      </c>
      <c r="H40" s="22">
        <f>SUMIF('Nashua 10K'!$F$2:$F$300,$F40,'Nashua 10K'!$J$2:$J$300)</f>
        <v>0</v>
      </c>
      <c r="I40" s="22">
        <f>SUMIF('Shaker 7'!$F$2:$F$300,$F40,'Shaker 7'!$J$2:$J$300)</f>
        <v>0</v>
      </c>
      <c r="J40" s="22">
        <f>SUMIF('Run for Freedom 5K'!$F$2:$F$300,$F40,'Run for Freedom 5K'!$J$2:$J$300)</f>
        <v>1</v>
      </c>
      <c r="K40" s="22">
        <f>SUMIF('Footrace for the Fallen 5K'!$F$2:$F$366,$F40,'Footrace for the Fallen 5K'!$J$2:$J$366)</f>
        <v>0</v>
      </c>
      <c r="L40" s="22">
        <f>SUMIF('New England Half'!$F$2:$F$355,$F40,'New England Half'!$J$2:$J$355)</f>
        <v>0</v>
      </c>
      <c r="M40" s="24">
        <f t="shared" si="1"/>
        <v>1</v>
      </c>
    </row>
    <row r="41" spans="1:13">
      <c r="A41" s="3" t="s">
        <v>625</v>
      </c>
      <c r="B41" s="3" t="s">
        <v>368</v>
      </c>
      <c r="C41" s="3" t="s">
        <v>35</v>
      </c>
      <c r="D41" s="3">
        <v>15</v>
      </c>
      <c r="E41" t="s">
        <v>18</v>
      </c>
      <c r="F41" s="19" t="str">
        <f t="shared" si="0"/>
        <v>AaravVidyarthyMGREATER DERRY TRACK CLUB</v>
      </c>
      <c r="G41" s="22">
        <f>SUMIF('Shamrock 5K'!$F$2:$F$300,$F41,'Shamrock 5K'!$J$2:$J$300)</f>
        <v>0</v>
      </c>
      <c r="H41" s="22">
        <f>SUMIF('Nashua 10K'!$F$2:$F$300,$F41,'Nashua 10K'!$J$2:$J$300)</f>
        <v>0</v>
      </c>
      <c r="I41" s="22">
        <f>SUMIF('Shaker 7'!$F$2:$F$300,$F41,'Shaker 7'!$J$2:$J$300)</f>
        <v>0</v>
      </c>
      <c r="J41" s="22">
        <f>SUMIF('Run for Freedom 5K'!$F$2:$F$300,$F41,'Run for Freedom 5K'!$J$2:$J$300)</f>
        <v>1</v>
      </c>
      <c r="K41" s="22">
        <f>SUMIF('Footrace for the Fallen 5K'!$F$2:$F$366,$F41,'Footrace for the Fallen 5K'!$J$2:$J$366)</f>
        <v>0</v>
      </c>
      <c r="L41" s="22">
        <f>SUMIF('New England Half'!$F$2:$F$355,$F41,'New England Half'!$J$2:$J$355)</f>
        <v>0</v>
      </c>
      <c r="M41" s="24">
        <f t="shared" si="1"/>
        <v>1</v>
      </c>
    </row>
    <row r="42" spans="1:13">
      <c r="A42" s="3" t="s">
        <v>557</v>
      </c>
      <c r="B42" s="3" t="s">
        <v>558</v>
      </c>
      <c r="C42" s="3" t="s">
        <v>35</v>
      </c>
      <c r="D42" s="3">
        <v>19</v>
      </c>
      <c r="E42" t="s">
        <v>18</v>
      </c>
      <c r="F42" s="19" t="str">
        <f t="shared" si="0"/>
        <v>CodyMerrillMGREATER DERRY TRACK CLUB</v>
      </c>
      <c r="G42" s="22">
        <f>SUMIF('Shamrock 5K'!$F$2:$F$300,$F42,'Shamrock 5K'!$J$2:$J$300)</f>
        <v>0</v>
      </c>
      <c r="H42" s="22">
        <f>SUMIF('Nashua 10K'!$F$2:$F$300,$F42,'Nashua 10K'!$J$2:$J$300)</f>
        <v>0</v>
      </c>
      <c r="I42" s="22">
        <f>SUMIF('Shaker 7'!$F$2:$F$300,$F42,'Shaker 7'!$J$2:$J$300)</f>
        <v>0</v>
      </c>
      <c r="J42" s="22">
        <f>SUMIF('Run for Freedom 5K'!$F$2:$F$300,$F42,'Run for Freedom 5K'!$J$2:$J$300)</f>
        <v>1</v>
      </c>
      <c r="K42" s="22">
        <f>SUMIF('Footrace for the Fallen 5K'!$F$2:$F$366,$F42,'Footrace for the Fallen 5K'!$J$2:$J$366)</f>
        <v>0</v>
      </c>
      <c r="L42" s="22">
        <f>SUMIF('New England Half'!$F$2:$F$355,$F42,'New England Half'!$J$2:$J$355)</f>
        <v>0</v>
      </c>
      <c r="M42" s="24">
        <f t="shared" si="1"/>
        <v>1</v>
      </c>
    </row>
    <row r="43" spans="1:13">
      <c r="A43" s="3" t="s">
        <v>59</v>
      </c>
      <c r="B43" s="3" t="s">
        <v>564</v>
      </c>
      <c r="C43" s="3" t="s">
        <v>35</v>
      </c>
      <c r="D43" s="3">
        <v>19</v>
      </c>
      <c r="E43" t="s">
        <v>18</v>
      </c>
      <c r="F43" s="19" t="str">
        <f t="shared" si="0"/>
        <v>JackToscano, Jr.MGREATER DERRY TRACK CLUB</v>
      </c>
      <c r="G43" s="22">
        <f>SUMIF('Shamrock 5K'!$F$2:$F$300,$F43,'Shamrock 5K'!$J$2:$J$300)</f>
        <v>0</v>
      </c>
      <c r="H43" s="22">
        <f>SUMIF('Nashua 10K'!$F$2:$F$300,$F43,'Nashua 10K'!$J$2:$J$300)</f>
        <v>0</v>
      </c>
      <c r="I43" s="22">
        <f>SUMIF('Shaker 7'!$F$2:$F$300,$F43,'Shaker 7'!$J$2:$J$300)</f>
        <v>0</v>
      </c>
      <c r="J43" s="22">
        <f>SUMIF('Run for Freedom 5K'!$F$2:$F$300,$F43,'Run for Freedom 5K'!$J$2:$J$300)</f>
        <v>1</v>
      </c>
      <c r="K43" s="22">
        <f>SUMIF('Footrace for the Fallen 5K'!$F$2:$F$366,$F43,'Footrace for the Fallen 5K'!$J$2:$J$366)</f>
        <v>0</v>
      </c>
      <c r="L43" s="22">
        <f>SUMIF('New England Half'!$F$2:$F$355,$F43,'New England Half'!$J$2:$J$355)</f>
        <v>0</v>
      </c>
      <c r="M43" s="24">
        <f t="shared" si="1"/>
        <v>1</v>
      </c>
    </row>
    <row r="44" spans="1:13">
      <c r="A44" s="3" t="s">
        <v>632</v>
      </c>
      <c r="B44" s="3" t="s">
        <v>368</v>
      </c>
      <c r="C44" s="3" t="s">
        <v>35</v>
      </c>
      <c r="D44" s="3">
        <v>19</v>
      </c>
      <c r="E44" t="s">
        <v>18</v>
      </c>
      <c r="F44" s="19" t="str">
        <f t="shared" si="0"/>
        <v>AaryanVidyarthyMGREATER DERRY TRACK CLUB</v>
      </c>
      <c r="G44" s="22">
        <f>SUMIF('Shamrock 5K'!$F$2:$F$300,$F44,'Shamrock 5K'!$J$2:$J$300)</f>
        <v>0</v>
      </c>
      <c r="H44" s="22">
        <f>SUMIF('Nashua 10K'!$F$2:$F$300,$F44,'Nashua 10K'!$J$2:$J$300)</f>
        <v>0</v>
      </c>
      <c r="I44" s="22">
        <f>SUMIF('Shaker 7'!$F$2:$F$300,$F44,'Shaker 7'!$J$2:$J$300)</f>
        <v>0</v>
      </c>
      <c r="J44" s="22">
        <f>SUMIF('Run for Freedom 5K'!$F$2:$F$300,$F44,'Run for Freedom 5K'!$J$2:$J$300)</f>
        <v>1</v>
      </c>
      <c r="K44" s="22">
        <f>SUMIF('Footrace for the Fallen 5K'!$F$2:$F$366,$F44,'Footrace for the Fallen 5K'!$J$2:$J$366)</f>
        <v>0</v>
      </c>
      <c r="L44" s="22">
        <f>SUMIF('New England Half'!$F$2:$F$355,$F44,'New England Half'!$J$2:$J$355)</f>
        <v>0</v>
      </c>
      <c r="M44" s="24">
        <f t="shared" si="1"/>
        <v>1</v>
      </c>
    </row>
    <row r="45" spans="1:13">
      <c r="A45" s="3" t="s">
        <v>568</v>
      </c>
      <c r="B45" s="3" t="s">
        <v>569</v>
      </c>
      <c r="C45" s="3" t="s">
        <v>35</v>
      </c>
      <c r="D45" s="3">
        <v>27</v>
      </c>
      <c r="E45" t="s">
        <v>18</v>
      </c>
      <c r="F45" s="20" t="str">
        <f t="shared" si="0"/>
        <v>EvanPhairMGREATER DERRY TRACK CLUB</v>
      </c>
      <c r="G45" s="22">
        <f>SUMIF('Shamrock 5K'!$F$2:$F$300,$F45,'Shamrock 5K'!$J$2:$J$300)</f>
        <v>0</v>
      </c>
      <c r="H45" s="22">
        <f>SUMIF('Nashua 10K'!$F$2:$F$300,$F45,'Nashua 10K'!$J$2:$J$300)</f>
        <v>0</v>
      </c>
      <c r="I45" s="22">
        <f>SUMIF('Shaker 7'!$F$2:$F$300,$F45,'Shaker 7'!$J$2:$J$300)</f>
        <v>0</v>
      </c>
      <c r="J45" s="22">
        <f>SUMIF('Run for Freedom 5K'!$F$2:$F$300,$F45,'Run for Freedom 5K'!$J$2:$J$300)</f>
        <v>1</v>
      </c>
      <c r="K45" s="22">
        <f>SUMIF('Footrace for the Fallen 5K'!$F$2:$F$366,$F45,'Footrace for the Fallen 5K'!$J$2:$J$366)</f>
        <v>0</v>
      </c>
      <c r="L45" s="22">
        <f>SUMIF('New England Half'!$F$2:$F$355,$F45,'New England Half'!$J$2:$J$355)</f>
        <v>0</v>
      </c>
      <c r="M45" s="24">
        <f t="shared" si="1"/>
        <v>1</v>
      </c>
    </row>
    <row r="46" spans="1:13">
      <c r="A46" s="3" t="s">
        <v>562</v>
      </c>
      <c r="B46" s="3" t="s">
        <v>563</v>
      </c>
      <c r="C46" s="3" t="s">
        <v>35</v>
      </c>
      <c r="D46" s="3">
        <v>27</v>
      </c>
      <c r="E46" t="s">
        <v>19</v>
      </c>
      <c r="F46" s="19" t="str">
        <f t="shared" si="0"/>
        <v>NoahKondorMMILLENNIUM RUNNING</v>
      </c>
      <c r="G46" s="22">
        <f>SUMIF('Shamrock 5K'!$F$2:$F$300,$F46,'Shamrock 5K'!$J$2:$J$300)</f>
        <v>0</v>
      </c>
      <c r="H46" s="22">
        <f>SUMIF('Nashua 10K'!$F$2:$F$300,$F46,'Nashua 10K'!$J$2:$J$300)</f>
        <v>0</v>
      </c>
      <c r="I46" s="22">
        <f>SUMIF('Shaker 7'!$F$2:$F$300,$F46,'Shaker 7'!$J$2:$J$300)</f>
        <v>0</v>
      </c>
      <c r="J46" s="22">
        <f>SUMIF('Run for Freedom 5K'!$F$2:$F$300,$F46,'Run for Freedom 5K'!$J$2:$J$300)</f>
        <v>1</v>
      </c>
      <c r="K46" s="22">
        <f>SUMIF('Footrace for the Fallen 5K'!$F$2:$F$366,$F46,'Footrace for the Fallen 5K'!$J$2:$J$366)</f>
        <v>0</v>
      </c>
      <c r="L46" s="22">
        <f>SUMIF('New England Half'!$F$2:$F$355,$F46,'New England Half'!$J$2:$J$355)</f>
        <v>0</v>
      </c>
      <c r="M46" s="24">
        <f t="shared" si="1"/>
        <v>1</v>
      </c>
    </row>
    <row r="47" spans="1:13">
      <c r="A47" s="3" t="s">
        <v>33</v>
      </c>
      <c r="B47" s="3" t="s">
        <v>631</v>
      </c>
      <c r="C47" s="3" t="s">
        <v>35</v>
      </c>
      <c r="D47" s="3">
        <v>28</v>
      </c>
      <c r="E47" t="s">
        <v>18</v>
      </c>
      <c r="F47" s="20" t="str">
        <f t="shared" si="0"/>
        <v>JacobNoyovitzMGREATER DERRY TRACK CLUB</v>
      </c>
      <c r="G47" s="22">
        <f>SUMIF('Shamrock 5K'!$F$2:$F$300,$F47,'Shamrock 5K'!$J$2:$J$300)</f>
        <v>0</v>
      </c>
      <c r="H47" s="22">
        <f>SUMIF('Nashua 10K'!$F$2:$F$300,$F47,'Nashua 10K'!$J$2:$J$300)</f>
        <v>0</v>
      </c>
      <c r="I47" s="22">
        <f>SUMIF('Shaker 7'!$F$2:$F$300,$F47,'Shaker 7'!$J$2:$J$300)</f>
        <v>0</v>
      </c>
      <c r="J47" s="22">
        <f>SUMIF('Run for Freedom 5K'!$F$2:$F$300,$F47,'Run for Freedom 5K'!$J$2:$J$300)</f>
        <v>1</v>
      </c>
      <c r="K47" s="22">
        <f>SUMIF('Footrace for the Fallen 5K'!$F$2:$F$366,$F47,'Footrace for the Fallen 5K'!$J$2:$J$366)</f>
        <v>0</v>
      </c>
      <c r="L47" s="22">
        <f>SUMIF('New England Half'!$F$2:$F$355,$F47,'New England Half'!$J$2:$J$355)</f>
        <v>0</v>
      </c>
      <c r="M47" s="24">
        <f t="shared" si="1"/>
        <v>1</v>
      </c>
    </row>
    <row r="89" spans="13:13">
      <c r="M89" s="24"/>
    </row>
    <row r="90" spans="13:13">
      <c r="M90" s="24"/>
    </row>
    <row r="91" spans="13:13">
      <c r="M91" s="24"/>
    </row>
    <row r="92" spans="13:13">
      <c r="M92" s="24"/>
    </row>
    <row r="93" spans="13:13">
      <c r="M93" s="24"/>
    </row>
    <row r="94" spans="13:13">
      <c r="M94" s="24"/>
    </row>
    <row r="95" spans="13:13">
      <c r="M95" s="24"/>
    </row>
    <row r="96" spans="13:13">
      <c r="M96" s="24"/>
    </row>
    <row r="97" spans="13:13">
      <c r="M97" s="24"/>
    </row>
    <row r="98" spans="13:13">
      <c r="M98" s="24"/>
    </row>
    <row r="99" spans="13:13">
      <c r="M99" s="24"/>
    </row>
    <row r="100" spans="13:13">
      <c r="M100" s="24"/>
    </row>
    <row r="101" spans="13:13">
      <c r="M101" s="24"/>
    </row>
    <row r="102" spans="13:13">
      <c r="M102" s="24"/>
    </row>
    <row r="103" spans="13:13">
      <c r="M103" s="24"/>
    </row>
    <row r="104" spans="13:13">
      <c r="M104" s="24"/>
    </row>
    <row r="105" spans="13:13">
      <c r="M105" s="24"/>
    </row>
    <row r="106" spans="13:13">
      <c r="M106" s="24"/>
    </row>
    <row r="107" spans="13:13">
      <c r="M107" s="24"/>
    </row>
    <row r="108" spans="13:13">
      <c r="M108" s="24"/>
    </row>
    <row r="109" spans="13:13">
      <c r="M109" s="24"/>
    </row>
    <row r="110" spans="13:13">
      <c r="M110" s="24"/>
    </row>
    <row r="111" spans="13:13">
      <c r="M111" s="24"/>
    </row>
    <row r="112" spans="13:13">
      <c r="M112" s="24"/>
    </row>
    <row r="113" spans="13:13">
      <c r="M113" s="24"/>
    </row>
    <row r="114" spans="13:13">
      <c r="M114" s="24"/>
    </row>
    <row r="115" spans="13:13">
      <c r="M115" s="24"/>
    </row>
    <row r="116" spans="13:13">
      <c r="M116" s="24"/>
    </row>
    <row r="117" spans="13:13">
      <c r="M117" s="24"/>
    </row>
    <row r="118" spans="13:13">
      <c r="M118" s="24"/>
    </row>
    <row r="119" spans="13:13">
      <c r="M119" s="24"/>
    </row>
    <row r="120" spans="13:13">
      <c r="M120" s="24"/>
    </row>
    <row r="121" spans="13:13">
      <c r="M121" s="24"/>
    </row>
    <row r="122" spans="13:13">
      <c r="M122" s="24"/>
    </row>
    <row r="123" spans="13:13">
      <c r="M123" s="24"/>
    </row>
    <row r="124" spans="13:13">
      <c r="M124" s="24"/>
    </row>
    <row r="125" spans="13:13">
      <c r="M125" s="24"/>
    </row>
    <row r="126" spans="13:13">
      <c r="M126" s="24"/>
    </row>
    <row r="127" spans="13:13">
      <c r="M127" s="24"/>
    </row>
    <row r="128" spans="13:13">
      <c r="M128" s="24"/>
    </row>
    <row r="129" spans="13:13">
      <c r="M129" s="24"/>
    </row>
    <row r="130" spans="13:13">
      <c r="M130" s="24"/>
    </row>
    <row r="131" spans="13:13">
      <c r="M131" s="24"/>
    </row>
    <row r="132" spans="13:13">
      <c r="M132" s="24"/>
    </row>
    <row r="133" spans="13:13">
      <c r="M133" s="24"/>
    </row>
    <row r="134" spans="13:13">
      <c r="M134" s="24"/>
    </row>
    <row r="135" spans="13:13">
      <c r="M135" s="24"/>
    </row>
    <row r="136" spans="13:13">
      <c r="M136" s="24"/>
    </row>
    <row r="137" spans="13:13">
      <c r="M137" s="24"/>
    </row>
    <row r="138" spans="13:13">
      <c r="M138" s="24"/>
    </row>
    <row r="139" spans="13:13">
      <c r="M139" s="24"/>
    </row>
    <row r="140" spans="13:13">
      <c r="M140" s="24"/>
    </row>
    <row r="141" spans="13:13">
      <c r="M141" s="24"/>
    </row>
    <row r="142" spans="13:13">
      <c r="M142" s="24"/>
    </row>
    <row r="143" spans="13:13">
      <c r="M143" s="24"/>
    </row>
    <row r="144" spans="13:13">
      <c r="M144" s="24"/>
    </row>
    <row r="145" spans="13:13">
      <c r="M145" s="24"/>
    </row>
    <row r="146" spans="13:13">
      <c r="M146" s="24"/>
    </row>
    <row r="147" spans="13:13">
      <c r="M147" s="24"/>
    </row>
    <row r="148" spans="13:13">
      <c r="M148" s="24"/>
    </row>
    <row r="149" spans="13:13">
      <c r="M149" s="24"/>
    </row>
    <row r="150" spans="13:13">
      <c r="M150" s="24"/>
    </row>
    <row r="151" spans="13:13">
      <c r="M151" s="24"/>
    </row>
    <row r="152" spans="13:13">
      <c r="M152" s="24"/>
    </row>
    <row r="153" spans="13:13">
      <c r="M153" s="24"/>
    </row>
    <row r="154" spans="13:13">
      <c r="M154" s="24"/>
    </row>
    <row r="155" spans="13:13">
      <c r="M155" s="24"/>
    </row>
    <row r="156" spans="13:13">
      <c r="M156" s="24"/>
    </row>
    <row r="157" spans="13:13">
      <c r="M157" s="24"/>
    </row>
    <row r="158" spans="13:13">
      <c r="M158" s="24"/>
    </row>
    <row r="159" spans="13:13">
      <c r="M159" s="24"/>
    </row>
    <row r="160" spans="13:13">
      <c r="M160" s="24"/>
    </row>
    <row r="161" spans="13:13">
      <c r="M161" s="24"/>
    </row>
    <row r="162" spans="13:13">
      <c r="M162" s="24"/>
    </row>
    <row r="163" spans="13:13">
      <c r="M163" s="24"/>
    </row>
    <row r="164" spans="13:13">
      <c r="M164" s="24"/>
    </row>
    <row r="165" spans="13:13">
      <c r="M165" s="24"/>
    </row>
    <row r="166" spans="13:13">
      <c r="M166" s="24"/>
    </row>
    <row r="167" spans="13:13">
      <c r="M167" s="24"/>
    </row>
    <row r="168" spans="13:13">
      <c r="M168" s="24"/>
    </row>
    <row r="169" spans="13:13">
      <c r="M169" s="24"/>
    </row>
    <row r="170" spans="13:13">
      <c r="M170" s="24"/>
    </row>
    <row r="171" spans="13:13">
      <c r="M171" s="24"/>
    </row>
    <row r="172" spans="13:13">
      <c r="M172" s="24"/>
    </row>
    <row r="173" spans="13:13">
      <c r="M173" s="24"/>
    </row>
    <row r="174" spans="13:13">
      <c r="M174" s="24"/>
    </row>
    <row r="175" spans="13:13">
      <c r="M175" s="24"/>
    </row>
    <row r="176" spans="13:13">
      <c r="M176" s="24"/>
    </row>
    <row r="177" spans="13:13">
      <c r="M177" s="24"/>
    </row>
    <row r="178" spans="13:13">
      <c r="M178" s="24"/>
    </row>
    <row r="179" spans="13:13">
      <c r="M179" s="24"/>
    </row>
    <row r="180" spans="13:13">
      <c r="M180" s="24"/>
    </row>
    <row r="181" spans="13:13">
      <c r="M181" s="24"/>
    </row>
    <row r="182" spans="13:13">
      <c r="M182" s="24"/>
    </row>
    <row r="183" spans="13:13">
      <c r="M183" s="24"/>
    </row>
    <row r="184" spans="13:13">
      <c r="M184" s="24"/>
    </row>
    <row r="185" spans="13:13">
      <c r="M185" s="24"/>
    </row>
    <row r="186" spans="13:13">
      <c r="M186" s="24"/>
    </row>
    <row r="187" spans="13:13">
      <c r="M187" s="24"/>
    </row>
    <row r="188" spans="13:13">
      <c r="M188" s="24"/>
    </row>
    <row r="189" spans="13:13">
      <c r="M189" s="24"/>
    </row>
    <row r="190" spans="13:13">
      <c r="M190" s="24"/>
    </row>
    <row r="191" spans="13:13">
      <c r="M191" s="24"/>
    </row>
    <row r="192" spans="13:13">
      <c r="M192" s="24"/>
    </row>
    <row r="193" spans="13:13">
      <c r="M193" s="24"/>
    </row>
    <row r="194" spans="13:13">
      <c r="M194" s="24"/>
    </row>
    <row r="195" spans="13:13">
      <c r="M195" s="24"/>
    </row>
    <row r="196" spans="13:13">
      <c r="M196" s="24"/>
    </row>
    <row r="197" spans="13:13">
      <c r="M197" s="24"/>
    </row>
    <row r="198" spans="13:13">
      <c r="M198" s="24"/>
    </row>
    <row r="199" spans="13:13">
      <c r="M199" s="24"/>
    </row>
    <row r="200" spans="13:13">
      <c r="M200" s="24"/>
    </row>
    <row r="201" spans="13:13">
      <c r="M201" s="24"/>
    </row>
    <row r="202" spans="13:13">
      <c r="M202" s="24"/>
    </row>
    <row r="203" spans="13:13">
      <c r="M203" s="24"/>
    </row>
    <row r="204" spans="13:13">
      <c r="M204" s="24"/>
    </row>
    <row r="205" spans="13:13">
      <c r="M205" s="24"/>
    </row>
    <row r="206" spans="13:13">
      <c r="M206" s="24"/>
    </row>
    <row r="207" spans="13:13">
      <c r="M207" s="24"/>
    </row>
    <row r="208" spans="13:13">
      <c r="M208" s="24"/>
    </row>
    <row r="209" spans="13:13">
      <c r="M209" s="24"/>
    </row>
    <row r="210" spans="13:13">
      <c r="M210" s="24"/>
    </row>
    <row r="211" spans="13:13">
      <c r="M211" s="24"/>
    </row>
    <row r="212" spans="13:13">
      <c r="M212" s="24"/>
    </row>
    <row r="213" spans="13:13">
      <c r="M213" s="24"/>
    </row>
    <row r="214" spans="13:13">
      <c r="M214" s="24"/>
    </row>
    <row r="215" spans="13:13">
      <c r="M215" s="24"/>
    </row>
    <row r="216" spans="13:13">
      <c r="M216" s="24"/>
    </row>
    <row r="217" spans="13:13">
      <c r="M217" s="24"/>
    </row>
    <row r="218" spans="13:13">
      <c r="M218" s="24"/>
    </row>
    <row r="219" spans="13:13">
      <c r="M219" s="24"/>
    </row>
    <row r="220" spans="13:13">
      <c r="M220" s="24"/>
    </row>
    <row r="221" spans="13:13">
      <c r="M221" s="24"/>
    </row>
    <row r="222" spans="13:13">
      <c r="M222" s="24"/>
    </row>
    <row r="223" spans="13:13">
      <c r="M223" s="24"/>
    </row>
    <row r="224" spans="13:13">
      <c r="M224" s="24"/>
    </row>
    <row r="225" spans="13:13">
      <c r="M225" s="24"/>
    </row>
    <row r="226" spans="13:13">
      <c r="M226" s="24"/>
    </row>
    <row r="227" spans="13:13">
      <c r="M227" s="24"/>
    </row>
    <row r="228" spans="13:13">
      <c r="M228" s="24"/>
    </row>
    <row r="229" spans="13:13">
      <c r="M229" s="24"/>
    </row>
    <row r="230" spans="13:13">
      <c r="M230" s="24"/>
    </row>
    <row r="231" spans="13:13">
      <c r="M231" s="24"/>
    </row>
    <row r="232" spans="13:13">
      <c r="M232" s="24"/>
    </row>
    <row r="233" spans="13:13">
      <c r="M233" s="24"/>
    </row>
    <row r="234" spans="13:13">
      <c r="M234" s="24"/>
    </row>
    <row r="235" spans="13:13">
      <c r="M235" s="24"/>
    </row>
    <row r="236" spans="13:13">
      <c r="M236" s="24"/>
    </row>
    <row r="237" spans="13:13">
      <c r="M237" s="24"/>
    </row>
    <row r="238" spans="13:13">
      <c r="M238" s="24"/>
    </row>
    <row r="239" spans="13:13">
      <c r="M239" s="24"/>
    </row>
    <row r="240" spans="13:13">
      <c r="M240" s="24"/>
    </row>
    <row r="241" spans="13:13">
      <c r="M241" s="24"/>
    </row>
    <row r="242" spans="13:13">
      <c r="M242" s="24"/>
    </row>
    <row r="243" spans="13:13">
      <c r="M243" s="24"/>
    </row>
    <row r="244" spans="13:13">
      <c r="M244" s="24"/>
    </row>
    <row r="245" spans="13:13">
      <c r="M245" s="24"/>
    </row>
    <row r="246" spans="13:13">
      <c r="M246" s="24"/>
    </row>
    <row r="247" spans="13:13">
      <c r="M247" s="24"/>
    </row>
    <row r="248" spans="13:13">
      <c r="M248" s="24"/>
    </row>
    <row r="249" spans="13:13">
      <c r="M249" s="24"/>
    </row>
    <row r="250" spans="13:13">
      <c r="M250" s="24"/>
    </row>
    <row r="251" spans="13:13">
      <c r="M251" s="24"/>
    </row>
    <row r="252" spans="13:13">
      <c r="M252" s="24"/>
    </row>
    <row r="253" spans="13:13">
      <c r="M253" s="24"/>
    </row>
    <row r="254" spans="13:13">
      <c r="M254" s="24"/>
    </row>
    <row r="255" spans="13:13">
      <c r="M255" s="24"/>
    </row>
    <row r="256" spans="13:13">
      <c r="M256" s="24"/>
    </row>
    <row r="257" spans="13:13">
      <c r="M257" s="24"/>
    </row>
    <row r="258" spans="13:13">
      <c r="M258" s="24"/>
    </row>
    <row r="259" spans="13:13">
      <c r="M259" s="24"/>
    </row>
    <row r="260" spans="13:13">
      <c r="M260" s="24"/>
    </row>
    <row r="261" spans="13:13">
      <c r="M261" s="24"/>
    </row>
    <row r="262" spans="13:13">
      <c r="M262" s="24"/>
    </row>
    <row r="263" spans="13:13">
      <c r="M263" s="24"/>
    </row>
    <row r="264" spans="13:13">
      <c r="M264" s="24"/>
    </row>
    <row r="265" spans="13:13">
      <c r="M265" s="24"/>
    </row>
    <row r="266" spans="13:13">
      <c r="M266" s="24"/>
    </row>
    <row r="267" spans="13:13">
      <c r="M267" s="24"/>
    </row>
    <row r="268" spans="13:13">
      <c r="M268" s="24"/>
    </row>
    <row r="269" spans="13:13">
      <c r="M269" s="24"/>
    </row>
    <row r="270" spans="13:13">
      <c r="M270" s="24"/>
    </row>
    <row r="271" spans="13:13">
      <c r="M271" s="24"/>
    </row>
    <row r="272" spans="13:13">
      <c r="M272" s="24"/>
    </row>
    <row r="273" spans="13:13">
      <c r="M273" s="24"/>
    </row>
    <row r="274" spans="13:13">
      <c r="M274" s="24"/>
    </row>
    <row r="275" spans="13:13">
      <c r="M275" s="24"/>
    </row>
    <row r="276" spans="13:13">
      <c r="M276" s="24"/>
    </row>
    <row r="277" spans="13:13">
      <c r="M277" s="24"/>
    </row>
    <row r="278" spans="13:13">
      <c r="M278" s="24"/>
    </row>
    <row r="279" spans="13:13">
      <c r="M279" s="24"/>
    </row>
    <row r="280" spans="13:13">
      <c r="M280" s="24"/>
    </row>
    <row r="281" spans="13:13">
      <c r="M281" s="24"/>
    </row>
    <row r="282" spans="13:13">
      <c r="M282" s="24"/>
    </row>
    <row r="283" spans="13:13">
      <c r="M283" s="24"/>
    </row>
    <row r="284" spans="13:13">
      <c r="M284" s="24"/>
    </row>
    <row r="285" spans="13:13">
      <c r="M285" s="24"/>
    </row>
    <row r="286" spans="13:13">
      <c r="M286" s="24"/>
    </row>
    <row r="287" spans="13:13">
      <c r="M287" s="24"/>
    </row>
    <row r="288" spans="13:13">
      <c r="M288" s="24"/>
    </row>
    <row r="289" spans="13:13">
      <c r="M289" s="24"/>
    </row>
    <row r="290" spans="13:13">
      <c r="M290" s="24"/>
    </row>
    <row r="291" spans="13:13">
      <c r="M291" s="24"/>
    </row>
    <row r="292" spans="13:13">
      <c r="M292" s="24"/>
    </row>
    <row r="293" spans="13:13">
      <c r="M293" s="24"/>
    </row>
    <row r="294" spans="13:13">
      <c r="M294" s="24"/>
    </row>
    <row r="295" spans="13:13">
      <c r="M295" s="24"/>
    </row>
    <row r="296" spans="13:13">
      <c r="M296" s="24"/>
    </row>
    <row r="297" spans="13:13">
      <c r="M297" s="24"/>
    </row>
    <row r="298" spans="13:13">
      <c r="M298" s="24"/>
    </row>
    <row r="299" spans="13:13">
      <c r="M299" s="24"/>
    </row>
    <row r="300" spans="13:13">
      <c r="M300" s="24"/>
    </row>
    <row r="301" spans="13:13">
      <c r="M301" s="24"/>
    </row>
    <row r="302" spans="13:13">
      <c r="M302" s="24"/>
    </row>
    <row r="303" spans="13:13">
      <c r="M303" s="24"/>
    </row>
    <row r="304" spans="13:13">
      <c r="M304" s="24"/>
    </row>
    <row r="305" spans="13:13">
      <c r="M305" s="24"/>
    </row>
    <row r="306" spans="13:13">
      <c r="M306" s="24"/>
    </row>
    <row r="307" spans="13:13">
      <c r="M307" s="24"/>
    </row>
    <row r="308" spans="13:13">
      <c r="M308" s="24"/>
    </row>
    <row r="309" spans="13:13">
      <c r="M309" s="24"/>
    </row>
    <row r="310" spans="13:13">
      <c r="M310" s="24"/>
    </row>
    <row r="311" spans="13:13">
      <c r="M311" s="24"/>
    </row>
    <row r="312" spans="13:13">
      <c r="M312" s="24"/>
    </row>
    <row r="313" spans="13:13">
      <c r="M313" s="24"/>
    </row>
    <row r="314" spans="13:13">
      <c r="M314" s="24"/>
    </row>
    <row r="315" spans="13:13">
      <c r="M315" s="24"/>
    </row>
    <row r="316" spans="13:13">
      <c r="M316" s="24"/>
    </row>
    <row r="317" spans="13:13">
      <c r="M317" s="24"/>
    </row>
    <row r="318" spans="13:13">
      <c r="M318" s="24"/>
    </row>
    <row r="319" spans="13:13">
      <c r="M319" s="24"/>
    </row>
    <row r="320" spans="13:13">
      <c r="M320" s="24"/>
    </row>
    <row r="321" spans="13:13">
      <c r="M321" s="24"/>
    </row>
    <row r="322" spans="13:13">
      <c r="M322" s="24"/>
    </row>
    <row r="323" spans="13:13">
      <c r="M323" s="24"/>
    </row>
    <row r="324" spans="13:13">
      <c r="M324" s="24"/>
    </row>
    <row r="325" spans="13:13">
      <c r="M325" s="24"/>
    </row>
    <row r="326" spans="13:13">
      <c r="M326" s="24"/>
    </row>
    <row r="327" spans="13:13">
      <c r="M327" s="24"/>
    </row>
    <row r="328" spans="13:13">
      <c r="M328" s="24"/>
    </row>
    <row r="329" spans="13:13">
      <c r="M329" s="24"/>
    </row>
    <row r="330" spans="13:13">
      <c r="M330" s="24"/>
    </row>
    <row r="331" spans="13:13">
      <c r="M331" s="24"/>
    </row>
    <row r="332" spans="13:13">
      <c r="M332" s="24"/>
    </row>
    <row r="333" spans="13:13">
      <c r="M333" s="24"/>
    </row>
    <row r="334" spans="13:13">
      <c r="M334" s="24"/>
    </row>
    <row r="335" spans="13:13">
      <c r="M335" s="24"/>
    </row>
    <row r="336" spans="13:13">
      <c r="M336" s="24"/>
    </row>
    <row r="337" spans="13:13">
      <c r="M337" s="24"/>
    </row>
    <row r="338" spans="13:13">
      <c r="M338" s="24"/>
    </row>
    <row r="339" spans="13:13">
      <c r="M339" s="24"/>
    </row>
    <row r="340" spans="13:13">
      <c r="M340" s="24"/>
    </row>
    <row r="341" spans="13:13">
      <c r="M341" s="24"/>
    </row>
    <row r="342" spans="13:13">
      <c r="M342" s="24"/>
    </row>
    <row r="343" spans="13:13">
      <c r="M343" s="24"/>
    </row>
    <row r="344" spans="13:13">
      <c r="M344" s="24"/>
    </row>
    <row r="345" spans="13:13">
      <c r="M345" s="24"/>
    </row>
    <row r="346" spans="13:13">
      <c r="M346" s="24"/>
    </row>
    <row r="347" spans="13:13">
      <c r="M347" s="24"/>
    </row>
    <row r="348" spans="13:13">
      <c r="M348" s="24"/>
    </row>
    <row r="349" spans="13:13">
      <c r="M349" s="24"/>
    </row>
    <row r="350" spans="13:13">
      <c r="M350" s="24"/>
    </row>
    <row r="351" spans="13:13">
      <c r="M351" s="24"/>
    </row>
    <row r="352" spans="13:13">
      <c r="M352" s="24"/>
    </row>
    <row r="353" spans="13:13">
      <c r="M353" s="24"/>
    </row>
    <row r="354" spans="13:13">
      <c r="M354" s="24"/>
    </row>
    <row r="355" spans="13:13">
      <c r="M355" s="24"/>
    </row>
    <row r="356" spans="13:13">
      <c r="M356" s="24"/>
    </row>
    <row r="357" spans="13:13">
      <c r="M357" s="24"/>
    </row>
    <row r="358" spans="13:13">
      <c r="M358" s="24"/>
    </row>
    <row r="359" spans="13:13">
      <c r="M359" s="24"/>
    </row>
    <row r="360" spans="13:13">
      <c r="M360" s="24"/>
    </row>
    <row r="361" spans="13:13">
      <c r="M361" s="24"/>
    </row>
    <row r="362" spans="13:13">
      <c r="M362" s="24"/>
    </row>
    <row r="363" spans="13:13">
      <c r="M363" s="24"/>
    </row>
    <row r="364" spans="13:13">
      <c r="M364" s="24"/>
    </row>
    <row r="365" spans="13:13">
      <c r="M365" s="24"/>
    </row>
    <row r="366" spans="13:13">
      <c r="M366" s="24"/>
    </row>
    <row r="367" spans="13:13">
      <c r="M367" s="24"/>
    </row>
    <row r="368" spans="13:13">
      <c r="M368" s="24"/>
    </row>
    <row r="369" spans="13:13">
      <c r="M369" s="24"/>
    </row>
    <row r="370" spans="13:13">
      <c r="M370" s="24"/>
    </row>
    <row r="371" spans="13:13">
      <c r="M371" s="24"/>
    </row>
    <row r="372" spans="13:13">
      <c r="M372" s="24"/>
    </row>
    <row r="373" spans="13:13">
      <c r="M373" s="24"/>
    </row>
    <row r="374" spans="13:13">
      <c r="M374" s="24"/>
    </row>
    <row r="375" spans="13:13">
      <c r="M375" s="24"/>
    </row>
    <row r="376" spans="13:13">
      <c r="M376" s="24"/>
    </row>
    <row r="377" spans="13:13">
      <c r="M377" s="24"/>
    </row>
    <row r="378" spans="13:13">
      <c r="M378" s="24"/>
    </row>
    <row r="379" spans="13:13">
      <c r="M379" s="24"/>
    </row>
    <row r="380" spans="13:13">
      <c r="M380" s="24"/>
    </row>
    <row r="381" spans="13:13">
      <c r="M381" s="24"/>
    </row>
    <row r="382" spans="13:13">
      <c r="M382" s="24"/>
    </row>
    <row r="383" spans="13:13">
      <c r="M383" s="24"/>
    </row>
    <row r="384" spans="13:13">
      <c r="M384" s="24"/>
    </row>
    <row r="385" spans="13:13">
      <c r="M385" s="24"/>
    </row>
    <row r="386" spans="13:13">
      <c r="M386" s="24"/>
    </row>
    <row r="387" spans="13:13">
      <c r="M387" s="24"/>
    </row>
    <row r="388" spans="13:13">
      <c r="M388" s="24"/>
    </row>
    <row r="389" spans="13:13">
      <c r="M389" s="24"/>
    </row>
    <row r="390" spans="13:13">
      <c r="M390" s="24"/>
    </row>
    <row r="391" spans="13:13">
      <c r="M391" s="24"/>
    </row>
    <row r="392" spans="13:13">
      <c r="M392" s="24"/>
    </row>
    <row r="393" spans="13:13">
      <c r="M393" s="24"/>
    </row>
    <row r="394" spans="13:13">
      <c r="M394" s="24"/>
    </row>
    <row r="395" spans="13:13">
      <c r="M395" s="24"/>
    </row>
    <row r="396" spans="13:13">
      <c r="M396" s="24"/>
    </row>
    <row r="397" spans="13:13">
      <c r="M397" s="24"/>
    </row>
    <row r="398" spans="13:13">
      <c r="M398" s="24"/>
    </row>
    <row r="399" spans="13:13">
      <c r="M399" s="24"/>
    </row>
    <row r="400" spans="13:13">
      <c r="M400" s="24"/>
    </row>
    <row r="401" spans="13:13">
      <c r="M401" s="24"/>
    </row>
    <row r="402" spans="13:13">
      <c r="M402" s="24"/>
    </row>
    <row r="403" spans="13:13">
      <c r="M403" s="24"/>
    </row>
    <row r="404" spans="13:13">
      <c r="M404" s="24"/>
    </row>
    <row r="405" spans="13:13">
      <c r="M405" s="24"/>
    </row>
    <row r="406" spans="13:13">
      <c r="M406" s="24"/>
    </row>
    <row r="407" spans="13:13">
      <c r="M407" s="24"/>
    </row>
    <row r="408" spans="13:13">
      <c r="M408" s="24"/>
    </row>
    <row r="409" spans="13:13">
      <c r="M409" s="24"/>
    </row>
    <row r="410" spans="13:13">
      <c r="M410" s="24"/>
    </row>
    <row r="411" spans="13:13">
      <c r="M411" s="24"/>
    </row>
    <row r="412" spans="13:13">
      <c r="M412" s="24"/>
    </row>
    <row r="413" spans="13:13">
      <c r="M413" s="24"/>
    </row>
    <row r="414" spans="13:13">
      <c r="M414" s="24"/>
    </row>
    <row r="415" spans="13:13">
      <c r="M415" s="24"/>
    </row>
    <row r="416" spans="13:13">
      <c r="M416" s="24"/>
    </row>
    <row r="417" spans="13:13">
      <c r="M417" s="24"/>
    </row>
    <row r="418" spans="13:13">
      <c r="M418" s="24"/>
    </row>
    <row r="419" spans="13:13">
      <c r="M419" s="24"/>
    </row>
    <row r="420" spans="13:13">
      <c r="M420" s="24"/>
    </row>
    <row r="421" spans="13:13">
      <c r="M421" s="24"/>
    </row>
    <row r="422" spans="13:13">
      <c r="M422" s="24"/>
    </row>
    <row r="423" spans="13:13">
      <c r="M423" s="24"/>
    </row>
    <row r="424" spans="13:13">
      <c r="M424" s="24"/>
    </row>
    <row r="425" spans="13:13">
      <c r="M425" s="24"/>
    </row>
    <row r="426" spans="13:13">
      <c r="M426" s="24"/>
    </row>
    <row r="427" spans="13:13">
      <c r="M427" s="24"/>
    </row>
    <row r="428" spans="13:13">
      <c r="M428" s="24"/>
    </row>
    <row r="429" spans="13:13">
      <c r="M429" s="24"/>
    </row>
    <row r="430" spans="13:13">
      <c r="M430" s="24"/>
    </row>
    <row r="431" spans="13:13">
      <c r="M431" s="24"/>
    </row>
    <row r="432" spans="13:13">
      <c r="M432" s="24"/>
    </row>
    <row r="433" spans="13:13">
      <c r="M433" s="24"/>
    </row>
    <row r="434" spans="13:13">
      <c r="M434" s="24"/>
    </row>
    <row r="435" spans="13:13">
      <c r="M435" s="24"/>
    </row>
    <row r="436" spans="13:13">
      <c r="M436" s="24"/>
    </row>
    <row r="437" spans="13:13">
      <c r="M437" s="24"/>
    </row>
    <row r="438" spans="13:13">
      <c r="M438" s="24"/>
    </row>
    <row r="439" spans="13:13">
      <c r="M439" s="24"/>
    </row>
    <row r="440" spans="13:13">
      <c r="M440" s="24"/>
    </row>
    <row r="441" spans="13:13">
      <c r="M441" s="24"/>
    </row>
    <row r="442" spans="13:13">
      <c r="M442" s="24"/>
    </row>
    <row r="443" spans="13:13">
      <c r="M443" s="24"/>
    </row>
    <row r="444" spans="13:13">
      <c r="M444" s="24"/>
    </row>
    <row r="445" spans="13:13">
      <c r="M445" s="24"/>
    </row>
    <row r="446" spans="13:13">
      <c r="M446" s="24"/>
    </row>
    <row r="447" spans="13:13">
      <c r="M447" s="24"/>
    </row>
    <row r="448" spans="13:13">
      <c r="M448" s="24"/>
    </row>
    <row r="449" spans="13:13">
      <c r="M449" s="24"/>
    </row>
    <row r="450" spans="13:13">
      <c r="M450" s="24"/>
    </row>
    <row r="451" spans="13:13">
      <c r="M451" s="24"/>
    </row>
    <row r="452" spans="13:13">
      <c r="M452" s="24"/>
    </row>
    <row r="453" spans="13:13">
      <c r="M453" s="24"/>
    </row>
    <row r="454" spans="13:13">
      <c r="M454" s="24"/>
    </row>
    <row r="455" spans="13:13">
      <c r="M455" s="24"/>
    </row>
    <row r="456" spans="13:13">
      <c r="M456" s="24"/>
    </row>
    <row r="457" spans="13:13">
      <c r="M457" s="24"/>
    </row>
    <row r="458" spans="13:13">
      <c r="M458" s="24"/>
    </row>
    <row r="459" spans="13:13">
      <c r="M459" s="24"/>
    </row>
    <row r="460" spans="13:13">
      <c r="M460" s="24"/>
    </row>
    <row r="461" spans="13:13">
      <c r="M461" s="24"/>
    </row>
    <row r="462" spans="13:13">
      <c r="M462" s="24"/>
    </row>
    <row r="463" spans="13:13">
      <c r="M463" s="24"/>
    </row>
    <row r="464" spans="13:13">
      <c r="M464" s="24"/>
    </row>
    <row r="465" spans="6:13">
      <c r="M465" s="24"/>
    </row>
    <row r="466" spans="6:13">
      <c r="M466" s="24"/>
    </row>
    <row r="467" spans="6:13">
      <c r="M467" s="24"/>
    </row>
    <row r="468" spans="6:13">
      <c r="M468" s="24"/>
    </row>
    <row r="469" spans="6:13">
      <c r="M469" s="24"/>
    </row>
    <row r="470" spans="6:13">
      <c r="M470" s="24"/>
    </row>
    <row r="471" spans="6:13">
      <c r="M471" s="24"/>
    </row>
    <row r="472" spans="6:13">
      <c r="M472" s="24"/>
    </row>
    <row r="473" spans="6:13">
      <c r="M473" s="24"/>
    </row>
    <row r="474" spans="6:13">
      <c r="M474" s="24"/>
    </row>
    <row r="475" spans="6:13">
      <c r="M475" s="24"/>
    </row>
    <row r="476" spans="6:13">
      <c r="M476" s="24"/>
    </row>
    <row r="477" spans="6:13">
      <c r="M477" s="24"/>
    </row>
    <row r="478" spans="6:13">
      <c r="F478" s="6"/>
      <c r="M478" s="24"/>
    </row>
  </sheetData>
  <sortState xmlns:xlrd2="http://schemas.microsoft.com/office/spreadsheetml/2017/richdata2" ref="A2:M47">
    <sortCondition descending="1" ref="M1:M47"/>
  </sortState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outlinePr summaryBelow="0" summaryRight="0"/>
  </sheetPr>
  <dimension ref="A1:M479"/>
  <sheetViews>
    <sheetView workbookViewId="0">
      <pane ySplit="1" topLeftCell="A2" activePane="bottomLeft" state="frozen"/>
      <selection pane="bottomLeft"/>
    </sheetView>
  </sheetViews>
  <sheetFormatPr defaultColWidth="12.53515625" defaultRowHeight="12.45" outlineLevelCol="1"/>
  <cols>
    <col min="1" max="1" width="10.3828125" style="3" bestFit="1" customWidth="1"/>
    <col min="2" max="2" width="9.765625" style="3" bestFit="1" customWidth="1"/>
    <col min="3" max="3" width="7.15234375" style="3" bestFit="1" customWidth="1"/>
    <col min="4" max="4" width="4.23046875" style="3" bestFit="1" customWidth="1"/>
    <col min="5" max="5" width="28.3046875" style="3" bestFit="1" customWidth="1" collapsed="1"/>
    <col min="6" max="6" width="47.69140625" style="3" hidden="1" customWidth="1" outlineLevel="1"/>
    <col min="7" max="7" width="12.15234375" style="3" bestFit="1" customWidth="1"/>
    <col min="8" max="8" width="11.23046875" style="3" bestFit="1" customWidth="1"/>
    <col min="9" max="9" width="8.3046875" style="3" bestFit="1" customWidth="1"/>
    <col min="10" max="10" width="18.07421875" style="3" bestFit="1" customWidth="1"/>
    <col min="11" max="11" width="23.23046875" style="3" bestFit="1" customWidth="1"/>
    <col min="12" max="12" width="16.23046875" style="3" bestFit="1" customWidth="1"/>
    <col min="13" max="13" width="6.3046875" style="3" bestFit="1" customWidth="1"/>
    <col min="14" max="16384" width="12.53515625" style="3"/>
  </cols>
  <sheetData>
    <row r="1" spans="1:13" s="10" customFormat="1">
      <c r="A1" s="4" t="s">
        <v>1</v>
      </c>
      <c r="B1" s="4" t="s">
        <v>2</v>
      </c>
      <c r="C1" s="4" t="s">
        <v>3</v>
      </c>
      <c r="D1" s="4" t="s">
        <v>4</v>
      </c>
      <c r="E1" s="4" t="s">
        <v>5</v>
      </c>
      <c r="F1" s="4" t="s">
        <v>6</v>
      </c>
      <c r="G1" s="4" t="s">
        <v>29</v>
      </c>
      <c r="H1" s="4" t="s">
        <v>15</v>
      </c>
      <c r="I1" s="4" t="s">
        <v>31</v>
      </c>
      <c r="J1" s="4" t="s">
        <v>30</v>
      </c>
      <c r="K1" s="4" t="s">
        <v>32</v>
      </c>
      <c r="L1" s="4" t="s">
        <v>16</v>
      </c>
      <c r="M1" s="23" t="s">
        <v>0</v>
      </c>
    </row>
    <row r="2" spans="1:13">
      <c r="A2" t="s">
        <v>88</v>
      </c>
      <c r="B2" t="s">
        <v>89</v>
      </c>
      <c r="C2" t="s">
        <v>35</v>
      </c>
      <c r="D2" s="3">
        <v>38</v>
      </c>
      <c r="E2" t="s">
        <v>18</v>
      </c>
      <c r="F2" s="20" t="str">
        <f t="shared" ref="F2:F36" si="0">A2&amp;B2&amp;C2&amp;E2</f>
        <v>NicholasGregoryMGREATER DERRY TRACK CLUB</v>
      </c>
      <c r="G2" s="22">
        <f>SUMIF('Shamrock 5K'!$F$2:$F$300,$F2,'Shamrock 5K'!$J$2:$J$300)</f>
        <v>61</v>
      </c>
      <c r="H2" s="22">
        <f>SUMIF('Nashua 10K'!$F$2:$F$300,$F2,'Nashua 10K'!$J$2:$J$300)</f>
        <v>0</v>
      </c>
      <c r="I2" s="22">
        <f>SUMIF('Shaker 7'!$F$2:$F$300,$F2,'Shaker 7'!$J$2:$J$300)</f>
        <v>58</v>
      </c>
      <c r="J2" s="22">
        <f>SUMIF('Run for Freedom 5K'!$F$2:$F$300,$F2,'Run for Freedom 5K'!$J$2:$J$300)</f>
        <v>0</v>
      </c>
      <c r="K2" s="22">
        <f>SUMIF('Footrace for the Fallen 5K'!$F$2:$F$366,$F2,'Footrace for the Fallen 5K'!$J$2:$J$366)</f>
        <v>64</v>
      </c>
      <c r="L2" s="22">
        <f>SUMIF('New England Half'!$F$2:$F$355,$F2,'New England Half'!$J$2:$J$355)</f>
        <v>0</v>
      </c>
      <c r="M2" s="24">
        <f t="shared" ref="M2:M36" si="1">SUM(G2:L2)</f>
        <v>183</v>
      </c>
    </row>
    <row r="3" spans="1:13">
      <c r="A3" t="s">
        <v>62</v>
      </c>
      <c r="B3" t="s">
        <v>375</v>
      </c>
      <c r="C3" t="s">
        <v>35</v>
      </c>
      <c r="D3">
        <v>34</v>
      </c>
      <c r="E3" t="s">
        <v>17</v>
      </c>
      <c r="F3" s="20" t="str">
        <f t="shared" si="0"/>
        <v>ThomasCantaraMGATE CITY STRIDERS</v>
      </c>
      <c r="G3" s="22">
        <f>SUMIF('Shamrock 5K'!$F$2:$F$300,$F3,'Shamrock 5K'!$J$2:$J$300)</f>
        <v>0</v>
      </c>
      <c r="H3" s="22">
        <f>SUMIF('Nashua 10K'!$F$2:$F$300,$F3,'Nashua 10K'!$J$2:$J$300)</f>
        <v>96</v>
      </c>
      <c r="I3" s="22">
        <f>SUMIF('Shaker 7'!$F$2:$F$300,$F3,'Shaker 7'!$J$2:$J$300)</f>
        <v>0</v>
      </c>
      <c r="J3" s="22">
        <f>SUMIF('Run for Freedom 5K'!$F$2:$F$300,$F3,'Run for Freedom 5K'!$J$2:$J$300)</f>
        <v>76</v>
      </c>
      <c r="K3" s="22">
        <f>SUMIF('Footrace for the Fallen 5K'!$F$2:$F$366,$F3,'Footrace for the Fallen 5K'!$J$2:$J$366)</f>
        <v>0</v>
      </c>
      <c r="L3" s="22">
        <f>SUMIF('New England Half'!$F$2:$F$355,$F3,'New England Half'!$J$2:$J$355)</f>
        <v>1</v>
      </c>
      <c r="M3" s="24">
        <f t="shared" si="1"/>
        <v>173</v>
      </c>
    </row>
    <row r="4" spans="1:13">
      <c r="A4" t="s">
        <v>62</v>
      </c>
      <c r="B4" t="s">
        <v>413</v>
      </c>
      <c r="C4" t="s">
        <v>35</v>
      </c>
      <c r="D4" s="3">
        <v>38</v>
      </c>
      <c r="E4" t="s">
        <v>19</v>
      </c>
      <c r="F4" s="20" t="str">
        <f t="shared" si="0"/>
        <v>ThomasCookMMILLENNIUM RUNNING</v>
      </c>
      <c r="G4" s="22">
        <f>SUMIF('Shamrock 5K'!$F$2:$F$300,$F4,'Shamrock 5K'!$J$2:$J$300)</f>
        <v>0</v>
      </c>
      <c r="H4" s="22">
        <f>SUMIF('Nashua 10K'!$F$2:$F$300,$F4,'Nashua 10K'!$J$2:$J$300)</f>
        <v>46</v>
      </c>
      <c r="I4" s="22">
        <f>SUMIF('Shaker 7'!$F$2:$F$300,$F4,'Shaker 7'!$J$2:$J$300)</f>
        <v>0</v>
      </c>
      <c r="J4" s="22">
        <f>SUMIF('Run for Freedom 5K'!$F$2:$F$300,$F4,'Run for Freedom 5K'!$J$2:$J$300)</f>
        <v>40</v>
      </c>
      <c r="K4" s="22">
        <f>SUMIF('Footrace for the Fallen 5K'!$F$2:$F$366,$F4,'Footrace for the Fallen 5K'!$J$2:$J$366)</f>
        <v>30</v>
      </c>
      <c r="L4" s="22">
        <f>SUMIF('New England Half'!$F$2:$F$355,$F4,'New England Half'!$J$2:$J$355)</f>
        <v>37</v>
      </c>
      <c r="M4" s="24">
        <f t="shared" si="1"/>
        <v>153</v>
      </c>
    </row>
    <row r="5" spans="1:13">
      <c r="A5" t="s">
        <v>92</v>
      </c>
      <c r="B5" t="s">
        <v>485</v>
      </c>
      <c r="C5" t="s">
        <v>35</v>
      </c>
      <c r="D5" s="3">
        <v>37</v>
      </c>
      <c r="E5" t="s">
        <v>19</v>
      </c>
      <c r="F5" s="20" t="str">
        <f t="shared" si="0"/>
        <v>MichaelGendreauMMILLENNIUM RUNNING</v>
      </c>
      <c r="G5" s="22">
        <f>SUMIF('Shamrock 5K'!$F$2:$F$300,$F5,'Shamrock 5K'!$J$2:$J$300)</f>
        <v>0</v>
      </c>
      <c r="H5" s="22">
        <f>SUMIF('Nashua 10K'!$F$2:$F$300,$F5,'Nashua 10K'!$J$2:$J$300)</f>
        <v>0</v>
      </c>
      <c r="I5" s="22">
        <f>SUMIF('Shaker 7'!$F$2:$F$300,$F5,'Shaker 7'!$J$2:$J$300)</f>
        <v>19.5</v>
      </c>
      <c r="J5" s="22">
        <f>SUMIF('Run for Freedom 5K'!$F$2:$F$300,$F5,'Run for Freedom 5K'!$J$2:$J$300)</f>
        <v>30</v>
      </c>
      <c r="K5" s="22">
        <f>SUMIF('Footrace for the Fallen 5K'!$F$2:$F$366,$F5,'Footrace for the Fallen 5K'!$J$2:$J$366)</f>
        <v>22.5</v>
      </c>
      <c r="L5" s="22">
        <f>SUMIF('New England Half'!$F$2:$F$355,$F5,'New England Half'!$J$2:$J$355)</f>
        <v>22.5</v>
      </c>
      <c r="M5" s="24">
        <f t="shared" si="1"/>
        <v>94.5</v>
      </c>
    </row>
    <row r="6" spans="1:13">
      <c r="A6" s="3" t="s">
        <v>541</v>
      </c>
      <c r="B6" s="3" t="s">
        <v>691</v>
      </c>
      <c r="C6" s="3" t="s">
        <v>35</v>
      </c>
      <c r="D6" s="3">
        <v>32</v>
      </c>
      <c r="E6" t="s">
        <v>18</v>
      </c>
      <c r="F6" s="20" t="str">
        <f t="shared" si="0"/>
        <v>SamuelFazioliMGREATER DERRY TRACK CLUB</v>
      </c>
      <c r="G6" s="22">
        <f>SUMIF('Shamrock 5K'!$F$2:$F$300,$F6,'Shamrock 5K'!$J$2:$J$300)</f>
        <v>0</v>
      </c>
      <c r="H6" s="22">
        <f>SUMIF('Nashua 10K'!$F$2:$F$300,$F6,'Nashua 10K'!$J$2:$J$300)</f>
        <v>0</v>
      </c>
      <c r="I6" s="22">
        <f>SUMIF('Shaker 7'!$F$2:$F$300,$F6,'Shaker 7'!$J$2:$J$300)</f>
        <v>0</v>
      </c>
      <c r="J6" s="22">
        <f>SUMIF('Run for Freedom 5K'!$F$2:$F$300,$F6,'Run for Freedom 5K'!$J$2:$J$300)</f>
        <v>0</v>
      </c>
      <c r="K6" s="22">
        <f>SUMIF('Footrace for the Fallen 5K'!$F$2:$F$366,$F6,'Footrace for the Fallen 5K'!$J$2:$J$366)</f>
        <v>76</v>
      </c>
      <c r="L6" s="22">
        <f>SUMIF('New England Half'!$F$2:$F$355,$F6,'New England Half'!$J$2:$J$355)</f>
        <v>0</v>
      </c>
      <c r="M6" s="24">
        <f t="shared" si="1"/>
        <v>76</v>
      </c>
    </row>
    <row r="7" spans="1:13">
      <c r="A7" t="s">
        <v>155</v>
      </c>
      <c r="B7" t="s">
        <v>156</v>
      </c>
      <c r="C7" t="s">
        <v>35</v>
      </c>
      <c r="D7">
        <v>30</v>
      </c>
      <c r="E7" t="s">
        <v>19</v>
      </c>
      <c r="F7" s="20" t="str">
        <f t="shared" si="0"/>
        <v>BlakeTylerMMILLENNIUM RUNNING</v>
      </c>
      <c r="G7" s="22">
        <f>SUMIF('Shamrock 5K'!$F$2:$F$300,$F7,'Shamrock 5K'!$J$2:$J$300)</f>
        <v>16.5</v>
      </c>
      <c r="H7" s="22">
        <f>SUMIF('Nashua 10K'!$F$2:$F$300,$F7,'Nashua 10K'!$J$2:$J$300)</f>
        <v>0</v>
      </c>
      <c r="I7" s="22">
        <f>SUMIF('Shaker 7'!$F$2:$F$300,$F7,'Shaker 7'!$J$2:$J$300)</f>
        <v>13.5</v>
      </c>
      <c r="J7" s="22">
        <f>SUMIF('Run for Freedom 5K'!$F$2:$F$300,$F7,'Run for Freedom 5K'!$J$2:$J$300)</f>
        <v>15.5</v>
      </c>
      <c r="K7" s="22">
        <f>SUMIF('Footrace for the Fallen 5K'!$F$2:$F$366,$F7,'Footrace for the Fallen 5K'!$J$2:$J$366)</f>
        <v>0</v>
      </c>
      <c r="L7" s="22">
        <f>SUMIF('New England Half'!$F$2:$F$355,$F7,'New England Half'!$J$2:$J$355)</f>
        <v>0</v>
      </c>
      <c r="M7" s="24">
        <f t="shared" si="1"/>
        <v>45.5</v>
      </c>
    </row>
    <row r="8" spans="1:13">
      <c r="A8" t="s">
        <v>561</v>
      </c>
      <c r="B8" t="s">
        <v>859</v>
      </c>
      <c r="C8" t="s">
        <v>35</v>
      </c>
      <c r="D8">
        <v>33</v>
      </c>
      <c r="E8" t="s">
        <v>19</v>
      </c>
      <c r="F8" s="20" t="str">
        <f t="shared" si="0"/>
        <v>KyleBraytonMMILLENNIUM RUNNING</v>
      </c>
      <c r="G8" s="22">
        <f>SUMIF('Shamrock 5K'!$F$2:$F$300,$F8,'Shamrock 5K'!$J$2:$J$300)</f>
        <v>0</v>
      </c>
      <c r="H8" s="22">
        <f>SUMIF('Nashua 10K'!$F$2:$F$300,$F8,'Nashua 10K'!$J$2:$J$300)</f>
        <v>0</v>
      </c>
      <c r="I8" s="22">
        <f>SUMIF('Shaker 7'!$F$2:$F$300,$F8,'Shaker 7'!$J$2:$J$300)</f>
        <v>0</v>
      </c>
      <c r="J8" s="22">
        <f>SUMIF('Run for Freedom 5K'!$F$2:$F$300,$F8,'Run for Freedom 5K'!$J$2:$J$300)</f>
        <v>0</v>
      </c>
      <c r="K8" s="22">
        <f>SUMIF('Footrace for the Fallen 5K'!$F$2:$F$366,$F8,'Footrace for the Fallen 5K'!$J$2:$J$366)</f>
        <v>0</v>
      </c>
      <c r="L8" s="22">
        <f>SUMIF('New England Half'!$F$2:$F$355,$F8,'New England Half'!$J$2:$J$355)</f>
        <v>40</v>
      </c>
      <c r="M8" s="24">
        <f t="shared" si="1"/>
        <v>40</v>
      </c>
    </row>
    <row r="9" spans="1:13">
      <c r="A9" t="s">
        <v>417</v>
      </c>
      <c r="B9" t="s">
        <v>279</v>
      </c>
      <c r="C9" t="s">
        <v>35</v>
      </c>
      <c r="D9">
        <v>31</v>
      </c>
      <c r="E9" t="s">
        <v>19</v>
      </c>
      <c r="F9" s="20" t="str">
        <f t="shared" si="0"/>
        <v>DanJohnsonMMILLENNIUM RUNNING</v>
      </c>
      <c r="G9" s="22">
        <f>SUMIF('Shamrock 5K'!$F$2:$F$300,$F9,'Shamrock 5K'!$J$2:$J$300)</f>
        <v>0</v>
      </c>
      <c r="H9" s="22">
        <f>SUMIF('Nashua 10K'!$F$2:$F$300,$F9,'Nashua 10K'!$J$2:$J$300)</f>
        <v>34</v>
      </c>
      <c r="I9" s="22">
        <f>SUMIF('Shaker 7'!$F$2:$F$300,$F9,'Shaker 7'!$J$2:$J$300)</f>
        <v>0</v>
      </c>
      <c r="J9" s="22">
        <f>SUMIF('Run for Freedom 5K'!$F$2:$F$300,$F9,'Run for Freedom 5K'!$J$2:$J$300)</f>
        <v>0</v>
      </c>
      <c r="K9" s="22">
        <f>SUMIF('Footrace for the Fallen 5K'!$F$2:$F$366,$F9,'Footrace for the Fallen 5K'!$J$2:$J$366)</f>
        <v>0</v>
      </c>
      <c r="L9" s="22">
        <f>SUMIF('New England Half'!$F$2:$F$355,$F9,'New England Half'!$J$2:$J$355)</f>
        <v>0</v>
      </c>
      <c r="M9" s="24">
        <f t="shared" si="1"/>
        <v>34</v>
      </c>
    </row>
    <row r="10" spans="1:13">
      <c r="A10" s="3" t="s">
        <v>396</v>
      </c>
      <c r="B10" s="3" t="s">
        <v>528</v>
      </c>
      <c r="C10" s="3" t="s">
        <v>35</v>
      </c>
      <c r="D10" s="3">
        <v>39</v>
      </c>
      <c r="E10" t="s">
        <v>18</v>
      </c>
      <c r="F10" s="20" t="str">
        <f t="shared" si="0"/>
        <v>JustinMarshMGREATER DERRY TRACK CLUB</v>
      </c>
      <c r="G10" s="22">
        <f>SUMIF('Shamrock 5K'!$F$2:$F$300,$F10,'Shamrock 5K'!$J$2:$J$300)</f>
        <v>0</v>
      </c>
      <c r="H10" s="22">
        <f>SUMIF('Nashua 10K'!$F$2:$F$300,$F10,'Nashua 10K'!$J$2:$J$300)</f>
        <v>0</v>
      </c>
      <c r="I10" s="22">
        <f>SUMIF('Shaker 7'!$F$2:$F$300,$F10,'Shaker 7'!$J$2:$J$300)</f>
        <v>0</v>
      </c>
      <c r="J10" s="22">
        <f>SUMIF('Run for Freedom 5K'!$F$2:$F$300,$F10,'Run for Freedom 5K'!$J$2:$J$300)</f>
        <v>32</v>
      </c>
      <c r="K10" s="22">
        <f>SUMIF('Footrace for the Fallen 5K'!$F$2:$F$366,$F10,'Footrace for the Fallen 5K'!$J$2:$J$366)</f>
        <v>0</v>
      </c>
      <c r="L10" s="22">
        <f>SUMIF('New England Half'!$F$2:$F$355,$F10,'New England Half'!$J$2:$J$355)</f>
        <v>0</v>
      </c>
      <c r="M10" s="24">
        <f t="shared" si="1"/>
        <v>32</v>
      </c>
    </row>
    <row r="11" spans="1:13">
      <c r="A11" t="s">
        <v>481</v>
      </c>
      <c r="B11" t="s">
        <v>482</v>
      </c>
      <c r="C11" t="s">
        <v>35</v>
      </c>
      <c r="D11">
        <v>30</v>
      </c>
      <c r="E11" t="s">
        <v>18</v>
      </c>
      <c r="F11" s="20" t="str">
        <f t="shared" si="0"/>
        <v>BobbyODonnellMGREATER DERRY TRACK CLUB</v>
      </c>
      <c r="G11" s="22">
        <f>SUMIF('Shamrock 5K'!$F$2:$F$300,$F11,'Shamrock 5K'!$J$2:$J$300)</f>
        <v>0</v>
      </c>
      <c r="H11" s="22">
        <f>SUMIF('Nashua 10K'!$F$2:$F$300,$F11,'Nashua 10K'!$J$2:$J$300)</f>
        <v>0</v>
      </c>
      <c r="I11" s="22">
        <f>SUMIF('Shaker 7'!$F$2:$F$300,$F11,'Shaker 7'!$J$2:$J$300)</f>
        <v>21</v>
      </c>
      <c r="J11" s="22">
        <f>SUMIF('Run for Freedom 5K'!$F$2:$F$300,$F11,'Run for Freedom 5K'!$J$2:$J$300)</f>
        <v>0</v>
      </c>
      <c r="K11" s="22">
        <f>SUMIF('Footrace for the Fallen 5K'!$F$2:$F$366,$F11,'Footrace for the Fallen 5K'!$J$2:$J$366)</f>
        <v>0</v>
      </c>
      <c r="L11" s="22">
        <f>SUMIF('New England Half'!$F$2:$F$355,$F11,'New England Half'!$J$2:$J$355)</f>
        <v>0</v>
      </c>
      <c r="M11" s="24">
        <f t="shared" si="1"/>
        <v>21</v>
      </c>
    </row>
    <row r="12" spans="1:13">
      <c r="A12" s="3" t="s">
        <v>522</v>
      </c>
      <c r="B12" s="3" t="s">
        <v>782</v>
      </c>
      <c r="C12" s="3" t="s">
        <v>35</v>
      </c>
      <c r="D12" s="3">
        <v>33</v>
      </c>
      <c r="E12" t="s">
        <v>18</v>
      </c>
      <c r="F12" s="20" t="str">
        <f t="shared" si="0"/>
        <v>MikeOlszewskiMGREATER DERRY TRACK CLUB</v>
      </c>
      <c r="G12" s="22">
        <f>SUMIF('Shamrock 5K'!$F$2:$F$300,$F12,'Shamrock 5K'!$J$2:$J$300)</f>
        <v>0</v>
      </c>
      <c r="H12" s="22">
        <f>SUMIF('Nashua 10K'!$F$2:$F$300,$F12,'Nashua 10K'!$J$2:$J$300)</f>
        <v>0</v>
      </c>
      <c r="I12" s="22">
        <f>SUMIF('Shaker 7'!$F$2:$F$300,$F12,'Shaker 7'!$J$2:$J$300)</f>
        <v>0</v>
      </c>
      <c r="J12" s="22">
        <f>SUMIF('Run for Freedom 5K'!$F$2:$F$300,$F12,'Run for Freedom 5K'!$J$2:$J$300)</f>
        <v>0</v>
      </c>
      <c r="K12" s="22">
        <f>SUMIF('Footrace for the Fallen 5K'!$F$2:$F$366,$F12,'Footrace for the Fallen 5K'!$J$2:$J$366)</f>
        <v>21</v>
      </c>
      <c r="L12" s="22">
        <f>SUMIF('New England Half'!$F$2:$F$355,$F12,'New England Half'!$J$2:$J$355)</f>
        <v>0</v>
      </c>
      <c r="M12" s="24">
        <f t="shared" si="1"/>
        <v>21</v>
      </c>
    </row>
    <row r="13" spans="1:13">
      <c r="A13" s="3" t="s">
        <v>323</v>
      </c>
      <c r="B13" s="3" t="s">
        <v>536</v>
      </c>
      <c r="C13" s="3" t="s">
        <v>35</v>
      </c>
      <c r="D13" s="3">
        <v>31</v>
      </c>
      <c r="E13" t="s">
        <v>18</v>
      </c>
      <c r="F13" s="20" t="str">
        <f t="shared" si="0"/>
        <v>JoeDisalvoMGREATER DERRY TRACK CLUB</v>
      </c>
      <c r="G13" s="22">
        <f>SUMIF('Shamrock 5K'!$F$2:$F$300,$F13,'Shamrock 5K'!$J$2:$J$300)</f>
        <v>0</v>
      </c>
      <c r="H13" s="22">
        <f>SUMIF('Nashua 10K'!$F$2:$F$300,$F13,'Nashua 10K'!$J$2:$J$300)</f>
        <v>0</v>
      </c>
      <c r="I13" s="22">
        <f>SUMIF('Shaker 7'!$F$2:$F$300,$F13,'Shaker 7'!$J$2:$J$300)</f>
        <v>0</v>
      </c>
      <c r="J13" s="22">
        <f>SUMIF('Run for Freedom 5K'!$F$2:$F$300,$F13,'Run for Freedom 5K'!$J$2:$J$300)</f>
        <v>7.8</v>
      </c>
      <c r="K13" s="22">
        <f>SUMIF('Footrace for the Fallen 5K'!$F$2:$F$366,$F13,'Footrace for the Fallen 5K'!$J$2:$J$366)</f>
        <v>12.5</v>
      </c>
      <c r="L13" s="22">
        <f>SUMIF('New England Half'!$F$2:$F$355,$F13,'New England Half'!$J$2:$J$355)</f>
        <v>0</v>
      </c>
      <c r="M13" s="24">
        <f t="shared" si="1"/>
        <v>20.3</v>
      </c>
    </row>
    <row r="14" spans="1:13">
      <c r="A14" t="s">
        <v>103</v>
      </c>
      <c r="B14" t="s">
        <v>104</v>
      </c>
      <c r="C14" t="s">
        <v>35</v>
      </c>
      <c r="D14">
        <v>38</v>
      </c>
      <c r="E14" t="s">
        <v>18</v>
      </c>
      <c r="F14" s="20" t="str">
        <f t="shared" si="0"/>
        <v>RonaldGallantMGREATER DERRY TRACK CLUB</v>
      </c>
      <c r="G14" s="22">
        <f>SUMIF('Shamrock 5K'!$F$2:$F$300,$F14,'Shamrock 5K'!$J$2:$J$300)</f>
        <v>7.25</v>
      </c>
      <c r="H14" s="22">
        <f>SUMIF('Nashua 10K'!$F$2:$F$300,$F14,'Nashua 10K'!$J$2:$J$300)</f>
        <v>0</v>
      </c>
      <c r="I14" s="22">
        <f>SUMIF('Shaker 7'!$F$2:$F$300,$F14,'Shaker 7'!$J$2:$J$300)</f>
        <v>6.5</v>
      </c>
      <c r="J14" s="22">
        <f>SUMIF('Run for Freedom 5K'!$F$2:$F$300,$F14,'Run for Freedom 5K'!$J$2:$J$300)</f>
        <v>2.8</v>
      </c>
      <c r="K14" s="22">
        <f>SUMIF('Footrace for the Fallen 5K'!$F$2:$F$366,$F14,'Footrace for the Fallen 5K'!$J$2:$J$366)</f>
        <v>0</v>
      </c>
      <c r="L14" s="22">
        <f>SUMIF('New England Half'!$F$2:$F$355,$F14,'New England Half'!$J$2:$J$355)</f>
        <v>0</v>
      </c>
      <c r="M14" s="24">
        <f t="shared" si="1"/>
        <v>16.55</v>
      </c>
    </row>
    <row r="15" spans="1:13">
      <c r="A15" s="3" t="s">
        <v>532</v>
      </c>
      <c r="B15" s="3" t="s">
        <v>533</v>
      </c>
      <c r="C15" s="3" t="s">
        <v>35</v>
      </c>
      <c r="D15" s="3">
        <v>38</v>
      </c>
      <c r="E15" t="s">
        <v>19</v>
      </c>
      <c r="F15" s="20" t="str">
        <f t="shared" si="0"/>
        <v>JoshuaDrazenMMILLENNIUM RUNNING</v>
      </c>
      <c r="G15" s="22">
        <f>SUMIF('Shamrock 5K'!$F$2:$F$300,$F15,'Shamrock 5K'!$J$2:$J$300)</f>
        <v>0</v>
      </c>
      <c r="H15" s="22">
        <f>SUMIF('Nashua 10K'!$F$2:$F$300,$F15,'Nashua 10K'!$J$2:$J$300)</f>
        <v>0</v>
      </c>
      <c r="I15" s="22">
        <f>SUMIF('Shaker 7'!$F$2:$F$300,$F15,'Shaker 7'!$J$2:$J$300)</f>
        <v>0</v>
      </c>
      <c r="J15" s="22">
        <f>SUMIF('Run for Freedom 5K'!$F$2:$F$300,$F15,'Run for Freedom 5K'!$J$2:$J$300)</f>
        <v>16.5</v>
      </c>
      <c r="K15" s="22">
        <f>SUMIF('Footrace for the Fallen 5K'!$F$2:$F$366,$F15,'Footrace for the Fallen 5K'!$J$2:$J$366)</f>
        <v>0</v>
      </c>
      <c r="L15" s="22">
        <f>SUMIF('New England Half'!$F$2:$F$355,$F15,'New England Half'!$J$2:$J$355)</f>
        <v>0</v>
      </c>
      <c r="M15" s="24">
        <f t="shared" si="1"/>
        <v>16.5</v>
      </c>
    </row>
    <row r="16" spans="1:13">
      <c r="A16" s="3" t="s">
        <v>218</v>
      </c>
      <c r="B16" s="3" t="s">
        <v>219</v>
      </c>
      <c r="C16" s="3" t="s">
        <v>35</v>
      </c>
      <c r="D16" s="3">
        <v>33</v>
      </c>
      <c r="E16" s="3" t="s">
        <v>20</v>
      </c>
      <c r="F16" s="20" t="str">
        <f t="shared" si="0"/>
        <v>BrendanVon KossMUPPER VALLEY RUNNING CLUB</v>
      </c>
      <c r="G16" s="22">
        <f>SUMIF('Shamrock 5K'!$F$2:$F$300,$F16,'Shamrock 5K'!$J$2:$J$300)</f>
        <v>10</v>
      </c>
      <c r="H16" s="22">
        <f>SUMIF('Nashua 10K'!$F$2:$F$300,$F16,'Nashua 10K'!$J$2:$J$300)</f>
        <v>0</v>
      </c>
      <c r="I16" s="22">
        <f>SUMIF('Shaker 7'!$F$2:$F$300,$F16,'Shaker 7'!$J$2:$J$300)</f>
        <v>6</v>
      </c>
      <c r="J16" s="22">
        <f>SUMIF('Run for Freedom 5K'!$F$2:$F$300,$F16,'Run for Freedom 5K'!$J$2:$J$300)</f>
        <v>0</v>
      </c>
      <c r="K16" s="22">
        <f>SUMIF('Footrace for the Fallen 5K'!$F$2:$F$366,$F16,'Footrace for the Fallen 5K'!$J$2:$J$366)</f>
        <v>0</v>
      </c>
      <c r="L16" s="22">
        <f>SUMIF('New England Half'!$F$2:$F$355,$F16,'New England Half'!$J$2:$J$355)</f>
        <v>0</v>
      </c>
      <c r="M16" s="24">
        <f t="shared" si="1"/>
        <v>16</v>
      </c>
    </row>
    <row r="17" spans="1:13">
      <c r="A17" s="3" t="s">
        <v>789</v>
      </c>
      <c r="B17" s="3" t="s">
        <v>790</v>
      </c>
      <c r="C17" s="3" t="s">
        <v>35</v>
      </c>
      <c r="D17" s="3">
        <v>30</v>
      </c>
      <c r="E17" t="s">
        <v>19</v>
      </c>
      <c r="F17" s="20" t="str">
        <f t="shared" si="0"/>
        <v>ColtonPiperMMILLENNIUM RUNNING</v>
      </c>
      <c r="G17" s="22">
        <f>SUMIF('Shamrock 5K'!$F$2:$F$300,$F17,'Shamrock 5K'!$J$2:$J$300)</f>
        <v>0</v>
      </c>
      <c r="H17" s="22">
        <f>SUMIF('Nashua 10K'!$F$2:$F$300,$F17,'Nashua 10K'!$J$2:$J$300)</f>
        <v>0</v>
      </c>
      <c r="I17" s="22">
        <f>SUMIF('Shaker 7'!$F$2:$F$300,$F17,'Shaker 7'!$J$2:$J$300)</f>
        <v>0</v>
      </c>
      <c r="J17" s="22">
        <f>SUMIF('Run for Freedom 5K'!$F$2:$F$300,$F17,'Run for Freedom 5K'!$J$2:$J$300)</f>
        <v>0</v>
      </c>
      <c r="K17" s="22">
        <f>SUMIF('Footrace for the Fallen 5K'!$F$2:$F$366,$F17,'Footrace for the Fallen 5K'!$J$2:$J$366)</f>
        <v>9.5</v>
      </c>
      <c r="L17" s="22">
        <f>SUMIF('New England Half'!$F$2:$F$355,$F17,'New England Half'!$J$2:$J$355)</f>
        <v>5</v>
      </c>
      <c r="M17" s="24">
        <f t="shared" si="1"/>
        <v>14.5</v>
      </c>
    </row>
    <row r="18" spans="1:13">
      <c r="A18" t="s">
        <v>350</v>
      </c>
      <c r="B18" t="s">
        <v>351</v>
      </c>
      <c r="C18" t="s">
        <v>35</v>
      </c>
      <c r="D18">
        <v>31</v>
      </c>
      <c r="E18" t="s">
        <v>18</v>
      </c>
      <c r="F18" s="20" t="str">
        <f t="shared" si="0"/>
        <v>JakeCohenMGREATER DERRY TRACK CLUB</v>
      </c>
      <c r="G18" s="22">
        <f>SUMIF('Shamrock 5K'!$F$2:$F$300,$F18,'Shamrock 5K'!$J$2:$J$300)</f>
        <v>0</v>
      </c>
      <c r="H18" s="22">
        <f>SUMIF('Nashua 10K'!$F$2:$F$300,$F18,'Nashua 10K'!$J$2:$J$300)</f>
        <v>8.1</v>
      </c>
      <c r="I18" s="22">
        <f>SUMIF('Shaker 7'!$F$2:$F$300,$F18,'Shaker 7'!$J$2:$J$300)</f>
        <v>0</v>
      </c>
      <c r="J18" s="22">
        <f>SUMIF('Run for Freedom 5K'!$F$2:$F$300,$F18,'Run for Freedom 5K'!$J$2:$J$300)</f>
        <v>6.5</v>
      </c>
      <c r="K18" s="22">
        <f>SUMIF('Footrace for the Fallen 5K'!$F$2:$F$366,$F18,'Footrace for the Fallen 5K'!$J$2:$J$366)</f>
        <v>0</v>
      </c>
      <c r="L18" s="22">
        <f>SUMIF('New England Half'!$F$2:$F$355,$F18,'New England Half'!$J$2:$J$355)</f>
        <v>0</v>
      </c>
      <c r="M18" s="24">
        <f t="shared" si="1"/>
        <v>14.6</v>
      </c>
    </row>
    <row r="19" spans="1:13">
      <c r="A19" t="s">
        <v>109</v>
      </c>
      <c r="B19" t="s">
        <v>110</v>
      </c>
      <c r="C19" t="s">
        <v>35</v>
      </c>
      <c r="D19" s="3">
        <v>31</v>
      </c>
      <c r="E19" t="s">
        <v>18</v>
      </c>
      <c r="F19" s="20" t="str">
        <f t="shared" si="0"/>
        <v>ChristopherForbesMGREATER DERRY TRACK CLUB</v>
      </c>
      <c r="G19" s="22">
        <f>SUMIF('Shamrock 5K'!$F$2:$F$300,$F19,'Shamrock 5K'!$J$2:$J$300)</f>
        <v>3.25</v>
      </c>
      <c r="H19" s="22">
        <f>SUMIF('Nashua 10K'!$F$2:$F$300,$F19,'Nashua 10K'!$J$2:$J$300)</f>
        <v>0</v>
      </c>
      <c r="I19" s="22">
        <f>SUMIF('Shaker 7'!$F$2:$F$300,$F19,'Shaker 7'!$J$2:$J$300)</f>
        <v>5.5</v>
      </c>
      <c r="J19" s="22">
        <f>SUMIF('Run for Freedom 5K'!$F$2:$F$300,$F19,'Run for Freedom 5K'!$J$2:$J$300)</f>
        <v>1.3</v>
      </c>
      <c r="K19" s="22">
        <f>SUMIF('Footrace for the Fallen 5K'!$F$2:$F$366,$F19,'Footrace for the Fallen 5K'!$J$2:$J$366)</f>
        <v>2.8</v>
      </c>
      <c r="L19" s="22">
        <f>SUMIF('New England Half'!$F$2:$F$355,$F19,'New England Half'!$J$2:$J$355)</f>
        <v>0</v>
      </c>
      <c r="M19" s="24">
        <f t="shared" si="1"/>
        <v>12.850000000000001</v>
      </c>
    </row>
    <row r="20" spans="1:13">
      <c r="A20" t="s">
        <v>322</v>
      </c>
      <c r="B20" t="s">
        <v>385</v>
      </c>
      <c r="C20" t="s">
        <v>35</v>
      </c>
      <c r="D20" s="3">
        <v>37</v>
      </c>
      <c r="E20" t="s">
        <v>17</v>
      </c>
      <c r="F20" s="20" t="str">
        <f t="shared" si="0"/>
        <v>WilliamBenedumMGATE CITY STRIDERS</v>
      </c>
      <c r="G20" s="22">
        <f>SUMIF('Shamrock 5K'!$F$2:$F$300,$F20,'Shamrock 5K'!$J$2:$J$300)</f>
        <v>0</v>
      </c>
      <c r="H20" s="22">
        <f>SUMIF('Nashua 10K'!$F$2:$F$300,$F20,'Nashua 10K'!$J$2:$J$300)</f>
        <v>5</v>
      </c>
      <c r="I20" s="22">
        <f>SUMIF('Shaker 7'!$F$2:$F$300,$F20,'Shaker 7'!$J$2:$J$300)</f>
        <v>4.75</v>
      </c>
      <c r="J20" s="22">
        <f>SUMIF('Run for Freedom 5K'!$F$2:$F$300,$F20,'Run for Freedom 5K'!$J$2:$J$300)</f>
        <v>1</v>
      </c>
      <c r="K20" s="22">
        <f>SUMIF('Footrace for the Fallen 5K'!$F$2:$F$366,$F20,'Footrace for the Fallen 5K'!$J$2:$J$366)</f>
        <v>1</v>
      </c>
      <c r="L20" s="22">
        <f>SUMIF('New England Half'!$F$2:$F$355,$F20,'New England Half'!$J$2:$J$355)</f>
        <v>0</v>
      </c>
      <c r="M20" s="24">
        <f t="shared" si="1"/>
        <v>11.75</v>
      </c>
    </row>
    <row r="21" spans="1:13">
      <c r="A21" t="s">
        <v>81</v>
      </c>
      <c r="B21" t="s">
        <v>904</v>
      </c>
      <c r="C21" t="s">
        <v>35</v>
      </c>
      <c r="D21">
        <v>38</v>
      </c>
      <c r="E21" t="s">
        <v>28</v>
      </c>
      <c r="F21" s="20" t="str">
        <f t="shared" si="0"/>
        <v>JordanPikeMWHITE MOUNTAIN MILERS</v>
      </c>
      <c r="G21" s="22">
        <f>SUMIF('Shamrock 5K'!$F$2:$F$300,$F21,'Shamrock 5K'!$J$2:$J$300)</f>
        <v>0</v>
      </c>
      <c r="H21" s="22">
        <f>SUMIF('Nashua 10K'!$F$2:$F$300,$F21,'Nashua 10K'!$J$2:$J$300)</f>
        <v>0</v>
      </c>
      <c r="I21" s="22">
        <f>SUMIF('Shaker 7'!$F$2:$F$300,$F21,'Shaker 7'!$J$2:$J$300)</f>
        <v>0</v>
      </c>
      <c r="J21" s="22">
        <f>SUMIF('Run for Freedom 5K'!$F$2:$F$300,$F21,'Run for Freedom 5K'!$J$2:$J$300)</f>
        <v>0</v>
      </c>
      <c r="K21" s="22">
        <f>SUMIF('Footrace for the Fallen 5K'!$F$2:$F$366,$F21,'Footrace for the Fallen 5K'!$J$2:$J$366)</f>
        <v>0</v>
      </c>
      <c r="L21" s="22">
        <f>SUMIF('New England Half'!$F$2:$F$355,$F21,'New England Half'!$J$2:$J$355)</f>
        <v>10.5</v>
      </c>
      <c r="M21" s="24">
        <f t="shared" si="1"/>
        <v>10.5</v>
      </c>
    </row>
    <row r="22" spans="1:13">
      <c r="A22" t="s">
        <v>383</v>
      </c>
      <c r="B22" t="s">
        <v>379</v>
      </c>
      <c r="C22" t="s">
        <v>35</v>
      </c>
      <c r="D22">
        <v>30</v>
      </c>
      <c r="E22" t="s">
        <v>17</v>
      </c>
      <c r="F22" s="20" t="str">
        <f t="shared" si="0"/>
        <v>CallumMeredithMGATE CITY STRIDERS</v>
      </c>
      <c r="G22" s="22">
        <f>SUMIF('Shamrock 5K'!$F$2:$F$300,$F22,'Shamrock 5K'!$J$2:$J$300)</f>
        <v>0</v>
      </c>
      <c r="H22" s="22">
        <f>SUMIF('Nashua 10K'!$F$2:$F$300,$F22,'Nashua 10K'!$J$2:$J$300)</f>
        <v>8.6999999999999993</v>
      </c>
      <c r="I22" s="22">
        <f>SUMIF('Shaker 7'!$F$2:$F$300,$F22,'Shaker 7'!$J$2:$J$300)</f>
        <v>0</v>
      </c>
      <c r="J22" s="22">
        <f>SUMIF('Run for Freedom 5K'!$F$2:$F$300,$F22,'Run for Freedom 5K'!$J$2:$J$300)</f>
        <v>2.2000000000000002</v>
      </c>
      <c r="K22" s="22">
        <f>SUMIF('Footrace for the Fallen 5K'!$F$2:$F$366,$F22,'Footrace for the Fallen 5K'!$J$2:$J$366)</f>
        <v>0</v>
      </c>
      <c r="L22" s="22">
        <f>SUMIF('New England Half'!$F$2:$F$355,$F22,'New England Half'!$J$2:$J$355)</f>
        <v>0</v>
      </c>
      <c r="M22" s="24">
        <f t="shared" si="1"/>
        <v>10.899999999999999</v>
      </c>
    </row>
    <row r="23" spans="1:13">
      <c r="A23" s="3" t="s">
        <v>262</v>
      </c>
      <c r="B23" s="3" t="s">
        <v>263</v>
      </c>
      <c r="C23" s="3" t="s">
        <v>35</v>
      </c>
      <c r="D23" s="3">
        <v>39</v>
      </c>
      <c r="E23" s="3" t="s">
        <v>20</v>
      </c>
      <c r="F23" s="20" t="str">
        <f t="shared" si="0"/>
        <v>EranAssafMUPPER VALLEY RUNNING CLUB</v>
      </c>
      <c r="G23" s="22">
        <f>SUMIF('Shamrock 5K'!$F$2:$F$300,$F23,'Shamrock 5K'!$J$2:$J$300)</f>
        <v>2.8</v>
      </c>
      <c r="H23" s="22">
        <f>SUMIF('Nashua 10K'!$F$2:$F$300,$F23,'Nashua 10K'!$J$2:$J$300)</f>
        <v>0</v>
      </c>
      <c r="I23" s="22">
        <f>SUMIF('Shaker 7'!$F$2:$F$300,$F23,'Shaker 7'!$J$2:$J$300)</f>
        <v>4.25</v>
      </c>
      <c r="J23" s="22">
        <f>SUMIF('Run for Freedom 5K'!$F$2:$F$300,$F23,'Run for Freedom 5K'!$J$2:$J$300)</f>
        <v>0</v>
      </c>
      <c r="K23" s="22">
        <f>SUMIF('Footrace for the Fallen 5K'!$F$2:$F$366,$F23,'Footrace for the Fallen 5K'!$J$2:$J$366)</f>
        <v>0</v>
      </c>
      <c r="L23" s="22">
        <f>SUMIF('New England Half'!$F$2:$F$355,$F23,'New England Half'!$J$2:$J$355)</f>
        <v>0</v>
      </c>
      <c r="M23" s="24">
        <f t="shared" si="1"/>
        <v>7.05</v>
      </c>
    </row>
    <row r="24" spans="1:13">
      <c r="A24" s="3" t="s">
        <v>228</v>
      </c>
      <c r="B24" s="3" t="s">
        <v>229</v>
      </c>
      <c r="C24" s="3" t="s">
        <v>35</v>
      </c>
      <c r="D24" s="3">
        <v>32</v>
      </c>
      <c r="E24" s="3" t="s">
        <v>20</v>
      </c>
      <c r="F24" s="20" t="str">
        <f t="shared" si="0"/>
        <v>MattGymanskiMUPPER VALLEY RUNNING CLUB</v>
      </c>
      <c r="G24" s="22">
        <f>SUMIF('Shamrock 5K'!$F$2:$F$300,$F24,'Shamrock 5K'!$J$2:$J$300)</f>
        <v>6.75</v>
      </c>
      <c r="H24" s="22">
        <f>SUMIF('Nashua 10K'!$F$2:$F$300,$F24,'Nashua 10K'!$J$2:$J$300)</f>
        <v>0</v>
      </c>
      <c r="I24" s="22">
        <f>SUMIF('Shaker 7'!$F$2:$F$300,$F24,'Shaker 7'!$J$2:$J$300)</f>
        <v>0</v>
      </c>
      <c r="J24" s="22">
        <f>SUMIF('Run for Freedom 5K'!$F$2:$F$300,$F24,'Run for Freedom 5K'!$J$2:$J$300)</f>
        <v>0</v>
      </c>
      <c r="K24" s="22">
        <f>SUMIF('Footrace for the Fallen 5K'!$F$2:$F$366,$F24,'Footrace for the Fallen 5K'!$J$2:$J$366)</f>
        <v>0</v>
      </c>
      <c r="L24" s="22">
        <f>SUMIF('New England Half'!$F$2:$F$355,$F24,'New England Half'!$J$2:$J$355)</f>
        <v>0</v>
      </c>
      <c r="M24" s="24">
        <f t="shared" si="1"/>
        <v>6.75</v>
      </c>
    </row>
    <row r="25" spans="1:13">
      <c r="A25" t="s">
        <v>287</v>
      </c>
      <c r="B25" t="s">
        <v>384</v>
      </c>
      <c r="C25" t="s">
        <v>35</v>
      </c>
      <c r="D25">
        <v>38</v>
      </c>
      <c r="E25" t="s">
        <v>17</v>
      </c>
      <c r="F25" s="20" t="str">
        <f t="shared" si="0"/>
        <v>BenjaminBouchardMGATE CITY STRIDERS</v>
      </c>
      <c r="G25" s="22">
        <f>SUMIF('Shamrock 5K'!$F$2:$F$300,$F25,'Shamrock 5K'!$J$2:$J$300)</f>
        <v>0</v>
      </c>
      <c r="H25" s="22">
        <f>SUMIF('Nashua 10K'!$F$2:$F$300,$F25,'Nashua 10K'!$J$2:$J$300)</f>
        <v>6.5</v>
      </c>
      <c r="I25" s="22">
        <f>SUMIF('Shaker 7'!$F$2:$F$300,$F25,'Shaker 7'!$J$2:$J$300)</f>
        <v>0</v>
      </c>
      <c r="J25" s="22">
        <f>SUMIF('Run for Freedom 5K'!$F$2:$F$300,$F25,'Run for Freedom 5K'!$J$2:$J$300)</f>
        <v>0</v>
      </c>
      <c r="K25" s="22">
        <f>SUMIF('Footrace for the Fallen 5K'!$F$2:$F$366,$F25,'Footrace for the Fallen 5K'!$J$2:$J$366)</f>
        <v>0</v>
      </c>
      <c r="L25" s="22">
        <f>SUMIF('New England Half'!$F$2:$F$355,$F25,'New England Half'!$J$2:$J$355)</f>
        <v>0</v>
      </c>
      <c r="M25" s="24">
        <f t="shared" si="1"/>
        <v>6.5</v>
      </c>
    </row>
    <row r="26" spans="1:13">
      <c r="A26" t="s">
        <v>92</v>
      </c>
      <c r="B26" t="s">
        <v>120</v>
      </c>
      <c r="C26" t="s">
        <v>35</v>
      </c>
      <c r="D26" s="3">
        <v>38</v>
      </c>
      <c r="E26" t="s">
        <v>18</v>
      </c>
      <c r="F26" s="20" t="str">
        <f t="shared" si="0"/>
        <v>MichaelElliottMGREATER DERRY TRACK CLUB</v>
      </c>
      <c r="G26" s="22">
        <f>SUMIF('Shamrock 5K'!$F$2:$F$300,$F26,'Shamrock 5K'!$J$2:$J$300)</f>
        <v>1.4</v>
      </c>
      <c r="H26" s="22">
        <f>SUMIF('Nashua 10K'!$F$2:$F$300,$F26,'Nashua 10K'!$J$2:$J$300)</f>
        <v>0</v>
      </c>
      <c r="I26" s="22">
        <f>SUMIF('Shaker 7'!$F$2:$F$300,$F26,'Shaker 7'!$J$2:$J$300)</f>
        <v>4</v>
      </c>
      <c r="J26" s="22">
        <f>SUMIF('Run for Freedom 5K'!$F$2:$F$300,$F26,'Run for Freedom 5K'!$J$2:$J$300)</f>
        <v>0</v>
      </c>
      <c r="K26" s="22">
        <f>SUMIF('Footrace for the Fallen 5K'!$F$2:$F$366,$F26,'Footrace for the Fallen 5K'!$J$2:$J$366)</f>
        <v>1</v>
      </c>
      <c r="L26" s="22">
        <f>SUMIF('New England Half'!$F$2:$F$355,$F26,'New England Half'!$J$2:$J$355)</f>
        <v>0</v>
      </c>
      <c r="M26" s="24">
        <f t="shared" si="1"/>
        <v>6.4</v>
      </c>
    </row>
    <row r="27" spans="1:13">
      <c r="A27" t="s">
        <v>55</v>
      </c>
      <c r="B27" t="s">
        <v>56</v>
      </c>
      <c r="C27" t="s">
        <v>35</v>
      </c>
      <c r="D27">
        <v>34</v>
      </c>
      <c r="E27" t="s">
        <v>17</v>
      </c>
      <c r="F27" s="20" t="str">
        <f t="shared" si="0"/>
        <v>StevenMontecalvoMGATE CITY STRIDERS</v>
      </c>
      <c r="G27" s="22">
        <f>SUMIF('Shamrock 5K'!$F$2:$F$300,$F27,'Shamrock 5K'!$J$2:$J$300)</f>
        <v>1.1000000000000001</v>
      </c>
      <c r="H27" s="22">
        <f>SUMIF('Nashua 10K'!$F$2:$F$300,$F27,'Nashua 10K'!$J$2:$J$300)</f>
        <v>4</v>
      </c>
      <c r="I27" s="22">
        <f>SUMIF('Shaker 7'!$F$2:$F$300,$F27,'Shaker 7'!$J$2:$J$300)</f>
        <v>0</v>
      </c>
      <c r="J27" s="22">
        <f>SUMIF('Run for Freedom 5K'!$F$2:$F$300,$F27,'Run for Freedom 5K'!$J$2:$J$300)</f>
        <v>1</v>
      </c>
      <c r="K27" s="22">
        <f>SUMIF('Footrace for the Fallen 5K'!$F$2:$F$366,$F27,'Footrace for the Fallen 5K'!$J$2:$J$366)</f>
        <v>0</v>
      </c>
      <c r="L27" s="22">
        <f>SUMIF('New England Half'!$F$2:$F$355,$F27,'New England Half'!$J$2:$J$355)</f>
        <v>0</v>
      </c>
      <c r="M27" s="24">
        <f t="shared" si="1"/>
        <v>6.1</v>
      </c>
    </row>
    <row r="28" spans="1:13">
      <c r="A28" s="3" t="s">
        <v>323</v>
      </c>
      <c r="B28" s="3" t="s">
        <v>609</v>
      </c>
      <c r="C28" s="3" t="s">
        <v>35</v>
      </c>
      <c r="D28" s="3">
        <v>36</v>
      </c>
      <c r="E28" t="s">
        <v>18</v>
      </c>
      <c r="F28" s="20" t="str">
        <f t="shared" si="0"/>
        <v>JoeRizzoMGREATER DERRY TRACK CLUB</v>
      </c>
      <c r="G28" s="22">
        <f>SUMIF('Shamrock 5K'!$F$2:$F$300,$F28,'Shamrock 5K'!$J$2:$J$300)</f>
        <v>0</v>
      </c>
      <c r="H28" s="22">
        <f>SUMIF('Nashua 10K'!$F$2:$F$300,$F28,'Nashua 10K'!$J$2:$J$300)</f>
        <v>0</v>
      </c>
      <c r="I28" s="22">
        <f>SUMIF('Shaker 7'!$F$2:$F$300,$F28,'Shaker 7'!$J$2:$J$300)</f>
        <v>0</v>
      </c>
      <c r="J28" s="22">
        <f>SUMIF('Run for Freedom 5K'!$F$2:$F$300,$F28,'Run for Freedom 5K'!$J$2:$J$300)</f>
        <v>1</v>
      </c>
      <c r="K28" s="22">
        <f>SUMIF('Footrace for the Fallen 5K'!$F$2:$F$366,$F28,'Footrace for the Fallen 5K'!$J$2:$J$366)</f>
        <v>0</v>
      </c>
      <c r="L28" s="22">
        <f>SUMIF('New England Half'!$F$2:$F$355,$F28,'New England Half'!$J$2:$J$355)</f>
        <v>4.75</v>
      </c>
      <c r="M28" s="24">
        <f t="shared" si="1"/>
        <v>5.75</v>
      </c>
    </row>
    <row r="29" spans="1:13">
      <c r="A29" t="s">
        <v>396</v>
      </c>
      <c r="B29" t="s">
        <v>397</v>
      </c>
      <c r="C29" t="s">
        <v>35</v>
      </c>
      <c r="D29">
        <v>35</v>
      </c>
      <c r="E29" t="s">
        <v>17</v>
      </c>
      <c r="F29" s="20" t="str">
        <f t="shared" si="0"/>
        <v>JustinDeflumeriMGATE CITY STRIDERS</v>
      </c>
      <c r="G29" s="22">
        <f>SUMIF('Shamrock 5K'!$F$2:$F$300,$F29,'Shamrock 5K'!$J$2:$J$300)</f>
        <v>0</v>
      </c>
      <c r="H29" s="22">
        <f>SUMIF('Nashua 10K'!$F$2:$F$300,$F29,'Nashua 10K'!$J$2:$J$300)</f>
        <v>3.75</v>
      </c>
      <c r="I29" s="22">
        <f>SUMIF('Shaker 7'!$F$2:$F$300,$F29,'Shaker 7'!$J$2:$J$300)</f>
        <v>0</v>
      </c>
      <c r="J29" s="22">
        <f>SUMIF('Run for Freedom 5K'!$F$2:$F$300,$F29,'Run for Freedom 5K'!$J$2:$J$300)</f>
        <v>0</v>
      </c>
      <c r="K29" s="22">
        <f>SUMIF('Footrace for the Fallen 5K'!$F$2:$F$366,$F29,'Footrace for the Fallen 5K'!$J$2:$J$366)</f>
        <v>0</v>
      </c>
      <c r="L29" s="22">
        <f>SUMIF('New England Half'!$F$2:$F$355,$F29,'New England Half'!$J$2:$J$355)</f>
        <v>0</v>
      </c>
      <c r="M29" s="24">
        <f t="shared" si="1"/>
        <v>3.75</v>
      </c>
    </row>
    <row r="30" spans="1:13">
      <c r="A30" s="3" t="s">
        <v>46</v>
      </c>
      <c r="B30" s="3" t="s">
        <v>548</v>
      </c>
      <c r="C30" s="3" t="s">
        <v>35</v>
      </c>
      <c r="D30" s="3">
        <v>32</v>
      </c>
      <c r="E30" t="s">
        <v>18</v>
      </c>
      <c r="F30" s="20" t="str">
        <f t="shared" si="0"/>
        <v>MatthewPersellMGREATER DERRY TRACK CLUB</v>
      </c>
      <c r="G30" s="22">
        <f>SUMIF('Shamrock 5K'!$F$2:$F$300,$F30,'Shamrock 5K'!$J$2:$J$300)</f>
        <v>0</v>
      </c>
      <c r="H30" s="22">
        <f>SUMIF('Nashua 10K'!$F$2:$F$300,$F30,'Nashua 10K'!$J$2:$J$300)</f>
        <v>0</v>
      </c>
      <c r="I30" s="22">
        <f>SUMIF('Shaker 7'!$F$2:$F$300,$F30,'Shaker 7'!$J$2:$J$300)</f>
        <v>0</v>
      </c>
      <c r="J30" s="22">
        <f>SUMIF('Run for Freedom 5K'!$F$2:$F$300,$F30,'Run for Freedom 5K'!$J$2:$J$300)</f>
        <v>3.25</v>
      </c>
      <c r="K30" s="22">
        <f>SUMIF('Footrace for the Fallen 5K'!$F$2:$F$366,$F30,'Footrace for the Fallen 5K'!$J$2:$J$366)</f>
        <v>0</v>
      </c>
      <c r="L30" s="22">
        <f>SUMIF('New England Half'!$F$2:$F$355,$F30,'New England Half'!$J$2:$J$355)</f>
        <v>0</v>
      </c>
      <c r="M30" s="24">
        <f t="shared" si="1"/>
        <v>3.25</v>
      </c>
    </row>
    <row r="31" spans="1:13">
      <c r="A31" t="s">
        <v>852</v>
      </c>
      <c r="B31" t="s">
        <v>142</v>
      </c>
      <c r="C31" t="s">
        <v>35</v>
      </c>
      <c r="D31">
        <v>30</v>
      </c>
      <c r="E31" t="s">
        <v>24</v>
      </c>
      <c r="F31" s="20" t="str">
        <f t="shared" si="0"/>
        <v>EthanSmithMRUNNERS ALLEY</v>
      </c>
      <c r="G31" s="22">
        <f>SUMIF('Shamrock 5K'!$F$2:$F$300,$F31,'Shamrock 5K'!$J$2:$J$300)</f>
        <v>0</v>
      </c>
      <c r="H31" s="22">
        <f>SUMIF('Nashua 10K'!$F$2:$F$300,$F31,'Nashua 10K'!$J$2:$J$300)</f>
        <v>0</v>
      </c>
      <c r="I31" s="22">
        <f>SUMIF('Shaker 7'!$F$2:$F$300,$F31,'Shaker 7'!$J$2:$J$300)</f>
        <v>0</v>
      </c>
      <c r="J31" s="22">
        <f>SUMIF('Run for Freedom 5K'!$F$2:$F$300,$F31,'Run for Freedom 5K'!$J$2:$J$300)</f>
        <v>0</v>
      </c>
      <c r="K31" s="22">
        <f>SUMIF('Footrace for the Fallen 5K'!$F$2:$F$366,$F31,'Footrace for the Fallen 5K'!$J$2:$J$366)</f>
        <v>0</v>
      </c>
      <c r="L31" s="22">
        <f>SUMIF('New England Half'!$F$2:$F$355,$F31,'New England Half'!$J$2:$J$355)</f>
        <v>2.2000000000000002</v>
      </c>
      <c r="M31" s="24">
        <f t="shared" si="1"/>
        <v>2.2000000000000002</v>
      </c>
    </row>
    <row r="32" spans="1:13">
      <c r="A32" s="3" t="s">
        <v>134</v>
      </c>
      <c r="B32" s="3" t="s">
        <v>331</v>
      </c>
      <c r="C32" s="3" t="s">
        <v>35</v>
      </c>
      <c r="D32" s="3">
        <v>39</v>
      </c>
      <c r="E32" s="3" t="s">
        <v>20</v>
      </c>
      <c r="F32" s="20" t="str">
        <f t="shared" si="0"/>
        <v>PeterDalenMUPPER VALLEY RUNNING CLUB</v>
      </c>
      <c r="G32" s="22">
        <f>SUMIF('Shamrock 5K'!$F$2:$F$300,$F32,'Shamrock 5K'!$J$2:$J$300)</f>
        <v>1.8</v>
      </c>
      <c r="H32" s="22">
        <f>SUMIF('Nashua 10K'!$F$2:$F$300,$F32,'Nashua 10K'!$J$2:$J$300)</f>
        <v>0</v>
      </c>
      <c r="I32" s="22">
        <f>SUMIF('Shaker 7'!$F$2:$F$300,$F32,'Shaker 7'!$J$2:$J$300)</f>
        <v>0</v>
      </c>
      <c r="J32" s="22">
        <f>SUMIF('Run for Freedom 5K'!$F$2:$F$300,$F32,'Run for Freedom 5K'!$J$2:$J$300)</f>
        <v>0</v>
      </c>
      <c r="K32" s="22">
        <f>SUMIF('Footrace for the Fallen 5K'!$F$2:$F$366,$F32,'Footrace for the Fallen 5K'!$J$2:$J$366)</f>
        <v>0</v>
      </c>
      <c r="L32" s="22">
        <f>SUMIF('New England Half'!$F$2:$F$355,$F32,'New England Half'!$J$2:$J$355)</f>
        <v>0</v>
      </c>
      <c r="M32" s="24">
        <f t="shared" si="1"/>
        <v>1.8</v>
      </c>
    </row>
    <row r="33" spans="1:13">
      <c r="A33" s="3" t="s">
        <v>806</v>
      </c>
      <c r="B33" s="3" t="s">
        <v>807</v>
      </c>
      <c r="C33" s="3" t="s">
        <v>35</v>
      </c>
      <c r="D33" s="3">
        <v>30</v>
      </c>
      <c r="E33" t="s">
        <v>19</v>
      </c>
      <c r="F33" s="20" t="str">
        <f t="shared" si="0"/>
        <v>TonyGravellMMILLENNIUM RUNNING</v>
      </c>
      <c r="G33" s="22">
        <f>SUMIF('Shamrock 5K'!$F$2:$F$300,$F33,'Shamrock 5K'!$J$2:$J$300)</f>
        <v>0</v>
      </c>
      <c r="H33" s="22">
        <f>SUMIF('Nashua 10K'!$F$2:$F$300,$F33,'Nashua 10K'!$J$2:$J$300)</f>
        <v>0</v>
      </c>
      <c r="I33" s="22">
        <f>SUMIF('Shaker 7'!$F$2:$F$300,$F33,'Shaker 7'!$J$2:$J$300)</f>
        <v>0</v>
      </c>
      <c r="J33" s="22">
        <f>SUMIF('Run for Freedom 5K'!$F$2:$F$300,$F33,'Run for Freedom 5K'!$J$2:$J$300)</f>
        <v>0</v>
      </c>
      <c r="K33" s="22">
        <f>SUMIF('Footrace for the Fallen 5K'!$F$2:$F$366,$F33,'Footrace for the Fallen 5K'!$J$2:$J$366)</f>
        <v>1</v>
      </c>
      <c r="L33" s="22">
        <f>SUMIF('New England Half'!$F$2:$F$355,$F33,'New England Half'!$J$2:$J$355)</f>
        <v>0</v>
      </c>
      <c r="M33" s="24">
        <f t="shared" si="1"/>
        <v>1</v>
      </c>
    </row>
    <row r="34" spans="1:13">
      <c r="A34" s="3" t="s">
        <v>532</v>
      </c>
      <c r="B34" s="3" t="s">
        <v>815</v>
      </c>
      <c r="C34" s="3" t="s">
        <v>35</v>
      </c>
      <c r="D34" s="3">
        <v>34</v>
      </c>
      <c r="E34" t="s">
        <v>18</v>
      </c>
      <c r="F34" s="20" t="str">
        <f t="shared" si="0"/>
        <v>JoshuaJanvrinMGREATER DERRY TRACK CLUB</v>
      </c>
      <c r="G34" s="22">
        <f>SUMIF('Shamrock 5K'!$F$2:$F$300,$F34,'Shamrock 5K'!$J$2:$J$300)</f>
        <v>0</v>
      </c>
      <c r="H34" s="22">
        <f>SUMIF('Nashua 10K'!$F$2:$F$300,$F34,'Nashua 10K'!$J$2:$J$300)</f>
        <v>0</v>
      </c>
      <c r="I34" s="22">
        <f>SUMIF('Shaker 7'!$F$2:$F$300,$F34,'Shaker 7'!$J$2:$J$300)</f>
        <v>0</v>
      </c>
      <c r="J34" s="22">
        <f>SUMIF('Run for Freedom 5K'!$F$2:$F$300,$F34,'Run for Freedom 5K'!$J$2:$J$300)</f>
        <v>0</v>
      </c>
      <c r="K34" s="22">
        <f>SUMIF('Footrace for the Fallen 5K'!$F$2:$F$366,$F34,'Footrace for the Fallen 5K'!$J$2:$J$366)</f>
        <v>1</v>
      </c>
      <c r="L34" s="22">
        <f>SUMIF('New England Half'!$F$2:$F$355,$F34,'New England Half'!$J$2:$J$355)</f>
        <v>0</v>
      </c>
      <c r="M34" s="24">
        <f t="shared" si="1"/>
        <v>1</v>
      </c>
    </row>
    <row r="35" spans="1:13">
      <c r="A35" s="3" t="s">
        <v>575</v>
      </c>
      <c r="B35" s="3" t="s">
        <v>691</v>
      </c>
      <c r="C35" s="3" t="s">
        <v>35</v>
      </c>
      <c r="D35" s="3">
        <v>34</v>
      </c>
      <c r="E35" t="s">
        <v>18</v>
      </c>
      <c r="F35" s="20" t="str">
        <f t="shared" si="0"/>
        <v>PhilipFazioliMGREATER DERRY TRACK CLUB</v>
      </c>
      <c r="G35" s="22">
        <f>SUMIF('Shamrock 5K'!$F$2:$F$300,$F35,'Shamrock 5K'!$J$2:$J$300)</f>
        <v>0</v>
      </c>
      <c r="H35" s="22">
        <f>SUMIF('Nashua 10K'!$F$2:$F$300,$F35,'Nashua 10K'!$J$2:$J$300)</f>
        <v>0</v>
      </c>
      <c r="I35" s="22">
        <f>SUMIF('Shaker 7'!$F$2:$F$300,$F35,'Shaker 7'!$J$2:$J$300)</f>
        <v>0</v>
      </c>
      <c r="J35" s="22">
        <f>SUMIF('Run for Freedom 5K'!$F$2:$F$300,$F35,'Run for Freedom 5K'!$J$2:$J$300)</f>
        <v>1</v>
      </c>
      <c r="K35" s="22">
        <f>SUMIF('Footrace for the Fallen 5K'!$F$2:$F$366,$F35,'Footrace for the Fallen 5K'!$J$2:$J$366)</f>
        <v>0</v>
      </c>
      <c r="L35" s="22">
        <f>SUMIF('New England Half'!$F$2:$F$355,$F35,'New England Half'!$J$2:$J$355)</f>
        <v>0</v>
      </c>
      <c r="M35" s="24">
        <f t="shared" si="1"/>
        <v>1</v>
      </c>
    </row>
    <row r="36" spans="1:13">
      <c r="A36" t="s">
        <v>310</v>
      </c>
      <c r="B36" t="s">
        <v>311</v>
      </c>
      <c r="C36" t="s">
        <v>35</v>
      </c>
      <c r="D36">
        <v>38</v>
      </c>
      <c r="E36" t="s">
        <v>20</v>
      </c>
      <c r="F36" s="20" t="str">
        <f t="shared" si="0"/>
        <v>PalaniappanNagappanMUPPER VALLEY RUNNING CLUB</v>
      </c>
      <c r="G36" s="22">
        <f>SUMIF('Shamrock 5K'!$F$2:$F$300,$F36,'Shamrock 5K'!$J$2:$J$300)</f>
        <v>1</v>
      </c>
      <c r="H36" s="22">
        <f>SUMIF('Nashua 10K'!$F$2:$F$300,$F36,'Nashua 10K'!$J$2:$J$300)</f>
        <v>0</v>
      </c>
      <c r="I36" s="22">
        <f>SUMIF('Shaker 7'!$F$2:$F$300,$F36,'Shaker 7'!$J$2:$J$300)</f>
        <v>0</v>
      </c>
      <c r="J36" s="22">
        <f>SUMIF('Run for Freedom 5K'!$F$2:$F$300,$F36,'Run for Freedom 5K'!$J$2:$J$300)</f>
        <v>0</v>
      </c>
      <c r="K36" s="22">
        <f>SUMIF('Footrace for the Fallen 5K'!$F$2:$F$366,$F36,'Footrace for the Fallen 5K'!$J$2:$J$366)</f>
        <v>0</v>
      </c>
      <c r="L36" s="22">
        <f>SUMIF('New England Half'!$F$2:$F$355,$F36,'New England Half'!$J$2:$J$355)</f>
        <v>0</v>
      </c>
      <c r="M36" s="24">
        <f t="shared" si="1"/>
        <v>1</v>
      </c>
    </row>
    <row r="81" spans="13:13">
      <c r="M81" s="24"/>
    </row>
    <row r="82" spans="13:13">
      <c r="M82" s="24"/>
    </row>
    <row r="83" spans="13:13">
      <c r="M83" s="24"/>
    </row>
    <row r="84" spans="13:13">
      <c r="M84" s="24"/>
    </row>
    <row r="85" spans="13:13">
      <c r="M85" s="24"/>
    </row>
    <row r="86" spans="13:13">
      <c r="M86" s="24"/>
    </row>
    <row r="87" spans="13:13">
      <c r="M87" s="24"/>
    </row>
    <row r="88" spans="13:13">
      <c r="M88" s="24"/>
    </row>
    <row r="89" spans="13:13">
      <c r="M89" s="24"/>
    </row>
    <row r="90" spans="13:13">
      <c r="M90" s="24"/>
    </row>
    <row r="91" spans="13:13">
      <c r="M91" s="24"/>
    </row>
    <row r="92" spans="13:13">
      <c r="M92" s="24"/>
    </row>
    <row r="93" spans="13:13">
      <c r="M93" s="24"/>
    </row>
    <row r="94" spans="13:13">
      <c r="M94" s="24"/>
    </row>
    <row r="95" spans="13:13">
      <c r="M95" s="24"/>
    </row>
    <row r="96" spans="13:13">
      <c r="M96" s="24"/>
    </row>
    <row r="97" spans="13:13">
      <c r="M97" s="24"/>
    </row>
    <row r="98" spans="13:13">
      <c r="M98" s="24"/>
    </row>
    <row r="99" spans="13:13">
      <c r="M99" s="24"/>
    </row>
    <row r="100" spans="13:13">
      <c r="M100" s="24"/>
    </row>
    <row r="101" spans="13:13">
      <c r="M101" s="24"/>
    </row>
    <row r="102" spans="13:13">
      <c r="M102" s="24"/>
    </row>
    <row r="103" spans="13:13">
      <c r="M103" s="24"/>
    </row>
    <row r="104" spans="13:13">
      <c r="M104" s="24"/>
    </row>
    <row r="105" spans="13:13">
      <c r="M105" s="24"/>
    </row>
    <row r="106" spans="13:13">
      <c r="M106" s="24"/>
    </row>
    <row r="107" spans="13:13">
      <c r="M107" s="24"/>
    </row>
    <row r="108" spans="13:13">
      <c r="M108" s="24"/>
    </row>
    <row r="109" spans="13:13">
      <c r="M109" s="24"/>
    </row>
    <row r="110" spans="13:13">
      <c r="M110" s="24"/>
    </row>
    <row r="111" spans="13:13">
      <c r="M111" s="24"/>
    </row>
    <row r="112" spans="13:13">
      <c r="M112" s="24"/>
    </row>
    <row r="113" spans="13:13">
      <c r="M113" s="24"/>
    </row>
    <row r="114" spans="13:13">
      <c r="M114" s="24"/>
    </row>
    <row r="115" spans="13:13">
      <c r="M115" s="24"/>
    </row>
    <row r="116" spans="13:13">
      <c r="M116" s="24"/>
    </row>
    <row r="117" spans="13:13">
      <c r="M117" s="24"/>
    </row>
    <row r="118" spans="13:13">
      <c r="M118" s="24"/>
    </row>
    <row r="119" spans="13:13">
      <c r="M119" s="24"/>
    </row>
    <row r="120" spans="13:13">
      <c r="M120" s="24"/>
    </row>
    <row r="121" spans="13:13">
      <c r="M121" s="24"/>
    </row>
    <row r="122" spans="13:13">
      <c r="M122" s="24"/>
    </row>
    <row r="123" spans="13:13">
      <c r="M123" s="24"/>
    </row>
    <row r="124" spans="13:13">
      <c r="M124" s="24"/>
    </row>
    <row r="125" spans="13:13">
      <c r="M125" s="24"/>
    </row>
    <row r="126" spans="13:13">
      <c r="M126" s="24"/>
    </row>
    <row r="127" spans="13:13">
      <c r="M127" s="24"/>
    </row>
    <row r="128" spans="13:13">
      <c r="M128" s="24"/>
    </row>
    <row r="129" spans="13:13">
      <c r="M129" s="24"/>
    </row>
    <row r="130" spans="13:13">
      <c r="M130" s="24"/>
    </row>
    <row r="131" spans="13:13">
      <c r="M131" s="24"/>
    </row>
    <row r="132" spans="13:13">
      <c r="M132" s="24"/>
    </row>
    <row r="133" spans="13:13">
      <c r="M133" s="24"/>
    </row>
    <row r="134" spans="13:13">
      <c r="M134" s="24"/>
    </row>
    <row r="135" spans="13:13">
      <c r="M135" s="24"/>
    </row>
    <row r="136" spans="13:13">
      <c r="M136" s="24"/>
    </row>
    <row r="137" spans="13:13">
      <c r="M137" s="24"/>
    </row>
    <row r="138" spans="13:13">
      <c r="M138" s="24"/>
    </row>
    <row r="139" spans="13:13">
      <c r="M139" s="24"/>
    </row>
    <row r="140" spans="13:13">
      <c r="M140" s="24"/>
    </row>
    <row r="141" spans="13:13">
      <c r="M141" s="24"/>
    </row>
    <row r="142" spans="13:13">
      <c r="M142" s="24"/>
    </row>
    <row r="143" spans="13:13">
      <c r="M143" s="24"/>
    </row>
    <row r="144" spans="13:13">
      <c r="M144" s="24"/>
    </row>
    <row r="145" spans="13:13">
      <c r="M145" s="24"/>
    </row>
    <row r="146" spans="13:13">
      <c r="M146" s="24"/>
    </row>
    <row r="147" spans="13:13">
      <c r="M147" s="24"/>
    </row>
    <row r="148" spans="13:13">
      <c r="M148" s="24"/>
    </row>
    <row r="149" spans="13:13">
      <c r="M149" s="24"/>
    </row>
    <row r="150" spans="13:13">
      <c r="M150" s="24"/>
    </row>
    <row r="151" spans="13:13">
      <c r="M151" s="24"/>
    </row>
    <row r="152" spans="13:13">
      <c r="M152" s="24"/>
    </row>
    <row r="153" spans="13:13">
      <c r="M153" s="24"/>
    </row>
    <row r="154" spans="13:13">
      <c r="M154" s="24"/>
    </row>
    <row r="155" spans="13:13">
      <c r="M155" s="24"/>
    </row>
    <row r="156" spans="13:13">
      <c r="M156" s="24"/>
    </row>
    <row r="157" spans="13:13">
      <c r="M157" s="24"/>
    </row>
    <row r="158" spans="13:13">
      <c r="M158" s="24"/>
    </row>
    <row r="159" spans="13:13">
      <c r="M159" s="24"/>
    </row>
    <row r="160" spans="13:13">
      <c r="M160" s="24"/>
    </row>
    <row r="161" spans="13:13">
      <c r="M161" s="24"/>
    </row>
    <row r="162" spans="13:13">
      <c r="M162" s="24"/>
    </row>
    <row r="163" spans="13:13">
      <c r="M163" s="24"/>
    </row>
    <row r="164" spans="13:13">
      <c r="M164" s="24"/>
    </row>
    <row r="165" spans="13:13">
      <c r="M165" s="24"/>
    </row>
    <row r="166" spans="13:13">
      <c r="M166" s="24"/>
    </row>
    <row r="167" spans="13:13">
      <c r="M167" s="24"/>
    </row>
    <row r="168" spans="13:13">
      <c r="M168" s="24"/>
    </row>
    <row r="169" spans="13:13">
      <c r="M169" s="24"/>
    </row>
    <row r="170" spans="13:13">
      <c r="M170" s="24"/>
    </row>
    <row r="171" spans="13:13">
      <c r="M171" s="24"/>
    </row>
    <row r="172" spans="13:13">
      <c r="M172" s="24"/>
    </row>
    <row r="173" spans="13:13">
      <c r="M173" s="24"/>
    </row>
    <row r="174" spans="13:13">
      <c r="M174" s="24"/>
    </row>
    <row r="175" spans="13:13">
      <c r="M175" s="24"/>
    </row>
    <row r="176" spans="13:13">
      <c r="M176" s="24"/>
    </row>
    <row r="177" spans="13:13">
      <c r="M177" s="24"/>
    </row>
    <row r="178" spans="13:13">
      <c r="M178" s="24"/>
    </row>
    <row r="179" spans="13:13">
      <c r="M179" s="24"/>
    </row>
    <row r="180" spans="13:13">
      <c r="M180" s="24"/>
    </row>
    <row r="181" spans="13:13">
      <c r="M181" s="24"/>
    </row>
    <row r="182" spans="13:13">
      <c r="M182" s="24"/>
    </row>
    <row r="183" spans="13:13">
      <c r="M183" s="24"/>
    </row>
    <row r="184" spans="13:13">
      <c r="M184" s="24"/>
    </row>
    <row r="185" spans="13:13">
      <c r="M185" s="24"/>
    </row>
    <row r="186" spans="13:13">
      <c r="M186" s="24"/>
    </row>
    <row r="187" spans="13:13">
      <c r="M187" s="24"/>
    </row>
    <row r="188" spans="13:13">
      <c r="M188" s="24"/>
    </row>
    <row r="189" spans="13:13">
      <c r="M189" s="24"/>
    </row>
    <row r="190" spans="13:13">
      <c r="M190" s="24"/>
    </row>
    <row r="191" spans="13:13">
      <c r="M191" s="24"/>
    </row>
    <row r="192" spans="13:13">
      <c r="M192" s="24"/>
    </row>
    <row r="193" spans="13:13">
      <c r="M193" s="24"/>
    </row>
    <row r="194" spans="13:13">
      <c r="M194" s="24"/>
    </row>
    <row r="195" spans="13:13">
      <c r="M195" s="24"/>
    </row>
    <row r="196" spans="13:13">
      <c r="M196" s="24"/>
    </row>
    <row r="197" spans="13:13">
      <c r="M197" s="24"/>
    </row>
    <row r="198" spans="13:13">
      <c r="M198" s="24"/>
    </row>
    <row r="199" spans="13:13">
      <c r="M199" s="24"/>
    </row>
    <row r="200" spans="13:13">
      <c r="M200" s="24"/>
    </row>
    <row r="201" spans="13:13">
      <c r="M201" s="24"/>
    </row>
    <row r="202" spans="13:13">
      <c r="M202" s="24"/>
    </row>
    <row r="203" spans="13:13">
      <c r="M203" s="24"/>
    </row>
    <row r="204" spans="13:13">
      <c r="M204" s="24"/>
    </row>
    <row r="205" spans="13:13">
      <c r="M205" s="24"/>
    </row>
    <row r="206" spans="13:13">
      <c r="M206" s="24"/>
    </row>
    <row r="207" spans="13:13">
      <c r="M207" s="24"/>
    </row>
    <row r="208" spans="13:13">
      <c r="M208" s="24"/>
    </row>
    <row r="209" spans="13:13">
      <c r="M209" s="24"/>
    </row>
    <row r="210" spans="13:13">
      <c r="M210" s="24"/>
    </row>
    <row r="211" spans="13:13">
      <c r="M211" s="24"/>
    </row>
    <row r="212" spans="13:13">
      <c r="M212" s="24"/>
    </row>
    <row r="213" spans="13:13">
      <c r="M213" s="24"/>
    </row>
    <row r="214" spans="13:13">
      <c r="M214" s="24"/>
    </row>
    <row r="215" spans="13:13">
      <c r="M215" s="24"/>
    </row>
    <row r="216" spans="13:13">
      <c r="M216" s="24"/>
    </row>
    <row r="217" spans="13:13">
      <c r="M217" s="24"/>
    </row>
    <row r="218" spans="13:13">
      <c r="M218" s="24"/>
    </row>
    <row r="219" spans="13:13">
      <c r="M219" s="24"/>
    </row>
    <row r="220" spans="13:13">
      <c r="M220" s="24"/>
    </row>
    <row r="221" spans="13:13">
      <c r="M221" s="24"/>
    </row>
    <row r="222" spans="13:13">
      <c r="M222" s="24"/>
    </row>
    <row r="223" spans="13:13">
      <c r="M223" s="24"/>
    </row>
    <row r="224" spans="13:13">
      <c r="M224" s="24"/>
    </row>
    <row r="225" spans="13:13">
      <c r="M225" s="24"/>
    </row>
    <row r="226" spans="13:13">
      <c r="M226" s="24"/>
    </row>
    <row r="227" spans="13:13">
      <c r="M227" s="24"/>
    </row>
    <row r="228" spans="13:13">
      <c r="M228" s="24"/>
    </row>
    <row r="229" spans="13:13">
      <c r="M229" s="24"/>
    </row>
    <row r="230" spans="13:13">
      <c r="M230" s="24"/>
    </row>
    <row r="231" spans="13:13">
      <c r="M231" s="24"/>
    </row>
    <row r="232" spans="13:13">
      <c r="M232" s="24"/>
    </row>
    <row r="233" spans="13:13">
      <c r="M233" s="24"/>
    </row>
    <row r="234" spans="13:13">
      <c r="M234" s="24"/>
    </row>
    <row r="235" spans="13:13">
      <c r="M235" s="24"/>
    </row>
    <row r="236" spans="13:13">
      <c r="M236" s="24"/>
    </row>
    <row r="237" spans="13:13">
      <c r="M237" s="24"/>
    </row>
    <row r="238" spans="13:13">
      <c r="M238" s="24"/>
    </row>
    <row r="239" spans="13:13">
      <c r="M239" s="24"/>
    </row>
    <row r="240" spans="13:13">
      <c r="M240" s="24"/>
    </row>
    <row r="241" spans="13:13">
      <c r="M241" s="24"/>
    </row>
    <row r="242" spans="13:13">
      <c r="M242" s="24"/>
    </row>
    <row r="243" spans="13:13">
      <c r="M243" s="24"/>
    </row>
    <row r="244" spans="13:13">
      <c r="M244" s="24"/>
    </row>
    <row r="245" spans="13:13">
      <c r="M245" s="24"/>
    </row>
    <row r="246" spans="13:13">
      <c r="M246" s="24"/>
    </row>
    <row r="247" spans="13:13">
      <c r="M247" s="24"/>
    </row>
    <row r="248" spans="13:13">
      <c r="M248" s="24"/>
    </row>
    <row r="249" spans="13:13">
      <c r="M249" s="24"/>
    </row>
    <row r="250" spans="13:13">
      <c r="M250" s="24"/>
    </row>
    <row r="251" spans="13:13">
      <c r="M251" s="24"/>
    </row>
    <row r="252" spans="13:13">
      <c r="M252" s="24"/>
    </row>
    <row r="253" spans="13:13">
      <c r="M253" s="24"/>
    </row>
    <row r="254" spans="13:13">
      <c r="M254" s="24"/>
    </row>
    <row r="255" spans="13:13">
      <c r="M255" s="24"/>
    </row>
    <row r="256" spans="13:13">
      <c r="M256" s="24"/>
    </row>
    <row r="257" spans="13:13">
      <c r="M257" s="24"/>
    </row>
    <row r="258" spans="13:13">
      <c r="M258" s="24"/>
    </row>
    <row r="259" spans="13:13">
      <c r="M259" s="24"/>
    </row>
    <row r="260" spans="13:13">
      <c r="M260" s="24"/>
    </row>
    <row r="261" spans="13:13">
      <c r="M261" s="24"/>
    </row>
    <row r="262" spans="13:13">
      <c r="M262" s="24"/>
    </row>
    <row r="263" spans="13:13">
      <c r="M263" s="24"/>
    </row>
    <row r="264" spans="13:13">
      <c r="M264" s="24"/>
    </row>
    <row r="265" spans="13:13">
      <c r="M265" s="24"/>
    </row>
    <row r="266" spans="13:13">
      <c r="M266" s="24"/>
    </row>
    <row r="267" spans="13:13">
      <c r="M267" s="24"/>
    </row>
    <row r="268" spans="13:13">
      <c r="M268" s="24"/>
    </row>
    <row r="269" spans="13:13">
      <c r="M269" s="24"/>
    </row>
    <row r="270" spans="13:13">
      <c r="M270" s="24"/>
    </row>
    <row r="271" spans="13:13">
      <c r="M271" s="24"/>
    </row>
    <row r="272" spans="13:13">
      <c r="M272" s="24"/>
    </row>
    <row r="273" spans="13:13">
      <c r="M273" s="24"/>
    </row>
    <row r="274" spans="13:13">
      <c r="M274" s="24"/>
    </row>
    <row r="275" spans="13:13">
      <c r="M275" s="24"/>
    </row>
    <row r="276" spans="13:13">
      <c r="M276" s="24"/>
    </row>
    <row r="277" spans="13:13">
      <c r="M277" s="24"/>
    </row>
    <row r="278" spans="13:13">
      <c r="M278" s="24"/>
    </row>
    <row r="279" spans="13:13">
      <c r="M279" s="24"/>
    </row>
    <row r="280" spans="13:13">
      <c r="M280" s="24"/>
    </row>
    <row r="281" spans="13:13">
      <c r="M281" s="24"/>
    </row>
    <row r="282" spans="13:13">
      <c r="M282" s="24"/>
    </row>
    <row r="283" spans="13:13">
      <c r="M283" s="24"/>
    </row>
    <row r="284" spans="13:13">
      <c r="M284" s="24"/>
    </row>
    <row r="285" spans="13:13">
      <c r="M285" s="24"/>
    </row>
    <row r="286" spans="13:13">
      <c r="M286" s="24"/>
    </row>
    <row r="287" spans="13:13">
      <c r="M287" s="24"/>
    </row>
    <row r="288" spans="13:13">
      <c r="M288" s="24"/>
    </row>
    <row r="289" spans="13:13">
      <c r="M289" s="24"/>
    </row>
    <row r="290" spans="13:13">
      <c r="M290" s="24"/>
    </row>
    <row r="291" spans="13:13">
      <c r="M291" s="24"/>
    </row>
    <row r="292" spans="13:13">
      <c r="M292" s="24"/>
    </row>
    <row r="293" spans="13:13">
      <c r="M293" s="24"/>
    </row>
    <row r="294" spans="13:13">
      <c r="M294" s="24"/>
    </row>
    <row r="295" spans="13:13">
      <c r="M295" s="24"/>
    </row>
    <row r="296" spans="13:13">
      <c r="M296" s="24"/>
    </row>
    <row r="297" spans="13:13">
      <c r="M297" s="24"/>
    </row>
    <row r="298" spans="13:13">
      <c r="M298" s="24"/>
    </row>
    <row r="299" spans="13:13">
      <c r="M299" s="24"/>
    </row>
    <row r="300" spans="13:13">
      <c r="M300" s="24"/>
    </row>
    <row r="301" spans="13:13">
      <c r="M301" s="24"/>
    </row>
    <row r="302" spans="13:13">
      <c r="M302" s="24"/>
    </row>
    <row r="303" spans="13:13">
      <c r="M303" s="24"/>
    </row>
    <row r="304" spans="13:13">
      <c r="M304" s="24"/>
    </row>
    <row r="305" spans="13:13">
      <c r="M305" s="24"/>
    </row>
    <row r="306" spans="13:13">
      <c r="M306" s="24"/>
    </row>
    <row r="307" spans="13:13">
      <c r="M307" s="24"/>
    </row>
    <row r="308" spans="13:13">
      <c r="M308" s="24"/>
    </row>
    <row r="309" spans="13:13">
      <c r="M309" s="24"/>
    </row>
    <row r="310" spans="13:13">
      <c r="M310" s="24"/>
    </row>
    <row r="311" spans="13:13">
      <c r="M311" s="24"/>
    </row>
    <row r="312" spans="13:13">
      <c r="M312" s="24"/>
    </row>
    <row r="313" spans="13:13">
      <c r="M313" s="24"/>
    </row>
    <row r="314" spans="13:13">
      <c r="M314" s="24"/>
    </row>
    <row r="315" spans="13:13">
      <c r="M315" s="24"/>
    </row>
    <row r="316" spans="13:13">
      <c r="M316" s="24"/>
    </row>
    <row r="317" spans="13:13">
      <c r="M317" s="24"/>
    </row>
    <row r="318" spans="13:13">
      <c r="M318" s="24"/>
    </row>
    <row r="319" spans="13:13">
      <c r="M319" s="24"/>
    </row>
    <row r="320" spans="13:13">
      <c r="M320" s="24"/>
    </row>
    <row r="321" spans="13:13">
      <c r="M321" s="24"/>
    </row>
    <row r="322" spans="13:13">
      <c r="M322" s="24"/>
    </row>
    <row r="323" spans="13:13">
      <c r="M323" s="24"/>
    </row>
    <row r="324" spans="13:13">
      <c r="M324" s="24"/>
    </row>
    <row r="325" spans="13:13">
      <c r="M325" s="24"/>
    </row>
    <row r="326" spans="13:13">
      <c r="M326" s="24"/>
    </row>
    <row r="327" spans="13:13">
      <c r="M327" s="24"/>
    </row>
    <row r="328" spans="13:13">
      <c r="M328" s="24"/>
    </row>
    <row r="329" spans="13:13">
      <c r="M329" s="24"/>
    </row>
    <row r="330" spans="13:13">
      <c r="M330" s="24"/>
    </row>
    <row r="331" spans="13:13">
      <c r="M331" s="24"/>
    </row>
    <row r="332" spans="13:13">
      <c r="M332" s="24"/>
    </row>
    <row r="333" spans="13:13">
      <c r="M333" s="24"/>
    </row>
    <row r="334" spans="13:13">
      <c r="M334" s="24"/>
    </row>
    <row r="335" spans="13:13">
      <c r="M335" s="24"/>
    </row>
    <row r="336" spans="13:13">
      <c r="M336" s="24"/>
    </row>
    <row r="337" spans="13:13">
      <c r="M337" s="24"/>
    </row>
    <row r="338" spans="13:13">
      <c r="M338" s="24"/>
    </row>
    <row r="339" spans="13:13">
      <c r="M339" s="24"/>
    </row>
    <row r="340" spans="13:13">
      <c r="M340" s="24"/>
    </row>
    <row r="341" spans="13:13">
      <c r="M341" s="24"/>
    </row>
    <row r="342" spans="13:13">
      <c r="M342" s="24"/>
    </row>
    <row r="343" spans="13:13">
      <c r="M343" s="24"/>
    </row>
    <row r="344" spans="13:13">
      <c r="M344" s="24"/>
    </row>
    <row r="345" spans="13:13">
      <c r="M345" s="24"/>
    </row>
    <row r="346" spans="13:13">
      <c r="M346" s="24"/>
    </row>
    <row r="347" spans="13:13">
      <c r="M347" s="24"/>
    </row>
    <row r="348" spans="13:13">
      <c r="M348" s="24"/>
    </row>
    <row r="349" spans="13:13">
      <c r="M349" s="24"/>
    </row>
    <row r="350" spans="13:13">
      <c r="M350" s="24"/>
    </row>
    <row r="351" spans="13:13">
      <c r="M351" s="24"/>
    </row>
    <row r="352" spans="13:13">
      <c r="M352" s="24"/>
    </row>
    <row r="353" spans="13:13">
      <c r="M353" s="24"/>
    </row>
    <row r="354" spans="13:13">
      <c r="M354" s="24"/>
    </row>
    <row r="355" spans="13:13">
      <c r="M355" s="24"/>
    </row>
    <row r="356" spans="13:13">
      <c r="M356" s="24"/>
    </row>
    <row r="357" spans="13:13">
      <c r="M357" s="24"/>
    </row>
    <row r="358" spans="13:13">
      <c r="M358" s="24"/>
    </row>
    <row r="359" spans="13:13">
      <c r="M359" s="24"/>
    </row>
    <row r="360" spans="13:13">
      <c r="M360" s="24"/>
    </row>
    <row r="361" spans="13:13">
      <c r="M361" s="24"/>
    </row>
    <row r="362" spans="13:13">
      <c r="M362" s="24"/>
    </row>
    <row r="363" spans="13:13">
      <c r="M363" s="24"/>
    </row>
    <row r="364" spans="13:13">
      <c r="M364" s="24"/>
    </row>
    <row r="365" spans="13:13">
      <c r="M365" s="24"/>
    </row>
    <row r="366" spans="13:13">
      <c r="M366" s="24"/>
    </row>
    <row r="367" spans="13:13">
      <c r="M367" s="24"/>
    </row>
    <row r="368" spans="13:13">
      <c r="M368" s="24"/>
    </row>
    <row r="369" spans="13:13">
      <c r="M369" s="24"/>
    </row>
    <row r="370" spans="13:13">
      <c r="M370" s="24"/>
    </row>
    <row r="371" spans="13:13">
      <c r="M371" s="24"/>
    </row>
    <row r="372" spans="13:13">
      <c r="M372" s="24"/>
    </row>
    <row r="373" spans="13:13">
      <c r="M373" s="24"/>
    </row>
    <row r="374" spans="13:13">
      <c r="M374" s="24"/>
    </row>
    <row r="375" spans="13:13">
      <c r="M375" s="24"/>
    </row>
    <row r="376" spans="13:13">
      <c r="M376" s="24"/>
    </row>
    <row r="377" spans="13:13">
      <c r="M377" s="24"/>
    </row>
    <row r="378" spans="13:13">
      <c r="M378" s="24"/>
    </row>
    <row r="379" spans="13:13">
      <c r="M379" s="24"/>
    </row>
    <row r="380" spans="13:13">
      <c r="M380" s="24"/>
    </row>
    <row r="381" spans="13:13">
      <c r="M381" s="24"/>
    </row>
    <row r="382" spans="13:13">
      <c r="M382" s="24"/>
    </row>
    <row r="383" spans="13:13">
      <c r="M383" s="24"/>
    </row>
    <row r="384" spans="13:13">
      <c r="M384" s="24"/>
    </row>
    <row r="385" spans="13:13">
      <c r="M385" s="24"/>
    </row>
    <row r="386" spans="13:13">
      <c r="M386" s="24"/>
    </row>
    <row r="387" spans="13:13">
      <c r="M387" s="24"/>
    </row>
    <row r="388" spans="13:13">
      <c r="M388" s="24"/>
    </row>
    <row r="389" spans="13:13">
      <c r="M389" s="24"/>
    </row>
    <row r="390" spans="13:13">
      <c r="M390" s="24"/>
    </row>
    <row r="391" spans="13:13">
      <c r="M391" s="24"/>
    </row>
    <row r="392" spans="13:13">
      <c r="M392" s="24"/>
    </row>
    <row r="393" spans="13:13">
      <c r="M393" s="24"/>
    </row>
    <row r="394" spans="13:13">
      <c r="M394" s="24"/>
    </row>
    <row r="395" spans="13:13">
      <c r="M395" s="24"/>
    </row>
    <row r="396" spans="13:13">
      <c r="M396" s="24"/>
    </row>
    <row r="397" spans="13:13">
      <c r="M397" s="24"/>
    </row>
    <row r="398" spans="13:13">
      <c r="M398" s="24"/>
    </row>
    <row r="399" spans="13:13">
      <c r="M399" s="24"/>
    </row>
    <row r="400" spans="13:13">
      <c r="M400" s="24"/>
    </row>
    <row r="401" spans="13:13">
      <c r="M401" s="24"/>
    </row>
    <row r="402" spans="13:13">
      <c r="M402" s="24"/>
    </row>
    <row r="403" spans="13:13">
      <c r="M403" s="24"/>
    </row>
    <row r="404" spans="13:13">
      <c r="M404" s="24"/>
    </row>
    <row r="405" spans="13:13">
      <c r="M405" s="24"/>
    </row>
    <row r="406" spans="13:13">
      <c r="M406" s="24"/>
    </row>
    <row r="407" spans="13:13">
      <c r="M407" s="24"/>
    </row>
    <row r="408" spans="13:13">
      <c r="M408" s="24"/>
    </row>
    <row r="409" spans="13:13">
      <c r="M409" s="24"/>
    </row>
    <row r="410" spans="13:13">
      <c r="M410" s="24"/>
    </row>
    <row r="411" spans="13:13">
      <c r="M411" s="24"/>
    </row>
    <row r="412" spans="13:13">
      <c r="M412" s="24"/>
    </row>
    <row r="413" spans="13:13">
      <c r="M413" s="24"/>
    </row>
    <row r="414" spans="13:13">
      <c r="M414" s="24"/>
    </row>
    <row r="415" spans="13:13">
      <c r="M415" s="24"/>
    </row>
    <row r="416" spans="13:13">
      <c r="M416" s="24"/>
    </row>
    <row r="417" spans="13:13">
      <c r="M417" s="24"/>
    </row>
    <row r="418" spans="13:13">
      <c r="M418" s="24"/>
    </row>
    <row r="419" spans="13:13">
      <c r="M419" s="24"/>
    </row>
    <row r="420" spans="13:13">
      <c r="M420" s="24"/>
    </row>
    <row r="421" spans="13:13">
      <c r="M421" s="24"/>
    </row>
    <row r="422" spans="13:13">
      <c r="M422" s="24"/>
    </row>
    <row r="423" spans="13:13">
      <c r="M423" s="24"/>
    </row>
    <row r="424" spans="13:13">
      <c r="M424" s="24"/>
    </row>
    <row r="425" spans="13:13">
      <c r="M425" s="24"/>
    </row>
    <row r="426" spans="13:13">
      <c r="M426" s="24"/>
    </row>
    <row r="427" spans="13:13">
      <c r="M427" s="24"/>
    </row>
    <row r="428" spans="13:13">
      <c r="M428" s="24"/>
    </row>
    <row r="429" spans="13:13">
      <c r="M429" s="24"/>
    </row>
    <row r="430" spans="13:13">
      <c r="M430" s="24"/>
    </row>
    <row r="431" spans="13:13">
      <c r="M431" s="24"/>
    </row>
    <row r="432" spans="13:13">
      <c r="M432" s="24"/>
    </row>
    <row r="433" spans="13:13">
      <c r="M433" s="24"/>
    </row>
    <row r="434" spans="13:13">
      <c r="M434" s="24"/>
    </row>
    <row r="435" spans="13:13">
      <c r="M435" s="24"/>
    </row>
    <row r="436" spans="13:13">
      <c r="M436" s="24"/>
    </row>
    <row r="437" spans="13:13">
      <c r="M437" s="24"/>
    </row>
    <row r="438" spans="13:13">
      <c r="M438" s="24"/>
    </row>
    <row r="439" spans="13:13">
      <c r="M439" s="24"/>
    </row>
    <row r="440" spans="13:13">
      <c r="M440" s="24"/>
    </row>
    <row r="441" spans="13:13">
      <c r="M441" s="24"/>
    </row>
    <row r="442" spans="13:13">
      <c r="M442" s="24"/>
    </row>
    <row r="443" spans="13:13">
      <c r="M443" s="24"/>
    </row>
    <row r="444" spans="13:13">
      <c r="M444" s="24"/>
    </row>
    <row r="445" spans="13:13">
      <c r="M445" s="24"/>
    </row>
    <row r="446" spans="13:13">
      <c r="M446" s="24"/>
    </row>
    <row r="447" spans="13:13">
      <c r="M447" s="24"/>
    </row>
    <row r="448" spans="13:13">
      <c r="M448" s="24"/>
    </row>
    <row r="449" spans="13:13">
      <c r="M449" s="24"/>
    </row>
    <row r="450" spans="13:13">
      <c r="M450" s="24"/>
    </row>
    <row r="451" spans="13:13">
      <c r="M451" s="24"/>
    </row>
    <row r="452" spans="13:13">
      <c r="M452" s="24"/>
    </row>
    <row r="453" spans="13:13">
      <c r="M453" s="24"/>
    </row>
    <row r="454" spans="13:13">
      <c r="M454" s="24"/>
    </row>
    <row r="455" spans="13:13">
      <c r="M455" s="24"/>
    </row>
    <row r="456" spans="13:13">
      <c r="M456" s="24"/>
    </row>
    <row r="457" spans="13:13">
      <c r="M457" s="24"/>
    </row>
    <row r="458" spans="13:13">
      <c r="M458" s="24"/>
    </row>
    <row r="459" spans="13:13">
      <c r="M459" s="24"/>
    </row>
    <row r="460" spans="13:13">
      <c r="M460" s="24"/>
    </row>
    <row r="461" spans="13:13">
      <c r="M461" s="24"/>
    </row>
    <row r="462" spans="13:13">
      <c r="M462" s="24"/>
    </row>
    <row r="463" spans="13:13">
      <c r="M463" s="24"/>
    </row>
    <row r="464" spans="13:13">
      <c r="M464" s="24"/>
    </row>
    <row r="465" spans="6:13">
      <c r="M465" s="24"/>
    </row>
    <row r="466" spans="6:13">
      <c r="M466" s="24"/>
    </row>
    <row r="467" spans="6:13">
      <c r="M467" s="24"/>
    </row>
    <row r="468" spans="6:13">
      <c r="M468" s="24"/>
    </row>
    <row r="469" spans="6:13">
      <c r="M469" s="24"/>
    </row>
    <row r="470" spans="6:13">
      <c r="M470" s="24"/>
    </row>
    <row r="471" spans="6:13">
      <c r="M471" s="24"/>
    </row>
    <row r="472" spans="6:13">
      <c r="M472" s="24"/>
    </row>
    <row r="473" spans="6:13">
      <c r="M473" s="24"/>
    </row>
    <row r="474" spans="6:13">
      <c r="M474" s="24"/>
    </row>
    <row r="475" spans="6:13">
      <c r="M475" s="24"/>
    </row>
    <row r="476" spans="6:13">
      <c r="M476" s="24"/>
    </row>
    <row r="477" spans="6:13">
      <c r="M477" s="24"/>
    </row>
    <row r="478" spans="6:13">
      <c r="M478" s="24"/>
    </row>
    <row r="479" spans="6:13">
      <c r="F479" s="6"/>
      <c r="M479" s="24"/>
    </row>
  </sheetData>
  <sortState xmlns:xlrd2="http://schemas.microsoft.com/office/spreadsheetml/2017/richdata2" ref="A2:M36">
    <sortCondition descending="1" ref="M1:M36"/>
  </sortState>
  <pageMargins left="0.7" right="0.7" top="0.75" bottom="0.75" header="0.3" footer="0.3"/>
  <pageSetup orientation="portrait" horizontalDpi="360" verticalDpi="36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outlinePr summaryBelow="0" summaryRight="0"/>
  </sheetPr>
  <dimension ref="A1:M488"/>
  <sheetViews>
    <sheetView workbookViewId="0">
      <pane ySplit="1" topLeftCell="A2" activePane="bottomLeft" state="frozen"/>
      <selection pane="bottomLeft"/>
    </sheetView>
  </sheetViews>
  <sheetFormatPr defaultColWidth="12.53515625" defaultRowHeight="12.45" outlineLevelCol="1"/>
  <cols>
    <col min="1" max="1" width="9.921875" style="3" bestFit="1" customWidth="1"/>
    <col min="2" max="2" width="10.765625" style="3" bestFit="1" customWidth="1"/>
    <col min="3" max="3" width="7.15234375" style="3" bestFit="1" customWidth="1"/>
    <col min="4" max="4" width="4.23046875" style="3" bestFit="1" customWidth="1"/>
    <col min="5" max="5" width="28.3046875" style="3" bestFit="1" customWidth="1" collapsed="1"/>
    <col min="6" max="6" width="44.23046875" style="3" hidden="1" customWidth="1" outlineLevel="1"/>
    <col min="7" max="7" width="12.15234375" style="3" bestFit="1" customWidth="1"/>
    <col min="8" max="8" width="11.23046875" style="3" bestFit="1" customWidth="1"/>
    <col min="9" max="9" width="8.3046875" style="3" bestFit="1" customWidth="1"/>
    <col min="10" max="10" width="18.07421875" style="3" bestFit="1" customWidth="1"/>
    <col min="11" max="11" width="23.23046875" style="3" bestFit="1" customWidth="1"/>
    <col min="12" max="12" width="16.23046875" style="3" bestFit="1" customWidth="1"/>
    <col min="13" max="13" width="6.3046875" style="3" bestFit="1" customWidth="1"/>
    <col min="14" max="16384" width="12.53515625" style="3"/>
  </cols>
  <sheetData>
    <row r="1" spans="1:13" s="10" customFormat="1">
      <c r="A1" s="4" t="s">
        <v>1</v>
      </c>
      <c r="B1" s="4" t="s">
        <v>2</v>
      </c>
      <c r="C1" s="4" t="s">
        <v>3</v>
      </c>
      <c r="D1" s="4" t="s">
        <v>4</v>
      </c>
      <c r="E1" s="4" t="s">
        <v>5</v>
      </c>
      <c r="F1" s="4" t="s">
        <v>6</v>
      </c>
      <c r="G1" s="4" t="s">
        <v>29</v>
      </c>
      <c r="H1" s="4" t="s">
        <v>15</v>
      </c>
      <c r="I1" s="4" t="s">
        <v>31</v>
      </c>
      <c r="J1" s="4" t="s">
        <v>30</v>
      </c>
      <c r="K1" s="4" t="s">
        <v>32</v>
      </c>
      <c r="L1" s="4" t="s">
        <v>16</v>
      </c>
      <c r="M1" s="23" t="s">
        <v>0</v>
      </c>
    </row>
    <row r="2" spans="1:13">
      <c r="A2" t="s">
        <v>153</v>
      </c>
      <c r="B2" t="s">
        <v>154</v>
      </c>
      <c r="C2" t="s">
        <v>35</v>
      </c>
      <c r="D2" s="3">
        <v>46</v>
      </c>
      <c r="E2" t="s">
        <v>19</v>
      </c>
      <c r="F2" s="20" t="str">
        <f t="shared" ref="F2:F33" si="0">A2&amp;B2&amp;C2&amp;E2</f>
        <v>DaveBeaudoinMMILLENNIUM RUNNING</v>
      </c>
      <c r="G2" s="22">
        <f>SUMIF('Shamrock 5K'!$F$2:$F$300,$F2,'Shamrock 5K'!$J$2:$J$300)</f>
        <v>88</v>
      </c>
      <c r="H2" s="22">
        <f>SUMIF('Nashua 10K'!$F$2:$F$300,$F2,'Nashua 10K'!$J$2:$J$300)</f>
        <v>92</v>
      </c>
      <c r="I2" s="22">
        <f>SUMIF('Shaker 7'!$F$2:$F$300,$F2,'Shaker 7'!$J$2:$J$300)</f>
        <v>92</v>
      </c>
      <c r="J2" s="22">
        <f>SUMIF('Run for Freedom 5K'!$F$2:$F$300,$F2,'Run for Freedom 5K'!$J$2:$J$300)</f>
        <v>92</v>
      </c>
      <c r="K2" s="22">
        <f>SUMIF('Footrace for the Fallen 5K'!$F$2:$F$366,$F2,'Footrace for the Fallen 5K'!$J$2:$J$366)</f>
        <v>84</v>
      </c>
      <c r="L2" s="22">
        <f>SUMIF('New England Half'!$F$2:$F$355,$F2,'New England Half'!$J$2:$J$355)</f>
        <v>92</v>
      </c>
      <c r="M2" s="24">
        <f t="shared" ref="M2:M33" si="1">SUM(G2:L2)</f>
        <v>540</v>
      </c>
    </row>
    <row r="3" spans="1:13">
      <c r="A3" t="s">
        <v>202</v>
      </c>
      <c r="B3" t="s">
        <v>376</v>
      </c>
      <c r="C3" t="s">
        <v>35</v>
      </c>
      <c r="D3" s="3">
        <v>47</v>
      </c>
      <c r="E3" t="s">
        <v>17</v>
      </c>
      <c r="F3" s="20" t="str">
        <f t="shared" si="0"/>
        <v>RyanAschbrennerMGATE CITY STRIDERS</v>
      </c>
      <c r="G3" s="22">
        <f>SUMIF('Shamrock 5K'!$F$2:$F$300,$F3,'Shamrock 5K'!$J$2:$J$300)</f>
        <v>0</v>
      </c>
      <c r="H3" s="22">
        <f>SUMIF('Nashua 10K'!$F$2:$F$300,$F3,'Nashua 10K'!$J$2:$J$300)</f>
        <v>100</v>
      </c>
      <c r="I3" s="22">
        <f>SUMIF('Shaker 7'!$F$2:$F$300,$F3,'Shaker 7'!$J$2:$J$300)</f>
        <v>100</v>
      </c>
      <c r="J3" s="22">
        <f>SUMIF('Run for Freedom 5K'!$F$2:$F$300,$F3,'Run for Freedom 5K'!$J$2:$J$300)</f>
        <v>88</v>
      </c>
      <c r="K3" s="22">
        <f>SUMIF('Footrace for the Fallen 5K'!$F$2:$F$366,$F3,'Footrace for the Fallen 5K'!$J$2:$J$366)</f>
        <v>92</v>
      </c>
      <c r="L3" s="22">
        <f>SUMIF('New England Half'!$F$2:$F$355,$F3,'New England Half'!$J$2:$J$355)</f>
        <v>88</v>
      </c>
      <c r="M3" s="24">
        <f t="shared" si="1"/>
        <v>468</v>
      </c>
    </row>
    <row r="4" spans="1:13">
      <c r="A4" s="3" t="s">
        <v>522</v>
      </c>
      <c r="B4" s="3" t="s">
        <v>523</v>
      </c>
      <c r="C4" s="3" t="s">
        <v>35</v>
      </c>
      <c r="D4" s="3">
        <v>47</v>
      </c>
      <c r="E4" t="s">
        <v>19</v>
      </c>
      <c r="F4" s="20" t="str">
        <f t="shared" si="0"/>
        <v>MikeVeilleuxMMILLENNIUM RUNNING</v>
      </c>
      <c r="G4" s="22">
        <f>SUMIF('Shamrock 5K'!$F$2:$F$300,$F4,'Shamrock 5K'!$J$2:$J$300)</f>
        <v>0</v>
      </c>
      <c r="H4" s="22">
        <f>SUMIF('Nashua 10K'!$F$2:$F$300,$F4,'Nashua 10K'!$J$2:$J$300)</f>
        <v>0</v>
      </c>
      <c r="I4" s="22">
        <f>SUMIF('Shaker 7'!$F$2:$F$300,$F4,'Shaker 7'!$J$2:$J$300)</f>
        <v>0</v>
      </c>
      <c r="J4" s="22">
        <f>SUMIF('Run for Freedom 5K'!$F$2:$F$300,$F4,'Run for Freedom 5K'!$J$2:$J$300)</f>
        <v>96</v>
      </c>
      <c r="K4" s="22">
        <f>SUMIF('Footrace for the Fallen 5K'!$F$2:$F$366,$F4,'Footrace for the Fallen 5K'!$J$2:$J$366)</f>
        <v>96</v>
      </c>
      <c r="L4" s="22">
        <f>SUMIF('New England Half'!$F$2:$F$355,$F4,'New England Half'!$J$2:$J$355)</f>
        <v>100</v>
      </c>
      <c r="M4" s="24">
        <f t="shared" si="1"/>
        <v>292</v>
      </c>
    </row>
    <row r="5" spans="1:13">
      <c r="A5" t="s">
        <v>414</v>
      </c>
      <c r="B5" t="s">
        <v>415</v>
      </c>
      <c r="C5" t="s">
        <v>35</v>
      </c>
      <c r="D5" s="3">
        <v>47</v>
      </c>
      <c r="E5" t="s">
        <v>19</v>
      </c>
      <c r="F5" s="20" t="str">
        <f t="shared" si="0"/>
        <v>EddieFerrisMMILLENNIUM RUNNING</v>
      </c>
      <c r="G5" s="22">
        <f>SUMIF('Shamrock 5K'!$F$2:$F$300,$F5,'Shamrock 5K'!$J$2:$J$300)</f>
        <v>0</v>
      </c>
      <c r="H5" s="22">
        <f>SUMIF('Nashua 10K'!$F$2:$F$300,$F5,'Nashua 10K'!$J$2:$J$300)</f>
        <v>58</v>
      </c>
      <c r="I5" s="22">
        <f>SUMIF('Shaker 7'!$F$2:$F$300,$F5,'Shaker 7'!$J$2:$J$300)</f>
        <v>55</v>
      </c>
      <c r="J5" s="22">
        <f>SUMIF('Run for Freedom 5K'!$F$2:$F$300,$F5,'Run for Freedom 5K'!$J$2:$J$300)</f>
        <v>46</v>
      </c>
      <c r="K5" s="22">
        <f>SUMIF('Footrace for the Fallen 5K'!$F$2:$F$366,$F5,'Footrace for the Fallen 5K'!$J$2:$J$366)</f>
        <v>58</v>
      </c>
      <c r="L5" s="22">
        <f>SUMIF('New England Half'!$F$2:$F$355,$F5,'New England Half'!$J$2:$J$355)</f>
        <v>68</v>
      </c>
      <c r="M5" s="24">
        <f t="shared" si="1"/>
        <v>285</v>
      </c>
    </row>
    <row r="6" spans="1:13">
      <c r="A6" t="s">
        <v>486</v>
      </c>
      <c r="B6" t="s">
        <v>487</v>
      </c>
      <c r="C6" t="s">
        <v>35</v>
      </c>
      <c r="D6" s="3">
        <v>41</v>
      </c>
      <c r="E6" t="s">
        <v>19</v>
      </c>
      <c r="F6" s="20" t="str">
        <f t="shared" si="0"/>
        <v>MaikeGengMMILLENNIUM RUNNING</v>
      </c>
      <c r="G6" s="22">
        <f>SUMIF('Shamrock 5K'!$F$2:$F$300,$F6,'Shamrock 5K'!$J$2:$J$300)</f>
        <v>0</v>
      </c>
      <c r="H6" s="22">
        <f>SUMIF('Nashua 10K'!$F$2:$F$300,$F6,'Nashua 10K'!$J$2:$J$300)</f>
        <v>0</v>
      </c>
      <c r="I6" s="22">
        <f>SUMIF('Shaker 7'!$F$2:$F$300,$F6,'Shaker 7'!$J$2:$J$300)</f>
        <v>14.5</v>
      </c>
      <c r="J6" s="22">
        <f>SUMIF('Run for Freedom 5K'!$F$2:$F$300,$F6,'Run for Freedom 5K'!$J$2:$J$300)</f>
        <v>21</v>
      </c>
      <c r="K6" s="22">
        <f>SUMIF('Footrace for the Fallen 5K'!$F$2:$F$366,$F6,'Footrace for the Fallen 5K'!$J$2:$J$366)</f>
        <v>61</v>
      </c>
      <c r="L6" s="22">
        <f>SUMIF('New England Half'!$F$2:$F$355,$F6,'New England Half'!$J$2:$J$355)</f>
        <v>58</v>
      </c>
      <c r="M6" s="24">
        <f t="shared" si="1"/>
        <v>154.5</v>
      </c>
    </row>
    <row r="7" spans="1:13">
      <c r="A7" s="3" t="s">
        <v>92</v>
      </c>
      <c r="B7" s="3" t="s">
        <v>537</v>
      </c>
      <c r="C7" s="3" t="s">
        <v>35</v>
      </c>
      <c r="D7" s="3">
        <v>45</v>
      </c>
      <c r="E7" t="s">
        <v>19</v>
      </c>
      <c r="F7" s="20" t="str">
        <f t="shared" si="0"/>
        <v>MichaelMartinezMMILLENNIUM RUNNING</v>
      </c>
      <c r="G7" s="22">
        <f>SUMIF('Shamrock 5K'!$F$2:$F$300,$F7,'Shamrock 5K'!$J$2:$J$300)</f>
        <v>0</v>
      </c>
      <c r="H7" s="22">
        <f>SUMIF('Nashua 10K'!$F$2:$F$300,$F7,'Nashua 10K'!$J$2:$J$300)</f>
        <v>0</v>
      </c>
      <c r="I7" s="22">
        <f>SUMIF('Shaker 7'!$F$2:$F$300,$F7,'Shaker 7'!$J$2:$J$300)</f>
        <v>0</v>
      </c>
      <c r="J7" s="22">
        <f>SUMIF('Run for Freedom 5K'!$F$2:$F$300,$F7,'Run for Freedom 5K'!$J$2:$J$300)</f>
        <v>26</v>
      </c>
      <c r="K7" s="22">
        <f>SUMIF('Footrace for the Fallen 5K'!$F$2:$F$366,$F7,'Footrace for the Fallen 5K'!$J$2:$J$366)</f>
        <v>34</v>
      </c>
      <c r="L7" s="22">
        <f>SUMIF('New England Half'!$F$2:$F$355,$F7,'New England Half'!$J$2:$J$355)</f>
        <v>43</v>
      </c>
      <c r="M7" s="24">
        <f t="shared" si="1"/>
        <v>103</v>
      </c>
    </row>
    <row r="8" spans="1:13">
      <c r="A8" s="3" t="s">
        <v>204</v>
      </c>
      <c r="B8" s="3" t="s">
        <v>158</v>
      </c>
      <c r="C8" s="3" t="s">
        <v>35</v>
      </c>
      <c r="D8" s="3">
        <v>40</v>
      </c>
      <c r="E8" s="3" t="s">
        <v>20</v>
      </c>
      <c r="F8" s="20" t="str">
        <f t="shared" si="0"/>
        <v>SimonLongMUPPER VALLEY RUNNING CLUB</v>
      </c>
      <c r="G8" s="22">
        <f>SUMIF('Shamrock 5K'!$F$2:$F$300,$F8,'Shamrock 5K'!$J$2:$J$300)</f>
        <v>58</v>
      </c>
      <c r="H8" s="22">
        <f>SUMIF('Nashua 10K'!$F$2:$F$300,$F8,'Nashua 10K'!$J$2:$J$300)</f>
        <v>0</v>
      </c>
      <c r="I8" s="22">
        <f>SUMIF('Shaker 7'!$F$2:$F$300,$F8,'Shaker 7'!$J$2:$J$300)</f>
        <v>34</v>
      </c>
      <c r="J8" s="22">
        <f>SUMIF('Run for Freedom 5K'!$F$2:$F$300,$F8,'Run for Freedom 5K'!$J$2:$J$300)</f>
        <v>0</v>
      </c>
      <c r="K8" s="22">
        <f>SUMIF('Footrace for the Fallen 5K'!$F$2:$F$366,$F8,'Footrace for the Fallen 5K'!$J$2:$J$366)</f>
        <v>0</v>
      </c>
      <c r="L8" s="22">
        <f>SUMIF('New England Half'!$F$2:$F$355,$F8,'New England Half'!$J$2:$J$355)</f>
        <v>0</v>
      </c>
      <c r="M8" s="24">
        <f t="shared" si="1"/>
        <v>92</v>
      </c>
    </row>
    <row r="9" spans="1:13">
      <c r="A9" t="s">
        <v>850</v>
      </c>
      <c r="B9" t="s">
        <v>851</v>
      </c>
      <c r="C9" t="s">
        <v>35</v>
      </c>
      <c r="D9">
        <v>45</v>
      </c>
      <c r="E9" t="s">
        <v>18</v>
      </c>
      <c r="F9" s="20" t="str">
        <f t="shared" si="0"/>
        <v>BradFernandesMGREATER DERRY TRACK CLUB</v>
      </c>
      <c r="G9" s="22">
        <f>SUMIF('Shamrock 5K'!$F$2:$F$300,$F9,'Shamrock 5K'!$J$2:$J$300)</f>
        <v>0</v>
      </c>
      <c r="H9" s="22">
        <f>SUMIF('Nashua 10K'!$F$2:$F$300,$F9,'Nashua 10K'!$J$2:$J$300)</f>
        <v>0</v>
      </c>
      <c r="I9" s="22">
        <f>SUMIF('Shaker 7'!$F$2:$F$300,$F9,'Shaker 7'!$J$2:$J$300)</f>
        <v>0</v>
      </c>
      <c r="J9" s="22">
        <f>SUMIF('Run for Freedom 5K'!$F$2:$F$300,$F9,'Run for Freedom 5K'!$J$2:$J$300)</f>
        <v>0</v>
      </c>
      <c r="K9" s="22">
        <f>SUMIF('Footrace for the Fallen 5K'!$F$2:$F$366,$F9,'Footrace for the Fallen 5K'!$J$2:$J$366)</f>
        <v>0</v>
      </c>
      <c r="L9" s="22">
        <f>SUMIF('New England Half'!$F$2:$F$355,$F9,'New England Half'!$J$2:$J$355)</f>
        <v>76</v>
      </c>
      <c r="M9" s="24">
        <f t="shared" si="1"/>
        <v>76</v>
      </c>
    </row>
    <row r="10" spans="1:13">
      <c r="A10" t="s">
        <v>96</v>
      </c>
      <c r="B10" t="s">
        <v>416</v>
      </c>
      <c r="C10" t="s">
        <v>35</v>
      </c>
      <c r="D10">
        <v>48</v>
      </c>
      <c r="E10" t="s">
        <v>19</v>
      </c>
      <c r="F10" s="20" t="str">
        <f t="shared" si="0"/>
        <v>JohnMortimerMMILLENNIUM RUNNING</v>
      </c>
      <c r="G10" s="22">
        <f>SUMIF('Shamrock 5K'!$F$2:$F$300,$F10,'Shamrock 5K'!$J$2:$J$300)</f>
        <v>0</v>
      </c>
      <c r="H10" s="22">
        <f>SUMIF('Nashua 10K'!$F$2:$F$300,$F10,'Nashua 10K'!$J$2:$J$300)</f>
        <v>61</v>
      </c>
      <c r="I10" s="22">
        <f>SUMIF('Shaker 7'!$F$2:$F$300,$F10,'Shaker 7'!$J$2:$J$300)</f>
        <v>0</v>
      </c>
      <c r="J10" s="22">
        <f>SUMIF('Run for Freedom 5K'!$F$2:$F$300,$F10,'Run for Freedom 5K'!$J$2:$J$300)</f>
        <v>0</v>
      </c>
      <c r="K10" s="22">
        <f>SUMIF('Footrace for the Fallen 5K'!$F$2:$F$366,$F10,'Footrace for the Fallen 5K'!$J$2:$J$366)</f>
        <v>0</v>
      </c>
      <c r="L10" s="22">
        <f>SUMIF('New England Half'!$F$2:$F$355,$F10,'New England Half'!$J$2:$J$355)</f>
        <v>0</v>
      </c>
      <c r="M10" s="24">
        <f t="shared" si="1"/>
        <v>61</v>
      </c>
    </row>
    <row r="11" spans="1:13">
      <c r="A11" s="3" t="s">
        <v>208</v>
      </c>
      <c r="B11" s="3" t="s">
        <v>209</v>
      </c>
      <c r="C11" s="3" t="s">
        <v>35</v>
      </c>
      <c r="D11" s="3">
        <v>47</v>
      </c>
      <c r="E11" s="3" t="s">
        <v>20</v>
      </c>
      <c r="F11" s="20" t="str">
        <f t="shared" si="0"/>
        <v>JimmyWuMUPPER VALLEY RUNNING CLUB</v>
      </c>
      <c r="G11" s="22">
        <f>SUMIF('Shamrock 5K'!$F$2:$F$300,$F11,'Shamrock 5K'!$J$2:$J$300)</f>
        <v>49</v>
      </c>
      <c r="H11" s="22">
        <f>SUMIF('Nashua 10K'!$F$2:$F$300,$F11,'Nashua 10K'!$J$2:$J$300)</f>
        <v>0</v>
      </c>
      <c r="I11" s="22">
        <f>SUMIF('Shaker 7'!$F$2:$F$300,$F11,'Shaker 7'!$J$2:$J$300)</f>
        <v>0</v>
      </c>
      <c r="J11" s="22">
        <f>SUMIF('Run for Freedom 5K'!$F$2:$F$300,$F11,'Run for Freedom 5K'!$J$2:$J$300)</f>
        <v>0</v>
      </c>
      <c r="K11" s="22">
        <f>SUMIF('Footrace for the Fallen 5K'!$F$2:$F$366,$F11,'Footrace for the Fallen 5K'!$J$2:$J$366)</f>
        <v>0</v>
      </c>
      <c r="L11" s="22">
        <f>SUMIF('New England Half'!$F$2:$F$355,$F11,'New England Half'!$J$2:$J$355)</f>
        <v>0</v>
      </c>
      <c r="M11" s="24">
        <f t="shared" si="1"/>
        <v>49</v>
      </c>
    </row>
    <row r="12" spans="1:13">
      <c r="A12" t="s">
        <v>150</v>
      </c>
      <c r="B12" t="s">
        <v>480</v>
      </c>
      <c r="C12" t="s">
        <v>35</v>
      </c>
      <c r="D12">
        <v>41</v>
      </c>
      <c r="E12" t="s">
        <v>20</v>
      </c>
      <c r="F12" s="20" t="str">
        <f t="shared" si="0"/>
        <v>ShaneGreeneMUPPER VALLEY RUNNING CLUB</v>
      </c>
      <c r="G12" s="22">
        <f>SUMIF('Shamrock 5K'!$F$2:$F$300,$F12,'Shamrock 5K'!$J$2:$J$300)</f>
        <v>0</v>
      </c>
      <c r="H12" s="22">
        <f>SUMIF('Nashua 10K'!$F$2:$F$300,$F12,'Nashua 10K'!$J$2:$J$300)</f>
        <v>0</v>
      </c>
      <c r="I12" s="22">
        <f>SUMIF('Shaker 7'!$F$2:$F$300,$F12,'Shaker 7'!$J$2:$J$300)</f>
        <v>46</v>
      </c>
      <c r="J12" s="22">
        <f>SUMIF('Run for Freedom 5K'!$F$2:$F$300,$F12,'Run for Freedom 5K'!$J$2:$J$300)</f>
        <v>0</v>
      </c>
      <c r="K12" s="22">
        <f>SUMIF('Footrace for the Fallen 5K'!$F$2:$F$366,$F12,'Footrace for the Fallen 5K'!$J$2:$J$366)</f>
        <v>0</v>
      </c>
      <c r="L12" s="22">
        <f>SUMIF('New England Half'!$F$2:$F$355,$F12,'New England Half'!$J$2:$J$355)</f>
        <v>0</v>
      </c>
      <c r="M12" s="24">
        <f t="shared" si="1"/>
        <v>46</v>
      </c>
    </row>
    <row r="13" spans="1:13">
      <c r="A13" s="3" t="s">
        <v>83</v>
      </c>
      <c r="B13" s="3" t="s">
        <v>213</v>
      </c>
      <c r="C13" s="3" t="s">
        <v>35</v>
      </c>
      <c r="D13" s="3">
        <v>41</v>
      </c>
      <c r="E13" s="3" t="s">
        <v>20</v>
      </c>
      <c r="F13" s="20" t="str">
        <f t="shared" si="0"/>
        <v>DavidBardachMUPPER VALLEY RUNNING CLUB</v>
      </c>
      <c r="G13" s="22">
        <f>SUMIF('Shamrock 5K'!$F$2:$F$300,$F13,'Shamrock 5K'!$J$2:$J$300)</f>
        <v>22.5</v>
      </c>
      <c r="H13" s="22">
        <f>SUMIF('Nashua 10K'!$F$2:$F$300,$F13,'Nashua 10K'!$J$2:$J$300)</f>
        <v>0</v>
      </c>
      <c r="I13" s="22">
        <f>SUMIF('Shaker 7'!$F$2:$F$300,$F13,'Shaker 7'!$J$2:$J$300)</f>
        <v>22.5</v>
      </c>
      <c r="J13" s="22">
        <f>SUMIF('Run for Freedom 5K'!$F$2:$F$300,$F13,'Run for Freedom 5K'!$J$2:$J$300)</f>
        <v>0</v>
      </c>
      <c r="K13" s="22">
        <f>SUMIF('Footrace for the Fallen 5K'!$F$2:$F$366,$F13,'Footrace for the Fallen 5K'!$J$2:$J$366)</f>
        <v>0</v>
      </c>
      <c r="L13" s="22">
        <f>SUMIF('New England Half'!$F$2:$F$355,$F13,'New England Half'!$J$2:$J$355)</f>
        <v>0</v>
      </c>
      <c r="M13" s="24">
        <f t="shared" si="1"/>
        <v>45</v>
      </c>
    </row>
    <row r="14" spans="1:13">
      <c r="A14" t="s">
        <v>312</v>
      </c>
      <c r="B14" t="s">
        <v>422</v>
      </c>
      <c r="C14" t="s">
        <v>35</v>
      </c>
      <c r="D14">
        <v>41</v>
      </c>
      <c r="E14" t="s">
        <v>19</v>
      </c>
      <c r="F14" s="20" t="str">
        <f t="shared" si="0"/>
        <v>CharlesPerreaultMMILLENNIUM RUNNING</v>
      </c>
      <c r="G14" s="22">
        <f>SUMIF('Shamrock 5K'!$F$2:$F$300,$F14,'Shamrock 5K'!$J$2:$J$300)</f>
        <v>0</v>
      </c>
      <c r="H14" s="22">
        <f>SUMIF('Nashua 10K'!$F$2:$F$300,$F14,'Nashua 10K'!$J$2:$J$300)</f>
        <v>22.5</v>
      </c>
      <c r="I14" s="22">
        <f>SUMIF('Shaker 7'!$F$2:$F$300,$F14,'Shaker 7'!$J$2:$J$300)</f>
        <v>0</v>
      </c>
      <c r="J14" s="22">
        <f>SUMIF('Run for Freedom 5K'!$F$2:$F$300,$F14,'Run for Freedom 5K'!$J$2:$J$300)</f>
        <v>14.5</v>
      </c>
      <c r="K14" s="22">
        <f>SUMIF('Footrace for the Fallen 5K'!$F$2:$F$366,$F14,'Footrace for the Fallen 5K'!$J$2:$J$366)</f>
        <v>0</v>
      </c>
      <c r="L14" s="22">
        <f>SUMIF('New England Half'!$F$2:$F$355,$F14,'New England Half'!$J$2:$J$355)</f>
        <v>7.25</v>
      </c>
      <c r="M14" s="24">
        <f t="shared" si="1"/>
        <v>44.25</v>
      </c>
    </row>
    <row r="15" spans="1:13">
      <c r="A15" t="s">
        <v>96</v>
      </c>
      <c r="B15" t="s">
        <v>420</v>
      </c>
      <c r="C15" t="s">
        <v>35</v>
      </c>
      <c r="D15">
        <v>40</v>
      </c>
      <c r="E15" t="s">
        <v>19</v>
      </c>
      <c r="F15" s="20" t="str">
        <f t="shared" si="0"/>
        <v>JohnKennedyMMILLENNIUM RUNNING</v>
      </c>
      <c r="G15" s="22">
        <f>SUMIF('Shamrock 5K'!$F$2:$F$300,$F15,'Shamrock 5K'!$J$2:$J$300)</f>
        <v>0</v>
      </c>
      <c r="H15" s="22">
        <f>SUMIF('Nashua 10K'!$F$2:$F$300,$F15,'Nashua 10K'!$J$2:$J$300)</f>
        <v>40</v>
      </c>
      <c r="I15" s="22">
        <f>SUMIF('Shaker 7'!$F$2:$F$300,$F15,'Shaker 7'!$J$2:$J$300)</f>
        <v>0</v>
      </c>
      <c r="J15" s="22">
        <f>SUMIF('Run for Freedom 5K'!$F$2:$F$300,$F15,'Run for Freedom 5K'!$J$2:$J$300)</f>
        <v>0</v>
      </c>
      <c r="K15" s="22">
        <f>SUMIF('Footrace for the Fallen 5K'!$F$2:$F$366,$F15,'Footrace for the Fallen 5K'!$J$2:$J$366)</f>
        <v>0</v>
      </c>
      <c r="L15" s="22">
        <f>SUMIF('New England Half'!$F$2:$F$355,$F15,'New England Half'!$J$2:$J$355)</f>
        <v>0</v>
      </c>
      <c r="M15" s="24">
        <f t="shared" si="1"/>
        <v>40</v>
      </c>
    </row>
    <row r="16" spans="1:13">
      <c r="A16" t="s">
        <v>292</v>
      </c>
      <c r="B16" t="s">
        <v>142</v>
      </c>
      <c r="C16" t="s">
        <v>35</v>
      </c>
      <c r="D16">
        <v>47</v>
      </c>
      <c r="E16" t="s">
        <v>20</v>
      </c>
      <c r="F16" s="20" t="str">
        <f t="shared" si="0"/>
        <v>ColinSmithMUPPER VALLEY RUNNING CLUB</v>
      </c>
      <c r="G16" s="22">
        <f>SUMIF('Shamrock 5K'!$F$2:$F$300,$F16,'Shamrock 5K'!$J$2:$J$300)</f>
        <v>1</v>
      </c>
      <c r="H16" s="22">
        <f>SUMIF('Nashua 10K'!$F$2:$F$300,$F16,'Nashua 10K'!$J$2:$J$300)</f>
        <v>0</v>
      </c>
      <c r="I16" s="22">
        <f>SUMIF('Shaker 7'!$F$2:$F$300,$F16,'Shaker 7'!$J$2:$J$300)</f>
        <v>37</v>
      </c>
      <c r="J16" s="22">
        <f>SUMIF('Run for Freedom 5K'!$F$2:$F$300,$F16,'Run for Freedom 5K'!$J$2:$J$300)</f>
        <v>0</v>
      </c>
      <c r="K16" s="22">
        <f>SUMIF('Footrace for the Fallen 5K'!$F$2:$F$366,$F16,'Footrace for the Fallen 5K'!$J$2:$J$366)</f>
        <v>0</v>
      </c>
      <c r="L16" s="22">
        <f>SUMIF('New England Half'!$F$2:$F$355,$F16,'New England Half'!$J$2:$J$355)</f>
        <v>0</v>
      </c>
      <c r="M16" s="24">
        <f t="shared" si="1"/>
        <v>38</v>
      </c>
    </row>
    <row r="17" spans="1:13">
      <c r="A17" s="3" t="s">
        <v>210</v>
      </c>
      <c r="B17" s="3" t="s">
        <v>211</v>
      </c>
      <c r="C17" s="3" t="s">
        <v>35</v>
      </c>
      <c r="D17" s="3">
        <v>44</v>
      </c>
      <c r="E17" s="3" t="s">
        <v>20</v>
      </c>
      <c r="F17" s="20" t="str">
        <f t="shared" si="0"/>
        <v>JeremyMikeczMUPPER VALLEY RUNNING CLUB</v>
      </c>
      <c r="G17" s="22">
        <f>SUMIF('Shamrock 5K'!$F$2:$F$300,$F17,'Shamrock 5K'!$J$2:$J$300)</f>
        <v>37</v>
      </c>
      <c r="H17" s="22">
        <f>SUMIF('Nashua 10K'!$F$2:$F$300,$F17,'Nashua 10K'!$J$2:$J$300)</f>
        <v>0</v>
      </c>
      <c r="I17" s="22">
        <f>SUMIF('Shaker 7'!$F$2:$F$300,$F17,'Shaker 7'!$J$2:$J$300)</f>
        <v>0</v>
      </c>
      <c r="J17" s="22">
        <f>SUMIF('Run for Freedom 5K'!$F$2:$F$300,$F17,'Run for Freedom 5K'!$J$2:$J$300)</f>
        <v>0</v>
      </c>
      <c r="K17" s="22">
        <f>SUMIF('Footrace for the Fallen 5K'!$F$2:$F$366,$F17,'Footrace for the Fallen 5K'!$J$2:$J$366)</f>
        <v>0</v>
      </c>
      <c r="L17" s="22">
        <f>SUMIF('New England Half'!$F$2:$F$355,$F17,'New England Half'!$J$2:$J$355)</f>
        <v>0</v>
      </c>
      <c r="M17" s="24">
        <f t="shared" si="1"/>
        <v>37</v>
      </c>
    </row>
    <row r="18" spans="1:13">
      <c r="A18" t="s">
        <v>92</v>
      </c>
      <c r="B18" t="s">
        <v>427</v>
      </c>
      <c r="C18" t="s">
        <v>35</v>
      </c>
      <c r="D18">
        <v>49</v>
      </c>
      <c r="E18" t="s">
        <v>19</v>
      </c>
      <c r="F18" s="20" t="str">
        <f t="shared" si="0"/>
        <v>MichaelGrzybMMILLENNIUM RUNNING</v>
      </c>
      <c r="G18" s="22">
        <f>SUMIF('Shamrock 5K'!$F$2:$F$300,$F18,'Shamrock 5K'!$J$2:$J$300)</f>
        <v>0</v>
      </c>
      <c r="H18" s="22">
        <f>SUMIF('Nashua 10K'!$F$2:$F$300,$F18,'Nashua 10K'!$J$2:$J$300)</f>
        <v>30</v>
      </c>
      <c r="I18" s="22">
        <f>SUMIF('Shaker 7'!$F$2:$F$300,$F18,'Shaker 7'!$J$2:$J$300)</f>
        <v>0</v>
      </c>
      <c r="J18" s="22">
        <f>SUMIF('Run for Freedom 5K'!$F$2:$F$300,$F18,'Run for Freedom 5K'!$J$2:$J$300)</f>
        <v>0</v>
      </c>
      <c r="K18" s="22">
        <f>SUMIF('Footrace for the Fallen 5K'!$F$2:$F$366,$F18,'Footrace for the Fallen 5K'!$J$2:$J$366)</f>
        <v>0</v>
      </c>
      <c r="L18" s="22">
        <f>SUMIF('New England Half'!$F$2:$F$355,$F18,'New England Half'!$J$2:$J$355)</f>
        <v>0</v>
      </c>
      <c r="M18" s="24">
        <f t="shared" si="1"/>
        <v>30</v>
      </c>
    </row>
    <row r="19" spans="1:13">
      <c r="A19" t="s">
        <v>39</v>
      </c>
      <c r="B19" t="s">
        <v>40</v>
      </c>
      <c r="C19" t="s">
        <v>35</v>
      </c>
      <c r="D19" s="3">
        <v>46</v>
      </c>
      <c r="E19" t="s">
        <v>17</v>
      </c>
      <c r="F19" s="20" t="str">
        <f t="shared" si="0"/>
        <v>StephenRouleauMGATE CITY STRIDERS</v>
      </c>
      <c r="G19" s="22">
        <f>SUMIF('Shamrock 5K'!$F$2:$F$300,$F19,'Shamrock 5K'!$J$2:$J$300)</f>
        <v>7.8</v>
      </c>
      <c r="H19" s="22">
        <f>SUMIF('Nashua 10K'!$F$2:$F$300,$F19,'Nashua 10K'!$J$2:$J$300)</f>
        <v>11.5</v>
      </c>
      <c r="I19" s="22">
        <f>SUMIF('Shaker 7'!$F$2:$F$300,$F19,'Shaker 7'!$J$2:$J$300)</f>
        <v>6.25</v>
      </c>
      <c r="J19" s="22">
        <f>SUMIF('Run for Freedom 5K'!$F$2:$F$300,$F19,'Run for Freedom 5K'!$J$2:$J$300)</f>
        <v>1.6</v>
      </c>
      <c r="K19" s="22">
        <f>SUMIF('Footrace for the Fallen 5K'!$F$2:$F$366,$F19,'Footrace for the Fallen 5K'!$J$2:$J$366)</f>
        <v>1</v>
      </c>
      <c r="L19" s="22">
        <f>SUMIF('New England Half'!$F$2:$F$355,$F19,'New England Half'!$J$2:$J$355)</f>
        <v>0</v>
      </c>
      <c r="M19" s="24">
        <f t="shared" si="1"/>
        <v>28.150000000000002</v>
      </c>
    </row>
    <row r="20" spans="1:13">
      <c r="A20" s="3" t="s">
        <v>546</v>
      </c>
      <c r="B20" s="3" t="s">
        <v>547</v>
      </c>
      <c r="C20" s="3" t="s">
        <v>35</v>
      </c>
      <c r="D20" s="3">
        <v>47</v>
      </c>
      <c r="E20" t="s">
        <v>19</v>
      </c>
      <c r="F20" s="20" t="str">
        <f t="shared" si="0"/>
        <v>RayLevesqueMMILLENNIUM RUNNING</v>
      </c>
      <c r="G20" s="22">
        <f>SUMIF('Shamrock 5K'!$F$2:$F$300,$F20,'Shamrock 5K'!$J$2:$J$300)</f>
        <v>0</v>
      </c>
      <c r="H20" s="22">
        <f>SUMIF('Nashua 10K'!$F$2:$F$300,$F20,'Nashua 10K'!$J$2:$J$300)</f>
        <v>0</v>
      </c>
      <c r="I20" s="22">
        <f>SUMIF('Shaker 7'!$F$2:$F$300,$F20,'Shaker 7'!$J$2:$J$300)</f>
        <v>0</v>
      </c>
      <c r="J20" s="22">
        <f>SUMIF('Run for Freedom 5K'!$F$2:$F$300,$F20,'Run for Freedom 5K'!$J$2:$J$300)</f>
        <v>13.5</v>
      </c>
      <c r="K20" s="22">
        <f>SUMIF('Footrace for the Fallen 5K'!$F$2:$F$366,$F20,'Footrace for the Fallen 5K'!$J$2:$J$366)</f>
        <v>0</v>
      </c>
      <c r="L20" s="22">
        <f>SUMIF('New England Half'!$F$2:$F$355,$F20,'New England Half'!$J$2:$J$355)</f>
        <v>11.5</v>
      </c>
      <c r="M20" s="24">
        <f t="shared" si="1"/>
        <v>25</v>
      </c>
    </row>
    <row r="21" spans="1:13">
      <c r="A21" s="3" t="s">
        <v>780</v>
      </c>
      <c r="B21" s="3" t="s">
        <v>781</v>
      </c>
      <c r="C21" s="3" t="s">
        <v>35</v>
      </c>
      <c r="D21" s="3">
        <v>40</v>
      </c>
      <c r="E21" t="s">
        <v>17</v>
      </c>
      <c r="F21" s="20" t="str">
        <f t="shared" si="0"/>
        <v>BrentonPiekarskiMGATE CITY STRIDERS</v>
      </c>
      <c r="G21" s="22">
        <f>SUMIF('Shamrock 5K'!$F$2:$F$300,$F21,'Shamrock 5K'!$J$2:$J$300)</f>
        <v>0</v>
      </c>
      <c r="H21" s="22">
        <f>SUMIF('Nashua 10K'!$F$2:$F$300,$F21,'Nashua 10K'!$J$2:$J$300)</f>
        <v>0</v>
      </c>
      <c r="I21" s="22">
        <f>SUMIF('Shaker 7'!$F$2:$F$300,$F21,'Shaker 7'!$J$2:$J$300)</f>
        <v>0</v>
      </c>
      <c r="J21" s="22">
        <f>SUMIF('Run for Freedom 5K'!$F$2:$F$300,$F21,'Run for Freedom 5K'!$J$2:$J$300)</f>
        <v>0</v>
      </c>
      <c r="K21" s="22">
        <f>SUMIF('Footrace for the Fallen 5K'!$F$2:$F$366,$F21,'Footrace for the Fallen 5K'!$J$2:$J$366)</f>
        <v>24</v>
      </c>
      <c r="L21" s="22">
        <f>SUMIF('New England Half'!$F$2:$F$355,$F21,'New England Half'!$J$2:$J$355)</f>
        <v>0</v>
      </c>
      <c r="M21" s="24">
        <f t="shared" si="1"/>
        <v>24</v>
      </c>
    </row>
    <row r="22" spans="1:13">
      <c r="A22" t="s">
        <v>852</v>
      </c>
      <c r="B22" t="s">
        <v>853</v>
      </c>
      <c r="C22" t="s">
        <v>35</v>
      </c>
      <c r="D22">
        <v>41</v>
      </c>
      <c r="E22" t="s">
        <v>18</v>
      </c>
      <c r="F22" s="20" t="str">
        <f t="shared" si="0"/>
        <v>EthanRowinMGREATER DERRY TRACK CLUB</v>
      </c>
      <c r="G22" s="22">
        <f>SUMIF('Shamrock 5K'!$F$2:$F$300,$F22,'Shamrock 5K'!$J$2:$J$300)</f>
        <v>0</v>
      </c>
      <c r="H22" s="22">
        <f>SUMIF('Nashua 10K'!$F$2:$F$300,$F22,'Nashua 10K'!$J$2:$J$300)</f>
        <v>0</v>
      </c>
      <c r="I22" s="22">
        <f>SUMIF('Shaker 7'!$F$2:$F$300,$F22,'Shaker 7'!$J$2:$J$300)</f>
        <v>0</v>
      </c>
      <c r="J22" s="22">
        <f>SUMIF('Run for Freedom 5K'!$F$2:$F$300,$F22,'Run for Freedom 5K'!$J$2:$J$300)</f>
        <v>0</v>
      </c>
      <c r="K22" s="22">
        <f>SUMIF('Footrace for the Fallen 5K'!$F$2:$F$366,$F22,'Footrace for the Fallen 5K'!$J$2:$J$366)</f>
        <v>0</v>
      </c>
      <c r="L22" s="22">
        <f>SUMIF('New England Half'!$F$2:$F$355,$F22,'New England Half'!$J$2:$J$355)</f>
        <v>24</v>
      </c>
      <c r="M22" s="24">
        <f t="shared" si="1"/>
        <v>24</v>
      </c>
    </row>
    <row r="23" spans="1:13">
      <c r="A23" s="3" t="s">
        <v>224</v>
      </c>
      <c r="B23" s="3" t="s">
        <v>225</v>
      </c>
      <c r="C23" s="3" t="s">
        <v>35</v>
      </c>
      <c r="D23" s="3">
        <v>48</v>
      </c>
      <c r="E23" s="3" t="s">
        <v>20</v>
      </c>
      <c r="F23" s="20" t="str">
        <f t="shared" si="0"/>
        <v>CraigManningMUPPER VALLEY RUNNING CLUB</v>
      </c>
      <c r="G23" s="22">
        <f>SUMIF('Shamrock 5K'!$F$2:$F$300,$F23,'Shamrock 5K'!$J$2:$J$300)</f>
        <v>24</v>
      </c>
      <c r="H23" s="22">
        <f>SUMIF('Nashua 10K'!$F$2:$F$300,$F23,'Nashua 10K'!$J$2:$J$300)</f>
        <v>0</v>
      </c>
      <c r="I23" s="22">
        <f>SUMIF('Shaker 7'!$F$2:$F$300,$F23,'Shaker 7'!$J$2:$J$300)</f>
        <v>0</v>
      </c>
      <c r="J23" s="22">
        <f>SUMIF('Run for Freedom 5K'!$F$2:$F$300,$F23,'Run for Freedom 5K'!$J$2:$J$300)</f>
        <v>0</v>
      </c>
      <c r="K23" s="22">
        <f>SUMIF('Footrace for the Fallen 5K'!$F$2:$F$366,$F23,'Footrace for the Fallen 5K'!$J$2:$J$366)</f>
        <v>0</v>
      </c>
      <c r="L23" s="22">
        <f>SUMIF('New England Half'!$F$2:$F$355,$F23,'New England Half'!$J$2:$J$355)</f>
        <v>0</v>
      </c>
      <c r="M23" s="24">
        <f t="shared" si="1"/>
        <v>24</v>
      </c>
    </row>
    <row r="24" spans="1:13">
      <c r="A24" t="s">
        <v>109</v>
      </c>
      <c r="B24" t="s">
        <v>497</v>
      </c>
      <c r="C24" t="s">
        <v>35</v>
      </c>
      <c r="D24">
        <v>48</v>
      </c>
      <c r="E24" t="s">
        <v>19</v>
      </c>
      <c r="F24" s="20" t="str">
        <f t="shared" si="0"/>
        <v>ChristopherDeanMMILLENNIUM RUNNING</v>
      </c>
      <c r="G24" s="22">
        <f>SUMIF('Shamrock 5K'!$F$2:$F$300,$F24,'Shamrock 5K'!$J$2:$J$300)</f>
        <v>0</v>
      </c>
      <c r="H24" s="22">
        <f>SUMIF('Nashua 10K'!$F$2:$F$300,$F24,'Nashua 10K'!$J$2:$J$300)</f>
        <v>0</v>
      </c>
      <c r="I24" s="22">
        <f>SUMIF('Shaker 7'!$F$2:$F$300,$F24,'Shaker 7'!$J$2:$J$300)</f>
        <v>9.5</v>
      </c>
      <c r="J24" s="22">
        <f>SUMIF('Run for Freedom 5K'!$F$2:$F$300,$F24,'Run for Freedom 5K'!$J$2:$J$300)</f>
        <v>8.4</v>
      </c>
      <c r="K24" s="22">
        <f>SUMIF('Footrace for the Fallen 5K'!$F$2:$F$366,$F24,'Footrace for the Fallen 5K'!$J$2:$J$366)</f>
        <v>0</v>
      </c>
      <c r="L24" s="22">
        <f>SUMIF('New England Half'!$F$2:$F$355,$F24,'New England Half'!$J$2:$J$355)</f>
        <v>5.75</v>
      </c>
      <c r="M24" s="24">
        <f t="shared" si="1"/>
        <v>23.65</v>
      </c>
    </row>
    <row r="25" spans="1:13">
      <c r="A25" t="s">
        <v>501</v>
      </c>
      <c r="B25" t="s">
        <v>502</v>
      </c>
      <c r="C25" t="s">
        <v>35</v>
      </c>
      <c r="D25">
        <v>47</v>
      </c>
      <c r="E25" t="s">
        <v>18</v>
      </c>
      <c r="F25" s="20" t="str">
        <f t="shared" si="0"/>
        <v>JonathanAlizioMGREATER DERRY TRACK CLUB</v>
      </c>
      <c r="G25" s="22">
        <f>SUMIF('Shamrock 5K'!$F$2:$F$300,$F25,'Shamrock 5K'!$J$2:$J$300)</f>
        <v>0</v>
      </c>
      <c r="H25" s="22">
        <f>SUMIF('Nashua 10K'!$F$2:$F$300,$F25,'Nashua 10K'!$J$2:$J$300)</f>
        <v>0</v>
      </c>
      <c r="I25" s="22">
        <f>SUMIF('Shaker 7'!$F$2:$F$300,$F25,'Shaker 7'!$J$2:$J$300)</f>
        <v>8.6999999999999993</v>
      </c>
      <c r="J25" s="22">
        <f>SUMIF('Run for Freedom 5K'!$F$2:$F$300,$F25,'Run for Freedom 5K'!$J$2:$J$300)</f>
        <v>5</v>
      </c>
      <c r="K25" s="22">
        <f>SUMIF('Footrace for the Fallen 5K'!$F$2:$F$366,$F25,'Footrace for the Fallen 5K'!$J$2:$J$366)</f>
        <v>0</v>
      </c>
      <c r="L25" s="22">
        <f>SUMIF('New England Half'!$F$2:$F$355,$F25,'New England Half'!$J$2:$J$355)</f>
        <v>9.5</v>
      </c>
      <c r="M25" s="24">
        <f t="shared" si="1"/>
        <v>23.2</v>
      </c>
    </row>
    <row r="26" spans="1:13">
      <c r="A26" t="s">
        <v>164</v>
      </c>
      <c r="B26" t="s">
        <v>426</v>
      </c>
      <c r="C26" t="s">
        <v>35</v>
      </c>
      <c r="D26">
        <v>47</v>
      </c>
      <c r="E26" t="s">
        <v>19</v>
      </c>
      <c r="F26" s="20" t="str">
        <f t="shared" si="0"/>
        <v>EricChorneyMMILLENNIUM RUNNING</v>
      </c>
      <c r="G26" s="22">
        <f>SUMIF('Shamrock 5K'!$F$2:$F$300,$F26,'Shamrock 5K'!$J$2:$J$300)</f>
        <v>0</v>
      </c>
      <c r="H26" s="22">
        <f>SUMIF('Nashua 10K'!$F$2:$F$300,$F26,'Nashua 10K'!$J$2:$J$300)</f>
        <v>13.5</v>
      </c>
      <c r="I26" s="22">
        <f>SUMIF('Shaker 7'!$F$2:$F$300,$F26,'Shaker 7'!$J$2:$J$300)</f>
        <v>0</v>
      </c>
      <c r="J26" s="22">
        <f>SUMIF('Run for Freedom 5K'!$F$2:$F$300,$F26,'Run for Freedom 5K'!$J$2:$J$300)</f>
        <v>2.6</v>
      </c>
      <c r="K26" s="22">
        <f>SUMIF('Footrace for the Fallen 5K'!$F$2:$F$366,$F26,'Footrace for the Fallen 5K'!$J$2:$J$366)</f>
        <v>0</v>
      </c>
      <c r="L26" s="22">
        <f>SUMIF('New England Half'!$F$2:$F$355,$F26,'New England Half'!$J$2:$J$355)</f>
        <v>6.25</v>
      </c>
      <c r="M26" s="24">
        <f t="shared" si="1"/>
        <v>22.35</v>
      </c>
    </row>
    <row r="27" spans="1:13">
      <c r="A27" s="3" t="s">
        <v>325</v>
      </c>
      <c r="B27" s="3" t="s">
        <v>326</v>
      </c>
      <c r="C27" s="3" t="s">
        <v>35</v>
      </c>
      <c r="D27" s="3">
        <v>40</v>
      </c>
      <c r="E27" t="s">
        <v>18</v>
      </c>
      <c r="F27" s="20" t="str">
        <f t="shared" si="0"/>
        <v>ChristophJaegerMGREATER DERRY TRACK CLUB</v>
      </c>
      <c r="G27" s="22">
        <f>SUMIF('Shamrock 5K'!$F$2:$F$300,$F27,'Shamrock 5K'!$J$2:$J$300)</f>
        <v>2.4</v>
      </c>
      <c r="H27" s="22">
        <f>SUMIF('Nashua 10K'!$F$2:$F$300,$F27,'Nashua 10K'!$J$2:$J$300)</f>
        <v>7</v>
      </c>
      <c r="I27" s="22">
        <f>SUMIF('Shaker 7'!$F$2:$F$300,$F27,'Shaker 7'!$J$2:$J$300)</f>
        <v>0</v>
      </c>
      <c r="J27" s="22">
        <f>SUMIF('Run for Freedom 5K'!$F$2:$F$300,$F27,'Run for Freedom 5K'!$J$2:$J$300)</f>
        <v>1</v>
      </c>
      <c r="K27" s="22">
        <f>SUMIF('Footrace for the Fallen 5K'!$F$2:$F$366,$F27,'Footrace for the Fallen 5K'!$J$2:$J$366)</f>
        <v>3.75</v>
      </c>
      <c r="L27" s="22">
        <f>SUMIF('New England Half'!$F$2:$F$355,$F27,'New England Half'!$J$2:$J$355)</f>
        <v>5.25</v>
      </c>
      <c r="M27" s="24">
        <f t="shared" si="1"/>
        <v>19.399999999999999</v>
      </c>
    </row>
    <row r="28" spans="1:13">
      <c r="A28" t="s">
        <v>377</v>
      </c>
      <c r="B28" t="s">
        <v>489</v>
      </c>
      <c r="C28" t="s">
        <v>35</v>
      </c>
      <c r="D28">
        <v>43</v>
      </c>
      <c r="E28" t="s">
        <v>19</v>
      </c>
      <c r="F28" s="20" t="str">
        <f t="shared" si="0"/>
        <v>BrianSeveranceMMILLENNIUM RUNNING</v>
      </c>
      <c r="G28" s="22">
        <f>SUMIF('Shamrock 5K'!$F$2:$F$300,$F28,'Shamrock 5K'!$J$2:$J$300)</f>
        <v>0</v>
      </c>
      <c r="H28" s="22">
        <f>SUMIF('Nashua 10K'!$F$2:$F$300,$F28,'Nashua 10K'!$J$2:$J$300)</f>
        <v>0</v>
      </c>
      <c r="I28" s="22">
        <f>SUMIF('Shaker 7'!$F$2:$F$300,$F28,'Shaker 7'!$J$2:$J$300)</f>
        <v>15.5</v>
      </c>
      <c r="J28" s="22">
        <f>SUMIF('Run for Freedom 5K'!$F$2:$F$300,$F28,'Run for Freedom 5K'!$J$2:$J$300)</f>
        <v>0</v>
      </c>
      <c r="K28" s="22">
        <f>SUMIF('Footrace for the Fallen 5K'!$F$2:$F$366,$F28,'Footrace for the Fallen 5K'!$J$2:$J$366)</f>
        <v>0</v>
      </c>
      <c r="L28" s="22">
        <f>SUMIF('New England Half'!$F$2:$F$355,$F28,'New England Half'!$J$2:$J$355)</f>
        <v>0</v>
      </c>
      <c r="M28" s="24">
        <f t="shared" si="1"/>
        <v>15.5</v>
      </c>
    </row>
    <row r="29" spans="1:13">
      <c r="A29" t="s">
        <v>176</v>
      </c>
      <c r="B29" t="s">
        <v>862</v>
      </c>
      <c r="C29" t="s">
        <v>35</v>
      </c>
      <c r="D29">
        <v>46</v>
      </c>
      <c r="E29" t="s">
        <v>19</v>
      </c>
      <c r="F29" s="20" t="str">
        <f t="shared" si="0"/>
        <v>ScottLemireMMILLENNIUM RUNNING</v>
      </c>
      <c r="G29" s="22">
        <f>SUMIF('Shamrock 5K'!$F$2:$F$300,$F29,'Shamrock 5K'!$J$2:$J$300)</f>
        <v>0</v>
      </c>
      <c r="H29" s="22">
        <f>SUMIF('Nashua 10K'!$F$2:$F$300,$F29,'Nashua 10K'!$J$2:$J$300)</f>
        <v>0</v>
      </c>
      <c r="I29" s="22">
        <f>SUMIF('Shaker 7'!$F$2:$F$300,$F29,'Shaker 7'!$J$2:$J$300)</f>
        <v>0</v>
      </c>
      <c r="J29" s="22">
        <f>SUMIF('Run for Freedom 5K'!$F$2:$F$300,$F29,'Run for Freedom 5K'!$J$2:$J$300)</f>
        <v>0</v>
      </c>
      <c r="K29" s="22">
        <f>SUMIF('Footrace for the Fallen 5K'!$F$2:$F$366,$F29,'Footrace for the Fallen 5K'!$J$2:$J$366)</f>
        <v>0</v>
      </c>
      <c r="L29" s="22">
        <f>SUMIF('New England Half'!$F$2:$F$355,$F29,'New England Half'!$J$2:$J$355)</f>
        <v>14.5</v>
      </c>
      <c r="M29" s="24">
        <f t="shared" si="1"/>
        <v>14.5</v>
      </c>
    </row>
    <row r="30" spans="1:13">
      <c r="A30" s="3" t="s">
        <v>92</v>
      </c>
      <c r="B30" s="3" t="s">
        <v>709</v>
      </c>
      <c r="C30" s="3" t="s">
        <v>35</v>
      </c>
      <c r="D30" s="3">
        <v>49</v>
      </c>
      <c r="E30" t="s">
        <v>19</v>
      </c>
      <c r="F30" s="20" t="str">
        <f t="shared" si="0"/>
        <v>MichaelGagnonMMILLENNIUM RUNNING</v>
      </c>
      <c r="G30" s="22">
        <f>SUMIF('Shamrock 5K'!$F$2:$F$300,$F30,'Shamrock 5K'!$J$2:$J$300)</f>
        <v>0</v>
      </c>
      <c r="H30" s="22">
        <f>SUMIF('Nashua 10K'!$F$2:$F$300,$F30,'Nashua 10K'!$J$2:$J$300)</f>
        <v>0</v>
      </c>
      <c r="I30" s="22">
        <f>SUMIF('Shaker 7'!$F$2:$F$300,$F30,'Shaker 7'!$J$2:$J$300)</f>
        <v>0</v>
      </c>
      <c r="J30" s="22">
        <f>SUMIF('Run for Freedom 5K'!$F$2:$F$300,$F30,'Run for Freedom 5K'!$J$2:$J$300)</f>
        <v>0</v>
      </c>
      <c r="K30" s="22">
        <f>SUMIF('Footrace for the Fallen 5K'!$F$2:$F$366,$F30,'Footrace for the Fallen 5K'!$J$2:$J$366)</f>
        <v>13.5</v>
      </c>
      <c r="L30" s="22">
        <f>SUMIF('New England Half'!$F$2:$F$355,$F30,'New England Half'!$J$2:$J$355)</f>
        <v>0</v>
      </c>
      <c r="M30" s="24">
        <f t="shared" si="1"/>
        <v>13.5</v>
      </c>
    </row>
    <row r="31" spans="1:13">
      <c r="A31" t="s">
        <v>447</v>
      </c>
      <c r="B31" t="s">
        <v>448</v>
      </c>
      <c r="C31" t="s">
        <v>35</v>
      </c>
      <c r="D31" s="3">
        <v>42</v>
      </c>
      <c r="E31" t="s">
        <v>19</v>
      </c>
      <c r="F31" s="20" t="str">
        <f t="shared" si="0"/>
        <v>NikJansonMMILLENNIUM RUNNING</v>
      </c>
      <c r="G31" s="22">
        <f>SUMIF('Shamrock 5K'!$F$2:$F$300,$F31,'Shamrock 5K'!$J$2:$J$300)</f>
        <v>0</v>
      </c>
      <c r="H31" s="22">
        <f>SUMIF('Nashua 10K'!$F$2:$F$300,$F31,'Nashua 10K'!$J$2:$J$300)</f>
        <v>4.75</v>
      </c>
      <c r="I31" s="22">
        <f>SUMIF('Shaker 7'!$F$2:$F$300,$F31,'Shaker 7'!$J$2:$J$300)</f>
        <v>5</v>
      </c>
      <c r="J31" s="22">
        <f>SUMIF('Run for Freedom 5K'!$F$2:$F$300,$F31,'Run for Freedom 5K'!$J$2:$J$300)</f>
        <v>1</v>
      </c>
      <c r="K31" s="22">
        <f>SUMIF('Footrace for the Fallen 5K'!$F$2:$F$366,$F31,'Footrace for the Fallen 5K'!$J$2:$J$366)</f>
        <v>2.4</v>
      </c>
      <c r="L31" s="22">
        <f>SUMIF('New England Half'!$F$2:$F$355,$F31,'New England Half'!$J$2:$J$355)</f>
        <v>0</v>
      </c>
      <c r="M31" s="24">
        <f t="shared" si="1"/>
        <v>13.15</v>
      </c>
    </row>
    <row r="32" spans="1:13">
      <c r="A32" t="s">
        <v>46</v>
      </c>
      <c r="B32" t="s">
        <v>299</v>
      </c>
      <c r="C32" t="s">
        <v>35</v>
      </c>
      <c r="D32">
        <v>46</v>
      </c>
      <c r="E32" t="s">
        <v>17</v>
      </c>
      <c r="F32" s="20" t="str">
        <f t="shared" si="0"/>
        <v>MatthewBryantMGATE CITY STRIDERS</v>
      </c>
      <c r="G32" s="22">
        <f>SUMIF('Shamrock 5K'!$F$2:$F$300,$F32,'Shamrock 5K'!$J$2:$J$300)</f>
        <v>0</v>
      </c>
      <c r="H32" s="22">
        <f>SUMIF('Nashua 10K'!$F$2:$F$300,$F32,'Nashua 10K'!$J$2:$J$300)</f>
        <v>12.5</v>
      </c>
      <c r="I32" s="22">
        <f>SUMIF('Shaker 7'!$F$2:$F$300,$F32,'Shaker 7'!$J$2:$J$300)</f>
        <v>0</v>
      </c>
      <c r="J32" s="22">
        <f>SUMIF('Run for Freedom 5K'!$F$2:$F$300,$F32,'Run for Freedom 5K'!$J$2:$J$300)</f>
        <v>0</v>
      </c>
      <c r="K32" s="22">
        <f>SUMIF('Footrace for the Fallen 5K'!$F$2:$F$366,$F32,'Footrace for the Fallen 5K'!$J$2:$J$366)</f>
        <v>0</v>
      </c>
      <c r="L32" s="22">
        <f>SUMIF('New England Half'!$F$2:$F$355,$F32,'New England Half'!$J$2:$J$355)</f>
        <v>0</v>
      </c>
      <c r="M32" s="24">
        <f t="shared" si="1"/>
        <v>12.5</v>
      </c>
    </row>
    <row r="33" spans="1:13">
      <c r="A33" t="s">
        <v>164</v>
      </c>
      <c r="B33" t="s">
        <v>165</v>
      </c>
      <c r="C33" t="s">
        <v>35</v>
      </c>
      <c r="D33" s="3">
        <v>44</v>
      </c>
      <c r="E33" t="s">
        <v>19</v>
      </c>
      <c r="F33" s="20" t="str">
        <f t="shared" si="0"/>
        <v>EricBoucherMMILLENNIUM RUNNING</v>
      </c>
      <c r="G33" s="22">
        <f>SUMIF('Shamrock 5K'!$F$2:$F$300,$F33,'Shamrock 5K'!$J$2:$J$300)</f>
        <v>1.5</v>
      </c>
      <c r="H33" s="22">
        <f>SUMIF('Nashua 10K'!$F$2:$F$300,$F33,'Nashua 10K'!$J$2:$J$300)</f>
        <v>6</v>
      </c>
      <c r="I33" s="22">
        <f>SUMIF('Shaker 7'!$F$2:$F$300,$F33,'Shaker 7'!$J$2:$J$300)</f>
        <v>0</v>
      </c>
      <c r="J33" s="22">
        <f>SUMIF('Run for Freedom 5K'!$F$2:$F$300,$F33,'Run for Freedom 5K'!$J$2:$J$300)</f>
        <v>0</v>
      </c>
      <c r="K33" s="22">
        <f>SUMIF('Footrace for the Fallen 5K'!$F$2:$F$366,$F33,'Footrace for the Fallen 5K'!$J$2:$J$366)</f>
        <v>1.8</v>
      </c>
      <c r="L33" s="22">
        <f>SUMIF('New England Half'!$F$2:$F$355,$F33,'New England Half'!$J$2:$J$355)</f>
        <v>2.4</v>
      </c>
      <c r="M33" s="24">
        <f t="shared" si="1"/>
        <v>11.700000000000001</v>
      </c>
    </row>
    <row r="34" spans="1:13">
      <c r="A34" s="3" t="s">
        <v>414</v>
      </c>
      <c r="B34" s="3" t="s">
        <v>543</v>
      </c>
      <c r="C34" s="3" t="s">
        <v>35</v>
      </c>
      <c r="D34" s="3">
        <v>45</v>
      </c>
      <c r="E34" t="s">
        <v>18</v>
      </c>
      <c r="F34" s="20" t="str">
        <f t="shared" ref="F34:F65" si="2">A34&amp;B34&amp;C34&amp;E34</f>
        <v>EddieClementsMGREATER DERRY TRACK CLUB</v>
      </c>
      <c r="G34" s="22">
        <f>SUMIF('Shamrock 5K'!$F$2:$F$300,$F34,'Shamrock 5K'!$J$2:$J$300)</f>
        <v>0</v>
      </c>
      <c r="H34" s="22">
        <f>SUMIF('Nashua 10K'!$F$2:$F$300,$F34,'Nashua 10K'!$J$2:$J$300)</f>
        <v>0</v>
      </c>
      <c r="I34" s="22">
        <f>SUMIF('Shaker 7'!$F$2:$F$300,$F34,'Shaker 7'!$J$2:$J$300)</f>
        <v>0</v>
      </c>
      <c r="J34" s="22">
        <f>SUMIF('Run for Freedom 5K'!$F$2:$F$300,$F34,'Run for Freedom 5K'!$J$2:$J$300)</f>
        <v>11</v>
      </c>
      <c r="K34" s="22">
        <f>SUMIF('Footrace for the Fallen 5K'!$F$2:$F$366,$F34,'Footrace for the Fallen 5K'!$J$2:$J$366)</f>
        <v>0</v>
      </c>
      <c r="L34" s="22">
        <f>SUMIF('New England Half'!$F$2:$F$355,$F34,'New England Half'!$J$2:$J$355)</f>
        <v>0</v>
      </c>
      <c r="M34" s="24">
        <f t="shared" ref="M34:M65" si="3">SUM(G34:L34)</f>
        <v>11</v>
      </c>
    </row>
    <row r="35" spans="1:13">
      <c r="A35" s="3" t="s">
        <v>549</v>
      </c>
      <c r="B35" s="3" t="s">
        <v>550</v>
      </c>
      <c r="C35" s="3" t="s">
        <v>35</v>
      </c>
      <c r="D35" s="3">
        <v>47</v>
      </c>
      <c r="E35" t="s">
        <v>17</v>
      </c>
      <c r="F35" s="20" t="str">
        <f t="shared" si="2"/>
        <v>Marcosde SaMGATE CITY STRIDERS</v>
      </c>
      <c r="G35" s="22">
        <f>SUMIF('Shamrock 5K'!$F$2:$F$300,$F35,'Shamrock 5K'!$J$2:$J$300)</f>
        <v>0</v>
      </c>
      <c r="H35" s="22">
        <f>SUMIF('Nashua 10K'!$F$2:$F$300,$F35,'Nashua 10K'!$J$2:$J$300)</f>
        <v>0</v>
      </c>
      <c r="I35" s="22">
        <f>SUMIF('Shaker 7'!$F$2:$F$300,$F35,'Shaker 7'!$J$2:$J$300)</f>
        <v>0</v>
      </c>
      <c r="J35" s="22">
        <f>SUMIF('Run for Freedom 5K'!$F$2:$F$300,$F35,'Run for Freedom 5K'!$J$2:$J$300)</f>
        <v>10</v>
      </c>
      <c r="K35" s="22">
        <f>SUMIF('Footrace for the Fallen 5K'!$F$2:$F$366,$F35,'Footrace for the Fallen 5K'!$J$2:$J$366)</f>
        <v>0</v>
      </c>
      <c r="L35" s="22">
        <f>SUMIF('New England Half'!$F$2:$F$355,$F35,'New England Half'!$J$2:$J$355)</f>
        <v>0</v>
      </c>
      <c r="M35" s="24">
        <f t="shared" si="3"/>
        <v>10</v>
      </c>
    </row>
    <row r="36" spans="1:13">
      <c r="A36" s="3" t="s">
        <v>551</v>
      </c>
      <c r="B36" s="3" t="s">
        <v>552</v>
      </c>
      <c r="C36" s="3" t="s">
        <v>35</v>
      </c>
      <c r="D36" s="3">
        <v>48</v>
      </c>
      <c r="E36" t="s">
        <v>17</v>
      </c>
      <c r="F36" s="20" t="str">
        <f t="shared" si="2"/>
        <v>SamHarrisMGATE CITY STRIDERS</v>
      </c>
      <c r="G36" s="22">
        <f>SUMIF('Shamrock 5K'!$F$2:$F$300,$F36,'Shamrock 5K'!$J$2:$J$300)</f>
        <v>0</v>
      </c>
      <c r="H36" s="22">
        <f>SUMIF('Nashua 10K'!$F$2:$F$300,$F36,'Nashua 10K'!$J$2:$J$300)</f>
        <v>0</v>
      </c>
      <c r="I36" s="22">
        <f>SUMIF('Shaker 7'!$F$2:$F$300,$F36,'Shaker 7'!$J$2:$J$300)</f>
        <v>0</v>
      </c>
      <c r="J36" s="22">
        <f>SUMIF('Run for Freedom 5K'!$F$2:$F$300,$F36,'Run for Freedom 5K'!$J$2:$J$300)</f>
        <v>9.5</v>
      </c>
      <c r="K36" s="22">
        <f>SUMIF('Footrace for the Fallen 5K'!$F$2:$F$366,$F36,'Footrace for the Fallen 5K'!$J$2:$J$366)</f>
        <v>0</v>
      </c>
      <c r="L36" s="22">
        <f>SUMIF('New England Half'!$F$2:$F$355,$F36,'New England Half'!$J$2:$J$355)</f>
        <v>0</v>
      </c>
      <c r="M36" s="24">
        <f t="shared" si="3"/>
        <v>9.5</v>
      </c>
    </row>
    <row r="37" spans="1:13">
      <c r="A37" t="s">
        <v>367</v>
      </c>
      <c r="B37" t="s">
        <v>368</v>
      </c>
      <c r="C37" t="s">
        <v>35</v>
      </c>
      <c r="D37" s="3">
        <v>46</v>
      </c>
      <c r="E37" t="s">
        <v>18</v>
      </c>
      <c r="F37" s="20" t="str">
        <f t="shared" si="2"/>
        <v>SharadVidyarthyMGREATER DERRY TRACK CLUB</v>
      </c>
      <c r="G37" s="22">
        <f>SUMIF('Shamrock 5K'!$F$2:$F$300,$F37,'Shamrock 5K'!$J$2:$J$300)</f>
        <v>0</v>
      </c>
      <c r="H37" s="22">
        <f>SUMIF('Nashua 10K'!$F$2:$F$300,$F37,'Nashua 10K'!$J$2:$J$300)</f>
        <v>2.8</v>
      </c>
      <c r="I37" s="22">
        <f>SUMIF('Shaker 7'!$F$2:$F$300,$F37,'Shaker 7'!$J$2:$J$300)</f>
        <v>3.25</v>
      </c>
      <c r="J37" s="22">
        <f>SUMIF('Run for Freedom 5K'!$F$2:$F$300,$F37,'Run for Freedom 5K'!$J$2:$J$300)</f>
        <v>1</v>
      </c>
      <c r="K37" s="22">
        <f>SUMIF('Footrace for the Fallen 5K'!$F$2:$F$366,$F37,'Footrace for the Fallen 5K'!$J$2:$J$366)</f>
        <v>1</v>
      </c>
      <c r="L37" s="22">
        <f>SUMIF('New England Half'!$F$2:$F$355,$F37,'New England Half'!$J$2:$J$355)</f>
        <v>1</v>
      </c>
      <c r="M37" s="24">
        <f t="shared" si="3"/>
        <v>9.0500000000000007</v>
      </c>
    </row>
    <row r="38" spans="1:13">
      <c r="A38" s="3" t="s">
        <v>237</v>
      </c>
      <c r="B38" s="3" t="s">
        <v>238</v>
      </c>
      <c r="C38" s="3" t="s">
        <v>35</v>
      </c>
      <c r="D38" s="3">
        <v>46</v>
      </c>
      <c r="E38" s="3" t="s">
        <v>20</v>
      </c>
      <c r="F38" s="20" t="str">
        <f t="shared" si="2"/>
        <v>ErikFergusonMUPPER VALLEY RUNNING CLUB</v>
      </c>
      <c r="G38" s="22">
        <f>SUMIF('Shamrock 5K'!$F$2:$F$300,$F38,'Shamrock 5K'!$J$2:$J$300)</f>
        <v>8.4</v>
      </c>
      <c r="H38" s="22">
        <f>SUMIF('Nashua 10K'!$F$2:$F$300,$F38,'Nashua 10K'!$J$2:$J$300)</f>
        <v>0</v>
      </c>
      <c r="I38" s="22">
        <f>SUMIF('Shaker 7'!$F$2:$F$300,$F38,'Shaker 7'!$J$2:$J$300)</f>
        <v>0</v>
      </c>
      <c r="J38" s="22">
        <f>SUMIF('Run for Freedom 5K'!$F$2:$F$300,$F38,'Run for Freedom 5K'!$J$2:$J$300)</f>
        <v>0</v>
      </c>
      <c r="K38" s="22">
        <f>SUMIF('Footrace for the Fallen 5K'!$F$2:$F$366,$F38,'Footrace for the Fallen 5K'!$J$2:$J$366)</f>
        <v>0</v>
      </c>
      <c r="L38" s="22">
        <f>SUMIF('New England Half'!$F$2:$F$355,$F38,'New England Half'!$J$2:$J$355)</f>
        <v>0</v>
      </c>
      <c r="M38" s="24">
        <f t="shared" si="3"/>
        <v>8.4</v>
      </c>
    </row>
    <row r="39" spans="1:13">
      <c r="A39" s="3" t="s">
        <v>573</v>
      </c>
      <c r="B39" s="3" t="s">
        <v>574</v>
      </c>
      <c r="C39" s="3" t="s">
        <v>35</v>
      </c>
      <c r="D39" s="3">
        <v>48</v>
      </c>
      <c r="E39" t="s">
        <v>19</v>
      </c>
      <c r="F39" s="20" t="str">
        <f t="shared" si="2"/>
        <v>ClintonSwettMMILLENNIUM RUNNING</v>
      </c>
      <c r="G39" s="22">
        <f>SUMIF('Shamrock 5K'!$F$2:$F$300,$F39,'Shamrock 5K'!$J$2:$J$300)</f>
        <v>0</v>
      </c>
      <c r="H39" s="22">
        <f>SUMIF('Nashua 10K'!$F$2:$F$300,$F39,'Nashua 10K'!$J$2:$J$300)</f>
        <v>0</v>
      </c>
      <c r="I39" s="22">
        <f>SUMIF('Shaker 7'!$F$2:$F$300,$F39,'Shaker 7'!$J$2:$J$300)</f>
        <v>0</v>
      </c>
      <c r="J39" s="22">
        <f>SUMIF('Run for Freedom 5K'!$F$2:$F$300,$F39,'Run for Freedom 5K'!$J$2:$J$300)</f>
        <v>1</v>
      </c>
      <c r="K39" s="22">
        <f>SUMIF('Footrace for the Fallen 5K'!$F$2:$F$366,$F39,'Footrace for the Fallen 5K'!$J$2:$J$366)</f>
        <v>2.6</v>
      </c>
      <c r="L39" s="22">
        <f>SUMIF('New England Half'!$F$2:$F$355,$F39,'New England Half'!$J$2:$J$355)</f>
        <v>4.25</v>
      </c>
      <c r="M39" s="24">
        <f t="shared" si="3"/>
        <v>7.85</v>
      </c>
    </row>
    <row r="40" spans="1:13">
      <c r="A40" s="3" t="s">
        <v>792</v>
      </c>
      <c r="B40" s="3" t="s">
        <v>793</v>
      </c>
      <c r="C40" s="3" t="s">
        <v>35</v>
      </c>
      <c r="D40" s="3">
        <v>48</v>
      </c>
      <c r="E40" t="s">
        <v>19</v>
      </c>
      <c r="F40" s="20" t="str">
        <f t="shared" si="2"/>
        <v>BarryFitzgeraldMMILLENNIUM RUNNING</v>
      </c>
      <c r="G40" s="22">
        <f>SUMIF('Shamrock 5K'!$F$2:$F$300,$F40,'Shamrock 5K'!$J$2:$J$300)</f>
        <v>0</v>
      </c>
      <c r="H40" s="22">
        <f>SUMIF('Nashua 10K'!$F$2:$F$300,$F40,'Nashua 10K'!$J$2:$J$300)</f>
        <v>0</v>
      </c>
      <c r="I40" s="22">
        <f>SUMIF('Shaker 7'!$F$2:$F$300,$F40,'Shaker 7'!$J$2:$J$300)</f>
        <v>0</v>
      </c>
      <c r="J40" s="22">
        <f>SUMIF('Run for Freedom 5K'!$F$2:$F$300,$F40,'Run for Freedom 5K'!$J$2:$J$300)</f>
        <v>0</v>
      </c>
      <c r="K40" s="22">
        <f>SUMIF('Footrace for the Fallen 5K'!$F$2:$F$366,$F40,'Footrace for the Fallen 5K'!$J$2:$J$366)</f>
        <v>7.8</v>
      </c>
      <c r="L40" s="22">
        <f>SUMIF('New England Half'!$F$2:$F$355,$F40,'New England Half'!$J$2:$J$355)</f>
        <v>0</v>
      </c>
      <c r="M40" s="24">
        <f t="shared" si="3"/>
        <v>7.8</v>
      </c>
    </row>
    <row r="41" spans="1:13">
      <c r="A41" s="3" t="s">
        <v>160</v>
      </c>
      <c r="B41" s="3" t="s">
        <v>274</v>
      </c>
      <c r="C41" s="3" t="s">
        <v>35</v>
      </c>
      <c r="D41" s="3">
        <v>49</v>
      </c>
      <c r="E41" s="3" t="s">
        <v>20</v>
      </c>
      <c r="F41" s="20" t="str">
        <f t="shared" si="2"/>
        <v>SeanWolfeMUPPER VALLEY RUNNING CLUB</v>
      </c>
      <c r="G41" s="22">
        <f>SUMIF('Shamrock 5K'!$F$2:$F$300,$F41,'Shamrock 5K'!$J$2:$J$300)</f>
        <v>2.2000000000000002</v>
      </c>
      <c r="H41" s="22">
        <f>SUMIF('Nashua 10K'!$F$2:$F$300,$F41,'Nashua 10K'!$J$2:$J$300)</f>
        <v>0</v>
      </c>
      <c r="I41" s="22">
        <f>SUMIF('Shaker 7'!$F$2:$F$300,$F41,'Shaker 7'!$J$2:$J$300)</f>
        <v>5.25</v>
      </c>
      <c r="J41" s="22">
        <f>SUMIF('Run for Freedom 5K'!$F$2:$F$300,$F41,'Run for Freedom 5K'!$J$2:$J$300)</f>
        <v>0</v>
      </c>
      <c r="K41" s="22">
        <f>SUMIF('Footrace for the Fallen 5K'!$F$2:$F$366,$F41,'Footrace for the Fallen 5K'!$J$2:$J$366)</f>
        <v>0</v>
      </c>
      <c r="L41" s="22">
        <f>SUMIF('New England Half'!$F$2:$F$355,$F41,'New England Half'!$J$2:$J$355)</f>
        <v>0</v>
      </c>
      <c r="M41" s="24">
        <f t="shared" si="3"/>
        <v>7.45</v>
      </c>
    </row>
    <row r="42" spans="1:13">
      <c r="A42" s="3" t="s">
        <v>96</v>
      </c>
      <c r="B42" s="3" t="s">
        <v>253</v>
      </c>
      <c r="C42" s="3" t="s">
        <v>35</v>
      </c>
      <c r="D42" s="3">
        <v>40</v>
      </c>
      <c r="E42" s="3" t="s">
        <v>20</v>
      </c>
      <c r="F42" s="20" t="str">
        <f t="shared" si="2"/>
        <v>JohnPomeroyMUPPER VALLEY RUNNING CLUB</v>
      </c>
      <c r="G42" s="22">
        <f>SUMIF('Shamrock 5K'!$F$2:$F$300,$F42,'Shamrock 5K'!$J$2:$J$300)</f>
        <v>4</v>
      </c>
      <c r="H42" s="22">
        <f>SUMIF('Nashua 10K'!$F$2:$F$300,$F42,'Nashua 10K'!$J$2:$J$300)</f>
        <v>0</v>
      </c>
      <c r="I42" s="22">
        <f>SUMIF('Shaker 7'!$F$2:$F$300,$F42,'Shaker 7'!$J$2:$J$300)</f>
        <v>3</v>
      </c>
      <c r="J42" s="22">
        <f>SUMIF('Run for Freedom 5K'!$F$2:$F$300,$F42,'Run for Freedom 5K'!$J$2:$J$300)</f>
        <v>0</v>
      </c>
      <c r="K42" s="22">
        <f>SUMIF('Footrace for the Fallen 5K'!$F$2:$F$366,$F42,'Footrace for the Fallen 5K'!$J$2:$J$366)</f>
        <v>0</v>
      </c>
      <c r="L42" s="22">
        <f>SUMIF('New England Half'!$F$2:$F$355,$F42,'New England Half'!$J$2:$J$355)</f>
        <v>0</v>
      </c>
      <c r="M42" s="24">
        <f t="shared" si="3"/>
        <v>7</v>
      </c>
    </row>
    <row r="43" spans="1:13">
      <c r="A43" s="3" t="s">
        <v>794</v>
      </c>
      <c r="B43" s="3" t="s">
        <v>763</v>
      </c>
      <c r="C43" s="3" t="s">
        <v>35</v>
      </c>
      <c r="D43" s="3">
        <v>49</v>
      </c>
      <c r="E43" t="s">
        <v>19</v>
      </c>
      <c r="F43" s="20" t="str">
        <f t="shared" si="2"/>
        <v>DanaFurlongMMILLENNIUM RUNNING</v>
      </c>
      <c r="G43" s="22">
        <f>SUMIF('Shamrock 5K'!$F$2:$F$300,$F43,'Shamrock 5K'!$J$2:$J$300)</f>
        <v>0</v>
      </c>
      <c r="H43" s="22">
        <f>SUMIF('Nashua 10K'!$F$2:$F$300,$F43,'Nashua 10K'!$J$2:$J$300)</f>
        <v>0</v>
      </c>
      <c r="I43" s="22">
        <f>SUMIF('Shaker 7'!$F$2:$F$300,$F43,'Shaker 7'!$J$2:$J$300)</f>
        <v>0</v>
      </c>
      <c r="J43" s="22">
        <f>SUMIF('Run for Freedom 5K'!$F$2:$F$300,$F43,'Run for Freedom 5K'!$J$2:$J$300)</f>
        <v>0</v>
      </c>
      <c r="K43" s="22">
        <f>SUMIF('Footrace for the Fallen 5K'!$F$2:$F$366,$F43,'Footrace for the Fallen 5K'!$J$2:$J$366)</f>
        <v>6.5</v>
      </c>
      <c r="L43" s="22">
        <f>SUMIF('New England Half'!$F$2:$F$355,$F43,'New England Half'!$J$2:$J$355)</f>
        <v>0</v>
      </c>
      <c r="M43" s="24">
        <f t="shared" si="3"/>
        <v>6.5</v>
      </c>
    </row>
    <row r="44" spans="1:13">
      <c r="A44" s="3" t="s">
        <v>62</v>
      </c>
      <c r="B44" s="3" t="s">
        <v>257</v>
      </c>
      <c r="C44" s="3" t="s">
        <v>35</v>
      </c>
      <c r="D44" s="3">
        <v>47</v>
      </c>
      <c r="E44" s="3" t="s">
        <v>20</v>
      </c>
      <c r="F44" s="20" t="str">
        <f t="shared" si="2"/>
        <v>ThomasBurgerMUPPER VALLEY RUNNING CLUB</v>
      </c>
      <c r="G44" s="22">
        <f>SUMIF('Shamrock 5K'!$F$2:$F$300,$F44,'Shamrock 5K'!$J$2:$J$300)</f>
        <v>5.75</v>
      </c>
      <c r="H44" s="22">
        <f>SUMIF('Nashua 10K'!$F$2:$F$300,$F44,'Nashua 10K'!$J$2:$J$300)</f>
        <v>0</v>
      </c>
      <c r="I44" s="22">
        <f>SUMIF('Shaker 7'!$F$2:$F$300,$F44,'Shaker 7'!$J$2:$J$300)</f>
        <v>0</v>
      </c>
      <c r="J44" s="22">
        <f>SUMIF('Run for Freedom 5K'!$F$2:$F$300,$F44,'Run for Freedom 5K'!$J$2:$J$300)</f>
        <v>0</v>
      </c>
      <c r="K44" s="22">
        <f>SUMIF('Footrace for the Fallen 5K'!$F$2:$F$366,$F44,'Footrace for the Fallen 5K'!$J$2:$J$366)</f>
        <v>0</v>
      </c>
      <c r="L44" s="22">
        <f>SUMIF('New England Half'!$F$2:$F$355,$F44,'New England Half'!$J$2:$J$355)</f>
        <v>0</v>
      </c>
      <c r="M44" s="24">
        <f t="shared" si="3"/>
        <v>5.75</v>
      </c>
    </row>
    <row r="45" spans="1:13">
      <c r="A45" t="s">
        <v>224</v>
      </c>
      <c r="B45" t="s">
        <v>462</v>
      </c>
      <c r="C45" t="s">
        <v>35</v>
      </c>
      <c r="D45" s="3">
        <v>49</v>
      </c>
      <c r="E45" t="s">
        <v>19</v>
      </c>
      <c r="F45" s="20" t="str">
        <f t="shared" si="2"/>
        <v>CraigOlearyMMILLENNIUM RUNNING</v>
      </c>
      <c r="G45" s="22">
        <f>SUMIF('Shamrock 5K'!$F$2:$F$300,$F45,'Shamrock 5K'!$J$2:$J$300)</f>
        <v>0</v>
      </c>
      <c r="H45" s="22">
        <f>SUMIF('Nashua 10K'!$F$2:$F$300,$F45,'Nashua 10K'!$J$2:$J$300)</f>
        <v>2</v>
      </c>
      <c r="I45" s="22">
        <f>SUMIF('Shaker 7'!$F$2:$F$300,$F45,'Shaker 7'!$J$2:$J$300)</f>
        <v>0</v>
      </c>
      <c r="J45" s="22">
        <f>SUMIF('Run for Freedom 5K'!$F$2:$F$300,$F45,'Run for Freedom 5K'!$J$2:$J$300)</f>
        <v>1</v>
      </c>
      <c r="K45" s="22">
        <f>SUMIF('Footrace for the Fallen 5K'!$F$2:$F$366,$F45,'Footrace for the Fallen 5K'!$J$2:$J$366)</f>
        <v>1</v>
      </c>
      <c r="L45" s="22">
        <f>SUMIF('New England Half'!$F$2:$F$355,$F45,'New England Half'!$J$2:$J$355)</f>
        <v>1</v>
      </c>
      <c r="M45" s="24">
        <f t="shared" si="3"/>
        <v>5</v>
      </c>
    </row>
    <row r="46" spans="1:13">
      <c r="A46" t="s">
        <v>160</v>
      </c>
      <c r="B46" t="s">
        <v>903</v>
      </c>
      <c r="C46" t="s">
        <v>35</v>
      </c>
      <c r="D46">
        <v>45</v>
      </c>
      <c r="E46" t="s">
        <v>20</v>
      </c>
      <c r="F46" s="20" t="str">
        <f t="shared" si="2"/>
        <v>SeanHealeyMUPPER VALLEY RUNNING CLUB</v>
      </c>
      <c r="G46" s="22">
        <f>SUMIF('Shamrock 5K'!$F$2:$F$300,$F46,'Shamrock 5K'!$J$2:$J$300)</f>
        <v>0</v>
      </c>
      <c r="H46" s="22">
        <f>SUMIF('Nashua 10K'!$F$2:$F$300,$F46,'Nashua 10K'!$J$2:$J$300)</f>
        <v>0</v>
      </c>
      <c r="I46" s="22">
        <f>SUMIF('Shaker 7'!$F$2:$F$300,$F46,'Shaker 7'!$J$2:$J$300)</f>
        <v>0</v>
      </c>
      <c r="J46" s="22">
        <f>SUMIF('Run for Freedom 5K'!$F$2:$F$300,$F46,'Run for Freedom 5K'!$J$2:$J$300)</f>
        <v>0</v>
      </c>
      <c r="K46" s="22">
        <f>SUMIF('Footrace for the Fallen 5K'!$F$2:$F$366,$F46,'Footrace for the Fallen 5K'!$J$2:$J$366)</f>
        <v>0</v>
      </c>
      <c r="L46" s="22">
        <f>SUMIF('New England Half'!$F$2:$F$355,$F46,'New England Half'!$J$2:$J$355)</f>
        <v>3.75</v>
      </c>
      <c r="M46" s="24">
        <f t="shared" si="3"/>
        <v>3.75</v>
      </c>
    </row>
    <row r="47" spans="1:13">
      <c r="A47" t="s">
        <v>202</v>
      </c>
      <c r="B47" t="s">
        <v>902</v>
      </c>
      <c r="C47" t="s">
        <v>35</v>
      </c>
      <c r="D47">
        <v>40</v>
      </c>
      <c r="E47" t="s">
        <v>20</v>
      </c>
      <c r="F47" s="19" t="str">
        <f t="shared" si="2"/>
        <v>RyanScelzaMUPPER VALLEY RUNNING CLUB</v>
      </c>
      <c r="G47" s="22">
        <f>SUMIF('Shamrock 5K'!$F$2:$F$300,$F47,'Shamrock 5K'!$J$2:$J$300)</f>
        <v>0</v>
      </c>
      <c r="H47" s="22">
        <f>SUMIF('Nashua 10K'!$F$2:$F$300,$F47,'Nashua 10K'!$J$2:$J$300)</f>
        <v>0</v>
      </c>
      <c r="I47" s="22">
        <f>SUMIF('Shaker 7'!$F$2:$F$300,$F47,'Shaker 7'!$J$2:$J$300)</f>
        <v>0</v>
      </c>
      <c r="J47" s="22">
        <f>SUMIF('Run for Freedom 5K'!$F$2:$F$300,$F47,'Run for Freedom 5K'!$J$2:$J$300)</f>
        <v>0</v>
      </c>
      <c r="K47" s="22">
        <f>SUMIF('Footrace for the Fallen 5K'!$F$2:$F$366,$F47,'Footrace for the Fallen 5K'!$J$2:$J$366)</f>
        <v>0</v>
      </c>
      <c r="L47" s="22">
        <f>SUMIF('New England Half'!$F$2:$F$355,$F47,'New England Half'!$J$2:$J$355)</f>
        <v>3</v>
      </c>
      <c r="M47" s="24">
        <f t="shared" si="3"/>
        <v>3</v>
      </c>
    </row>
    <row r="48" spans="1:13">
      <c r="A48" s="3" t="s">
        <v>501</v>
      </c>
      <c r="B48" s="3" t="s">
        <v>797</v>
      </c>
      <c r="C48" s="3" t="s">
        <v>35</v>
      </c>
      <c r="D48" s="3">
        <v>48</v>
      </c>
      <c r="E48" t="s">
        <v>17</v>
      </c>
      <c r="F48" s="20" t="str">
        <f t="shared" si="2"/>
        <v>JonathanHambrechtMGATE CITY STRIDERS</v>
      </c>
      <c r="G48" s="22">
        <f>SUMIF('Shamrock 5K'!$F$2:$F$300,$F48,'Shamrock 5K'!$J$2:$J$300)</f>
        <v>0</v>
      </c>
      <c r="H48" s="22">
        <f>SUMIF('Nashua 10K'!$F$2:$F$300,$F48,'Nashua 10K'!$J$2:$J$300)</f>
        <v>0</v>
      </c>
      <c r="I48" s="22">
        <f>SUMIF('Shaker 7'!$F$2:$F$300,$F48,'Shaker 7'!$J$2:$J$300)</f>
        <v>0</v>
      </c>
      <c r="J48" s="22">
        <f>SUMIF('Run for Freedom 5K'!$F$2:$F$300,$F48,'Run for Freedom 5K'!$J$2:$J$300)</f>
        <v>0</v>
      </c>
      <c r="K48" s="22">
        <f>SUMIF('Footrace for the Fallen 5K'!$F$2:$F$366,$F48,'Footrace for the Fallen 5K'!$J$2:$J$366)</f>
        <v>3.25</v>
      </c>
      <c r="L48" s="22">
        <f>SUMIF('New England Half'!$F$2:$F$355,$F48,'New England Half'!$J$2:$J$355)</f>
        <v>0</v>
      </c>
      <c r="M48" s="24">
        <f t="shared" si="3"/>
        <v>3.25</v>
      </c>
    </row>
    <row r="49" spans="1:13">
      <c r="A49" t="s">
        <v>117</v>
      </c>
      <c r="B49" t="s">
        <v>366</v>
      </c>
      <c r="C49" t="s">
        <v>35</v>
      </c>
      <c r="D49">
        <v>49</v>
      </c>
      <c r="E49" t="s">
        <v>18</v>
      </c>
      <c r="F49" s="20" t="str">
        <f t="shared" si="2"/>
        <v>JeffLevineMGREATER DERRY TRACK CLUB</v>
      </c>
      <c r="G49" s="22">
        <f>SUMIF('Shamrock 5K'!$F$2:$F$300,$F49,'Shamrock 5K'!$J$2:$J$300)</f>
        <v>0</v>
      </c>
      <c r="H49" s="22">
        <f>SUMIF('Nashua 10K'!$F$2:$F$300,$F49,'Nashua 10K'!$J$2:$J$300)</f>
        <v>3.25</v>
      </c>
      <c r="I49" s="22">
        <f>SUMIF('Shaker 7'!$F$2:$F$300,$F49,'Shaker 7'!$J$2:$J$300)</f>
        <v>0</v>
      </c>
      <c r="J49" s="22">
        <f>SUMIF('Run for Freedom 5K'!$F$2:$F$300,$F49,'Run for Freedom 5K'!$J$2:$J$300)</f>
        <v>0</v>
      </c>
      <c r="K49" s="22">
        <f>SUMIF('Footrace for the Fallen 5K'!$F$2:$F$366,$F49,'Footrace for the Fallen 5K'!$J$2:$J$366)</f>
        <v>0</v>
      </c>
      <c r="L49" s="22">
        <f>SUMIF('New England Half'!$F$2:$F$355,$F49,'New England Half'!$J$2:$J$355)</f>
        <v>0</v>
      </c>
      <c r="M49" s="24">
        <f t="shared" si="3"/>
        <v>3.25</v>
      </c>
    </row>
    <row r="50" spans="1:13">
      <c r="A50" s="3" t="s">
        <v>117</v>
      </c>
      <c r="B50" s="3" t="s">
        <v>592</v>
      </c>
      <c r="C50" s="3" t="s">
        <v>35</v>
      </c>
      <c r="D50" s="3">
        <v>41</v>
      </c>
      <c r="E50" t="s">
        <v>19</v>
      </c>
      <c r="F50" s="20" t="str">
        <f t="shared" si="2"/>
        <v>JeffTobineMMILLENNIUM RUNNING</v>
      </c>
      <c r="G50" s="22">
        <f>SUMIF('Shamrock 5K'!$F$2:$F$300,$F50,'Shamrock 5K'!$J$2:$J$300)</f>
        <v>0</v>
      </c>
      <c r="H50" s="22">
        <f>SUMIF('Nashua 10K'!$F$2:$F$300,$F50,'Nashua 10K'!$J$2:$J$300)</f>
        <v>0</v>
      </c>
      <c r="I50" s="22">
        <f>SUMIF('Shaker 7'!$F$2:$F$300,$F50,'Shaker 7'!$J$2:$J$300)</f>
        <v>0</v>
      </c>
      <c r="J50" s="22">
        <f>SUMIF('Run for Freedom 5K'!$F$2:$F$300,$F50,'Run for Freedom 5K'!$J$2:$J$300)</f>
        <v>1</v>
      </c>
      <c r="K50" s="22">
        <f>SUMIF('Footrace for the Fallen 5K'!$F$2:$F$366,$F50,'Footrace for the Fallen 5K'!$J$2:$J$366)</f>
        <v>1</v>
      </c>
      <c r="L50" s="22">
        <f>SUMIF('New England Half'!$F$2:$F$355,$F50,'New England Half'!$J$2:$J$355)</f>
        <v>1</v>
      </c>
      <c r="M50" s="24">
        <f t="shared" si="3"/>
        <v>3</v>
      </c>
    </row>
    <row r="51" spans="1:13">
      <c r="A51" t="s">
        <v>194</v>
      </c>
      <c r="B51" t="s">
        <v>195</v>
      </c>
      <c r="C51" t="s">
        <v>35</v>
      </c>
      <c r="D51">
        <v>40</v>
      </c>
      <c r="E51" t="s">
        <v>19</v>
      </c>
      <c r="F51" s="20" t="str">
        <f t="shared" si="2"/>
        <v>AndrewFreemanMMILLENNIUM RUNNING</v>
      </c>
      <c r="G51" s="22">
        <f>SUMIF('Shamrock 5K'!$F$2:$F$300,$F51,'Shamrock 5K'!$J$2:$J$300)</f>
        <v>1</v>
      </c>
      <c r="H51" s="22">
        <f>SUMIF('Nashua 10K'!$F$2:$F$300,$F51,'Nashua 10K'!$J$2:$J$300)</f>
        <v>0</v>
      </c>
      <c r="I51" s="22">
        <f>SUMIF('Shaker 7'!$F$2:$F$300,$F51,'Shaker 7'!$J$2:$J$300)</f>
        <v>0</v>
      </c>
      <c r="J51" s="22">
        <f>SUMIF('Run for Freedom 5K'!$F$2:$F$300,$F51,'Run for Freedom 5K'!$J$2:$J$300)</f>
        <v>1</v>
      </c>
      <c r="K51" s="22">
        <f>SUMIF('Footrace for the Fallen 5K'!$F$2:$F$366,$F51,'Footrace for the Fallen 5K'!$J$2:$J$366)</f>
        <v>0</v>
      </c>
      <c r="L51" s="22">
        <f>SUMIF('New England Half'!$F$2:$F$355,$F51,'New England Half'!$J$2:$J$355)</f>
        <v>0</v>
      </c>
      <c r="M51" s="24">
        <f t="shared" si="3"/>
        <v>2</v>
      </c>
    </row>
    <row r="52" spans="1:13">
      <c r="A52" t="s">
        <v>176</v>
      </c>
      <c r="B52" t="s">
        <v>739</v>
      </c>
      <c r="C52" t="s">
        <v>35</v>
      </c>
      <c r="D52">
        <v>45</v>
      </c>
      <c r="E52" t="s">
        <v>19</v>
      </c>
      <c r="F52" s="20" t="str">
        <f t="shared" si="2"/>
        <v>ScottMullenMMILLENNIUM RUNNING</v>
      </c>
      <c r="G52" s="22">
        <f>SUMIF('Shamrock 5K'!$F$2:$F$300,$F52,'Shamrock 5K'!$J$2:$J$300)</f>
        <v>0</v>
      </c>
      <c r="H52" s="22">
        <f>SUMIF('Nashua 10K'!$F$2:$F$300,$F52,'Nashua 10K'!$J$2:$J$300)</f>
        <v>0</v>
      </c>
      <c r="I52" s="22">
        <f>SUMIF('Shaker 7'!$F$2:$F$300,$F52,'Shaker 7'!$J$2:$J$300)</f>
        <v>0</v>
      </c>
      <c r="J52" s="22">
        <f>SUMIF('Run for Freedom 5K'!$F$2:$F$300,$F52,'Run for Freedom 5K'!$J$2:$J$300)</f>
        <v>0</v>
      </c>
      <c r="K52" s="22">
        <f>SUMIF('Footrace for the Fallen 5K'!$F$2:$F$366,$F52,'Footrace for the Fallen 5K'!$J$2:$J$366)</f>
        <v>0</v>
      </c>
      <c r="L52" s="22">
        <f>SUMIF('New England Half'!$F$2:$F$355,$F52,'New England Half'!$J$2:$J$355)</f>
        <v>1.8</v>
      </c>
      <c r="M52" s="24">
        <f t="shared" si="3"/>
        <v>1.8</v>
      </c>
    </row>
    <row r="53" spans="1:13">
      <c r="A53" t="s">
        <v>896</v>
      </c>
      <c r="B53" t="s">
        <v>306</v>
      </c>
      <c r="C53" t="s">
        <v>35</v>
      </c>
      <c r="D53">
        <v>44</v>
      </c>
      <c r="E53" t="s">
        <v>24</v>
      </c>
      <c r="F53" s="20" t="str">
        <f t="shared" si="2"/>
        <v>RandyBrownMRUNNERS ALLEY</v>
      </c>
      <c r="G53" s="22">
        <f>SUMIF('Shamrock 5K'!$F$2:$F$300,$F53,'Shamrock 5K'!$J$2:$J$300)</f>
        <v>0</v>
      </c>
      <c r="H53" s="22">
        <f>SUMIF('Nashua 10K'!$F$2:$F$300,$F53,'Nashua 10K'!$J$2:$J$300)</f>
        <v>0</v>
      </c>
      <c r="I53" s="22">
        <f>SUMIF('Shaker 7'!$F$2:$F$300,$F53,'Shaker 7'!$J$2:$J$300)</f>
        <v>0</v>
      </c>
      <c r="J53" s="22">
        <f>SUMIF('Run for Freedom 5K'!$F$2:$F$300,$F53,'Run for Freedom 5K'!$J$2:$J$300)</f>
        <v>0</v>
      </c>
      <c r="K53" s="22">
        <f>SUMIF('Footrace for the Fallen 5K'!$F$2:$F$366,$F53,'Footrace for the Fallen 5K'!$J$2:$J$366)</f>
        <v>0</v>
      </c>
      <c r="L53" s="22">
        <f>SUMIF('New England Half'!$F$2:$F$355,$F53,'New England Half'!$J$2:$J$355)</f>
        <v>1.6</v>
      </c>
      <c r="M53" s="24">
        <f t="shared" si="3"/>
        <v>1.6</v>
      </c>
    </row>
    <row r="54" spans="1:13">
      <c r="A54" s="3" t="s">
        <v>800</v>
      </c>
      <c r="B54" s="3" t="s">
        <v>801</v>
      </c>
      <c r="C54" s="3" t="s">
        <v>35</v>
      </c>
      <c r="D54" s="3">
        <v>43</v>
      </c>
      <c r="E54" t="s">
        <v>19</v>
      </c>
      <c r="F54" s="20" t="str">
        <f t="shared" si="2"/>
        <v>KeithGouveiaMMILLENNIUM RUNNING</v>
      </c>
      <c r="G54" s="22">
        <f>SUMIF('Shamrock 5K'!$F$2:$F$300,$F54,'Shamrock 5K'!$J$2:$J$300)</f>
        <v>0</v>
      </c>
      <c r="H54" s="22">
        <f>SUMIF('Nashua 10K'!$F$2:$F$300,$F54,'Nashua 10K'!$J$2:$J$300)</f>
        <v>0</v>
      </c>
      <c r="I54" s="22">
        <f>SUMIF('Shaker 7'!$F$2:$F$300,$F54,'Shaker 7'!$J$2:$J$300)</f>
        <v>0</v>
      </c>
      <c r="J54" s="22">
        <f>SUMIF('Run for Freedom 5K'!$F$2:$F$300,$F54,'Run for Freedom 5K'!$J$2:$J$300)</f>
        <v>0</v>
      </c>
      <c r="K54" s="22">
        <f>SUMIF('Footrace for the Fallen 5K'!$F$2:$F$366,$F54,'Footrace for the Fallen 5K'!$J$2:$J$366)</f>
        <v>1.5</v>
      </c>
      <c r="L54" s="22">
        <f>SUMIF('New England Half'!$F$2:$F$355,$F54,'New England Half'!$J$2:$J$355)</f>
        <v>0</v>
      </c>
      <c r="M54" s="24">
        <f t="shared" si="3"/>
        <v>1.5</v>
      </c>
    </row>
    <row r="55" spans="1:13">
      <c r="A55" t="s">
        <v>210</v>
      </c>
      <c r="B55" t="s">
        <v>879</v>
      </c>
      <c r="C55" t="s">
        <v>35</v>
      </c>
      <c r="D55">
        <v>46</v>
      </c>
      <c r="E55" t="s">
        <v>19</v>
      </c>
      <c r="F55" s="20" t="str">
        <f t="shared" si="2"/>
        <v>JeremyWoodwardMMILLENNIUM RUNNING</v>
      </c>
      <c r="G55" s="22">
        <f>SUMIF('Shamrock 5K'!$F$2:$F$300,$F55,'Shamrock 5K'!$J$2:$J$300)</f>
        <v>0</v>
      </c>
      <c r="H55" s="22">
        <f>SUMIF('Nashua 10K'!$F$2:$F$300,$F55,'Nashua 10K'!$J$2:$J$300)</f>
        <v>0</v>
      </c>
      <c r="I55" s="22">
        <f>SUMIF('Shaker 7'!$F$2:$F$300,$F55,'Shaker 7'!$J$2:$J$300)</f>
        <v>0</v>
      </c>
      <c r="J55" s="22">
        <f>SUMIF('Run for Freedom 5K'!$F$2:$F$300,$F55,'Run for Freedom 5K'!$J$2:$J$300)</f>
        <v>0</v>
      </c>
      <c r="K55" s="22">
        <f>SUMIF('Footrace for the Fallen 5K'!$F$2:$F$366,$F55,'Footrace for the Fallen 5K'!$J$2:$J$366)</f>
        <v>0</v>
      </c>
      <c r="L55" s="22">
        <f>SUMIF('New England Half'!$F$2:$F$355,$F55,'New England Half'!$J$2:$J$355)</f>
        <v>1.4</v>
      </c>
      <c r="M55" s="24">
        <f t="shared" si="3"/>
        <v>1.4</v>
      </c>
    </row>
    <row r="56" spans="1:13">
      <c r="A56" t="s">
        <v>287</v>
      </c>
      <c r="B56" t="s">
        <v>288</v>
      </c>
      <c r="C56" t="s">
        <v>35</v>
      </c>
      <c r="D56">
        <v>40</v>
      </c>
      <c r="E56" t="s">
        <v>20</v>
      </c>
      <c r="F56" s="20" t="str">
        <f t="shared" si="2"/>
        <v>BenjaminSwansonMUPPER VALLEY RUNNING CLUB</v>
      </c>
      <c r="G56" s="22">
        <f>SUMIF('Shamrock 5K'!$F$2:$F$300,$F56,'Shamrock 5K'!$J$2:$J$300)</f>
        <v>1</v>
      </c>
      <c r="H56" s="22">
        <f>SUMIF('Nashua 10K'!$F$2:$F$300,$F56,'Nashua 10K'!$J$2:$J$300)</f>
        <v>0</v>
      </c>
      <c r="I56" s="22">
        <f>SUMIF('Shaker 7'!$F$2:$F$300,$F56,'Shaker 7'!$J$2:$J$300)</f>
        <v>0</v>
      </c>
      <c r="J56" s="22">
        <f>SUMIF('Run for Freedom 5K'!$F$2:$F$300,$F56,'Run for Freedom 5K'!$J$2:$J$300)</f>
        <v>0</v>
      </c>
      <c r="K56" s="22">
        <f>SUMIF('Footrace for the Fallen 5K'!$F$2:$F$366,$F56,'Footrace for the Fallen 5K'!$J$2:$J$366)</f>
        <v>0</v>
      </c>
      <c r="L56" s="22">
        <f>SUMIF('New England Half'!$F$2:$F$355,$F56,'New England Half'!$J$2:$J$355)</f>
        <v>0</v>
      </c>
      <c r="M56" s="24">
        <f t="shared" si="3"/>
        <v>1</v>
      </c>
    </row>
    <row r="57" spans="1:13">
      <c r="A57" s="3" t="s">
        <v>802</v>
      </c>
      <c r="B57" s="3" t="s">
        <v>803</v>
      </c>
      <c r="C57" s="3" t="s">
        <v>35</v>
      </c>
      <c r="D57" s="3">
        <v>41</v>
      </c>
      <c r="E57" t="s">
        <v>19</v>
      </c>
      <c r="F57" s="20" t="str">
        <f t="shared" si="2"/>
        <v>RaimoKalviMMILLENNIUM RUNNING</v>
      </c>
      <c r="G57" s="22">
        <f>SUMIF('Shamrock 5K'!$F$2:$F$300,$F57,'Shamrock 5K'!$J$2:$J$300)</f>
        <v>0</v>
      </c>
      <c r="H57" s="22">
        <f>SUMIF('Nashua 10K'!$F$2:$F$300,$F57,'Nashua 10K'!$J$2:$J$300)</f>
        <v>0</v>
      </c>
      <c r="I57" s="22">
        <f>SUMIF('Shaker 7'!$F$2:$F$300,$F57,'Shaker 7'!$J$2:$J$300)</f>
        <v>0</v>
      </c>
      <c r="J57" s="22">
        <f>SUMIF('Run for Freedom 5K'!$F$2:$F$300,$F57,'Run for Freedom 5K'!$J$2:$J$300)</f>
        <v>0</v>
      </c>
      <c r="K57" s="22">
        <f>SUMIF('Footrace for the Fallen 5K'!$F$2:$F$366,$F57,'Footrace for the Fallen 5K'!$J$2:$J$366)</f>
        <v>1</v>
      </c>
      <c r="L57" s="22">
        <f>SUMIF('New England Half'!$F$2:$F$355,$F57,'New England Half'!$J$2:$J$355)</f>
        <v>0</v>
      </c>
      <c r="M57" s="24">
        <f t="shared" si="3"/>
        <v>1</v>
      </c>
    </row>
    <row r="58" spans="1:13">
      <c r="A58" s="3" t="s">
        <v>576</v>
      </c>
      <c r="B58" s="3" t="s">
        <v>577</v>
      </c>
      <c r="C58" s="3" t="s">
        <v>35</v>
      </c>
      <c r="D58" s="3">
        <v>41</v>
      </c>
      <c r="E58" t="s">
        <v>19</v>
      </c>
      <c r="F58" s="20" t="str">
        <f t="shared" si="2"/>
        <v>AdamDickersonMMILLENNIUM RUNNING</v>
      </c>
      <c r="G58" s="22">
        <f>SUMIF('Shamrock 5K'!$F$2:$F$300,$F58,'Shamrock 5K'!$J$2:$J$300)</f>
        <v>0</v>
      </c>
      <c r="H58" s="22">
        <f>SUMIF('Nashua 10K'!$F$2:$F$300,$F58,'Nashua 10K'!$J$2:$J$300)</f>
        <v>0</v>
      </c>
      <c r="I58" s="22">
        <f>SUMIF('Shaker 7'!$F$2:$F$300,$F58,'Shaker 7'!$J$2:$J$300)</f>
        <v>0</v>
      </c>
      <c r="J58" s="22">
        <f>SUMIF('Run for Freedom 5K'!$F$2:$F$300,$F58,'Run for Freedom 5K'!$J$2:$J$300)</f>
        <v>1</v>
      </c>
      <c r="K58" s="22">
        <f>SUMIF('Footrace for the Fallen 5K'!$F$2:$F$366,$F58,'Footrace for the Fallen 5K'!$J$2:$J$366)</f>
        <v>0</v>
      </c>
      <c r="L58" s="22">
        <f>SUMIF('New England Half'!$F$2:$F$355,$F58,'New England Half'!$J$2:$J$355)</f>
        <v>0</v>
      </c>
      <c r="M58" s="24">
        <f t="shared" si="3"/>
        <v>1</v>
      </c>
    </row>
    <row r="59" spans="1:13">
      <c r="A59" s="3" t="s">
        <v>92</v>
      </c>
      <c r="B59" s="3" t="s">
        <v>813</v>
      </c>
      <c r="C59" s="3" t="s">
        <v>35</v>
      </c>
      <c r="D59" s="3">
        <v>43</v>
      </c>
      <c r="E59" t="s">
        <v>19</v>
      </c>
      <c r="F59" s="20" t="str">
        <f t="shared" si="2"/>
        <v>MichaelPophamMMILLENNIUM RUNNING</v>
      </c>
      <c r="G59" s="22">
        <f>SUMIF('Shamrock 5K'!$F$2:$F$300,$F59,'Shamrock 5K'!$J$2:$J$300)</f>
        <v>0</v>
      </c>
      <c r="H59" s="22">
        <f>SUMIF('Nashua 10K'!$F$2:$F$300,$F59,'Nashua 10K'!$J$2:$J$300)</f>
        <v>0</v>
      </c>
      <c r="I59" s="22">
        <f>SUMIF('Shaker 7'!$F$2:$F$300,$F59,'Shaker 7'!$J$2:$J$300)</f>
        <v>0</v>
      </c>
      <c r="J59" s="22">
        <f>SUMIF('Run for Freedom 5K'!$F$2:$F$300,$F59,'Run for Freedom 5K'!$J$2:$J$300)</f>
        <v>0</v>
      </c>
      <c r="K59" s="22">
        <f>SUMIF('Footrace for the Fallen 5K'!$F$2:$F$366,$F59,'Footrace for the Fallen 5K'!$J$2:$J$366)</f>
        <v>1</v>
      </c>
      <c r="L59" s="22">
        <f>SUMIF('New England Half'!$F$2:$F$355,$F59,'New England Half'!$J$2:$J$355)</f>
        <v>0</v>
      </c>
      <c r="M59" s="24">
        <f t="shared" si="3"/>
        <v>1</v>
      </c>
    </row>
    <row r="60" spans="1:13">
      <c r="A60" s="3" t="s">
        <v>83</v>
      </c>
      <c r="B60" s="3" t="s">
        <v>804</v>
      </c>
      <c r="C60" s="3" t="s">
        <v>35</v>
      </c>
      <c r="D60" s="3">
        <v>43</v>
      </c>
      <c r="E60" t="s">
        <v>19</v>
      </c>
      <c r="F60" s="20" t="str">
        <f t="shared" si="2"/>
        <v>DavidRysMMILLENNIUM RUNNING</v>
      </c>
      <c r="G60" s="22">
        <f>SUMIF('Shamrock 5K'!$F$2:$F$300,$F60,'Shamrock 5K'!$J$2:$J$300)</f>
        <v>0</v>
      </c>
      <c r="H60" s="22">
        <f>SUMIF('Nashua 10K'!$F$2:$F$300,$F60,'Nashua 10K'!$J$2:$J$300)</f>
        <v>0</v>
      </c>
      <c r="I60" s="22">
        <f>SUMIF('Shaker 7'!$F$2:$F$300,$F60,'Shaker 7'!$J$2:$J$300)</f>
        <v>0</v>
      </c>
      <c r="J60" s="22">
        <f>SUMIF('Run for Freedom 5K'!$F$2:$F$300,$F60,'Run for Freedom 5K'!$J$2:$J$300)</f>
        <v>0</v>
      </c>
      <c r="K60" s="22">
        <f>SUMIF('Footrace for the Fallen 5K'!$F$2:$F$366,$F60,'Footrace for the Fallen 5K'!$J$2:$J$366)</f>
        <v>1</v>
      </c>
      <c r="L60" s="22">
        <f>SUMIF('New England Half'!$F$2:$F$355,$F60,'New England Half'!$J$2:$J$355)</f>
        <v>0</v>
      </c>
      <c r="M60" s="24">
        <f t="shared" si="3"/>
        <v>1</v>
      </c>
    </row>
    <row r="61" spans="1:13">
      <c r="A61" s="3" t="s">
        <v>322</v>
      </c>
      <c r="B61" s="3" t="s">
        <v>364</v>
      </c>
      <c r="C61" s="3" t="s">
        <v>35</v>
      </c>
      <c r="D61" s="3">
        <v>45</v>
      </c>
      <c r="E61" t="s">
        <v>18</v>
      </c>
      <c r="F61" s="20" t="str">
        <f t="shared" si="2"/>
        <v>WilliamPetersonMGREATER DERRY TRACK CLUB</v>
      </c>
      <c r="G61" s="22">
        <f>SUMIF('Shamrock 5K'!$F$2:$F$300,$F61,'Shamrock 5K'!$J$2:$J$300)</f>
        <v>0</v>
      </c>
      <c r="H61" s="22">
        <f>SUMIF('Nashua 10K'!$F$2:$F$300,$F61,'Nashua 10K'!$J$2:$J$300)</f>
        <v>0</v>
      </c>
      <c r="I61" s="22">
        <f>SUMIF('Shaker 7'!$F$2:$F$300,$F61,'Shaker 7'!$J$2:$J$300)</f>
        <v>0</v>
      </c>
      <c r="J61" s="22">
        <f>SUMIF('Run for Freedom 5K'!$F$2:$F$300,$F61,'Run for Freedom 5K'!$J$2:$J$300)</f>
        <v>1</v>
      </c>
      <c r="K61" s="22">
        <f>SUMIF('Footrace for the Fallen 5K'!$F$2:$F$366,$F61,'Footrace for the Fallen 5K'!$J$2:$J$366)</f>
        <v>0</v>
      </c>
      <c r="L61" s="22">
        <f>SUMIF('New England Half'!$F$2:$F$355,$F61,'New England Half'!$J$2:$J$355)</f>
        <v>0</v>
      </c>
      <c r="M61" s="24">
        <f t="shared" si="3"/>
        <v>1</v>
      </c>
    </row>
    <row r="62" spans="1:13">
      <c r="A62" t="s">
        <v>298</v>
      </c>
      <c r="B62" t="s">
        <v>299</v>
      </c>
      <c r="C62" t="s">
        <v>35</v>
      </c>
      <c r="D62">
        <v>45</v>
      </c>
      <c r="E62" t="s">
        <v>20</v>
      </c>
      <c r="F62" s="20" t="str">
        <f t="shared" si="2"/>
        <v>AlexanderBryantMUPPER VALLEY RUNNING CLUB</v>
      </c>
      <c r="G62" s="22">
        <f>SUMIF('Shamrock 5K'!$F$2:$F$300,$F62,'Shamrock 5K'!$J$2:$J$300)</f>
        <v>1</v>
      </c>
      <c r="H62" s="22">
        <f>SUMIF('Nashua 10K'!$F$2:$F$300,$F62,'Nashua 10K'!$J$2:$J$300)</f>
        <v>0</v>
      </c>
      <c r="I62" s="22">
        <f>SUMIF('Shaker 7'!$F$2:$F$300,$F62,'Shaker 7'!$J$2:$J$300)</f>
        <v>0</v>
      </c>
      <c r="J62" s="22">
        <f>SUMIF('Run for Freedom 5K'!$F$2:$F$300,$F62,'Run for Freedom 5K'!$J$2:$J$300)</f>
        <v>0</v>
      </c>
      <c r="K62" s="22">
        <f>SUMIF('Footrace for the Fallen 5K'!$F$2:$F$366,$F62,'Footrace for the Fallen 5K'!$J$2:$J$366)</f>
        <v>0</v>
      </c>
      <c r="L62" s="22">
        <f>SUMIF('New England Half'!$F$2:$F$355,$F62,'New England Half'!$J$2:$J$355)</f>
        <v>0</v>
      </c>
      <c r="M62" s="24">
        <f t="shared" si="3"/>
        <v>1</v>
      </c>
    </row>
    <row r="63" spans="1:13">
      <c r="A63" t="s">
        <v>164</v>
      </c>
      <c r="B63" t="s">
        <v>107</v>
      </c>
      <c r="C63" t="s">
        <v>35</v>
      </c>
      <c r="D63">
        <v>45</v>
      </c>
      <c r="E63" t="s">
        <v>20</v>
      </c>
      <c r="F63" s="20" t="str">
        <f t="shared" si="2"/>
        <v>EricJamesMUPPER VALLEY RUNNING CLUB</v>
      </c>
      <c r="G63" s="22">
        <f>SUMIF('Shamrock 5K'!$F$2:$F$300,$F63,'Shamrock 5K'!$J$2:$J$300)</f>
        <v>1</v>
      </c>
      <c r="H63" s="22">
        <f>SUMIF('Nashua 10K'!$F$2:$F$300,$F63,'Nashua 10K'!$J$2:$J$300)</f>
        <v>0</v>
      </c>
      <c r="I63" s="22">
        <f>SUMIF('Shaker 7'!$F$2:$F$300,$F63,'Shaker 7'!$J$2:$J$300)</f>
        <v>0</v>
      </c>
      <c r="J63" s="22">
        <f>SUMIF('Run for Freedom 5K'!$F$2:$F$300,$F63,'Run for Freedom 5K'!$J$2:$J$300)</f>
        <v>0</v>
      </c>
      <c r="K63" s="22">
        <f>SUMIF('Footrace for the Fallen 5K'!$F$2:$F$366,$F63,'Footrace for the Fallen 5K'!$J$2:$J$366)</f>
        <v>0</v>
      </c>
      <c r="L63" s="22">
        <f>SUMIF('New England Half'!$F$2:$F$355,$F63,'New England Half'!$J$2:$J$355)</f>
        <v>0</v>
      </c>
      <c r="M63" s="24">
        <f t="shared" si="3"/>
        <v>1</v>
      </c>
    </row>
    <row r="64" spans="1:13">
      <c r="A64" s="3" t="s">
        <v>83</v>
      </c>
      <c r="B64" s="3" t="s">
        <v>629</v>
      </c>
      <c r="C64" s="3" t="s">
        <v>35</v>
      </c>
      <c r="D64" s="3">
        <v>48</v>
      </c>
      <c r="E64" t="s">
        <v>18</v>
      </c>
      <c r="F64" s="20" t="str">
        <f t="shared" si="2"/>
        <v>DavidMugweMGREATER DERRY TRACK CLUB</v>
      </c>
      <c r="G64" s="22">
        <f>SUMIF('Shamrock 5K'!$F$2:$F$300,$F64,'Shamrock 5K'!$J$2:$J$300)</f>
        <v>0</v>
      </c>
      <c r="H64" s="22">
        <f>SUMIF('Nashua 10K'!$F$2:$F$300,$F64,'Nashua 10K'!$J$2:$J$300)</f>
        <v>0</v>
      </c>
      <c r="I64" s="22">
        <f>SUMIF('Shaker 7'!$F$2:$F$300,$F64,'Shaker 7'!$J$2:$J$300)</f>
        <v>0</v>
      </c>
      <c r="J64" s="22">
        <f>SUMIF('Run for Freedom 5K'!$F$2:$F$300,$F64,'Run for Freedom 5K'!$J$2:$J$300)</f>
        <v>1</v>
      </c>
      <c r="K64" s="22">
        <f>SUMIF('Footrace for the Fallen 5K'!$F$2:$F$366,$F64,'Footrace for the Fallen 5K'!$J$2:$J$366)</f>
        <v>0</v>
      </c>
      <c r="L64" s="22">
        <f>SUMIF('New England Half'!$F$2:$F$355,$F64,'New England Half'!$J$2:$J$355)</f>
        <v>0</v>
      </c>
      <c r="M64" s="24">
        <f t="shared" si="3"/>
        <v>1</v>
      </c>
    </row>
    <row r="65" spans="1:13">
      <c r="A65" s="3" t="s">
        <v>92</v>
      </c>
      <c r="B65" s="3" t="s">
        <v>540</v>
      </c>
      <c r="C65" s="3" t="s">
        <v>35</v>
      </c>
      <c r="D65" s="3">
        <v>48</v>
      </c>
      <c r="E65" t="s">
        <v>19</v>
      </c>
      <c r="F65" s="20" t="str">
        <f t="shared" si="2"/>
        <v>MichaelKlugMMILLENNIUM RUNNING</v>
      </c>
      <c r="G65" s="22">
        <f>SUMIF('Shamrock 5K'!$F$2:$F$300,$F65,'Shamrock 5K'!$J$2:$J$300)</f>
        <v>0</v>
      </c>
      <c r="H65" s="22">
        <f>SUMIF('Nashua 10K'!$F$2:$F$300,$F65,'Nashua 10K'!$J$2:$J$300)</f>
        <v>0</v>
      </c>
      <c r="I65" s="22">
        <f>SUMIF('Shaker 7'!$F$2:$F$300,$F65,'Shaker 7'!$J$2:$J$300)</f>
        <v>0</v>
      </c>
      <c r="J65" s="22">
        <f>SUMIF('Run for Freedom 5K'!$F$2:$F$300,$F65,'Run for Freedom 5K'!$J$2:$J$300)</f>
        <v>1</v>
      </c>
      <c r="K65" s="22">
        <f>SUMIF('Footrace for the Fallen 5K'!$F$2:$F$366,$F65,'Footrace for the Fallen 5K'!$J$2:$J$366)</f>
        <v>0</v>
      </c>
      <c r="L65" s="22">
        <f>SUMIF('New England Half'!$F$2:$F$355,$F65,'New England Half'!$J$2:$J$355)</f>
        <v>0</v>
      </c>
      <c r="M65" s="24">
        <f t="shared" si="3"/>
        <v>1</v>
      </c>
    </row>
    <row r="66" spans="1:13">
      <c r="A66" s="3" t="s">
        <v>85</v>
      </c>
      <c r="B66" s="3" t="s">
        <v>656</v>
      </c>
      <c r="C66" s="3" t="s">
        <v>35</v>
      </c>
      <c r="D66" s="3">
        <v>49</v>
      </c>
      <c r="E66" t="s">
        <v>18</v>
      </c>
      <c r="F66" s="20" t="str">
        <f t="shared" ref="F66:F67" si="4">A66&amp;B66&amp;C66&amp;E66</f>
        <v>RaymondFontaineMGREATER DERRY TRACK CLUB</v>
      </c>
      <c r="G66" s="22">
        <f>SUMIF('Shamrock 5K'!$F$2:$F$300,$F66,'Shamrock 5K'!$J$2:$J$300)</f>
        <v>0</v>
      </c>
      <c r="H66" s="22">
        <f>SUMIF('Nashua 10K'!$F$2:$F$300,$F66,'Nashua 10K'!$J$2:$J$300)</f>
        <v>0</v>
      </c>
      <c r="I66" s="22">
        <f>SUMIF('Shaker 7'!$F$2:$F$300,$F66,'Shaker 7'!$J$2:$J$300)</f>
        <v>0</v>
      </c>
      <c r="J66" s="22">
        <f>SUMIF('Run for Freedom 5K'!$F$2:$F$300,$F66,'Run for Freedom 5K'!$J$2:$J$300)</f>
        <v>1</v>
      </c>
      <c r="K66" s="22">
        <f>SUMIF('Footrace for the Fallen 5K'!$F$2:$F$366,$F66,'Footrace for the Fallen 5K'!$J$2:$J$366)</f>
        <v>0</v>
      </c>
      <c r="L66" s="22">
        <f>SUMIF('New England Half'!$F$2:$F$355,$F66,'New England Half'!$J$2:$J$355)</f>
        <v>0</v>
      </c>
      <c r="M66" s="24">
        <f t="shared" ref="M66:M67" si="5">SUM(G66:L66)</f>
        <v>1</v>
      </c>
    </row>
    <row r="67" spans="1:13">
      <c r="A67" t="s">
        <v>303</v>
      </c>
      <c r="B67" t="s">
        <v>304</v>
      </c>
      <c r="C67" t="s">
        <v>35</v>
      </c>
      <c r="D67">
        <v>49</v>
      </c>
      <c r="E67" t="s">
        <v>20</v>
      </c>
      <c r="F67" s="20" t="str">
        <f t="shared" si="4"/>
        <v>DeepakKaranwalMUPPER VALLEY RUNNING CLUB</v>
      </c>
      <c r="G67" s="22">
        <f>SUMIF('Shamrock 5K'!$F$2:$F$300,$F67,'Shamrock 5K'!$J$2:$J$300)</f>
        <v>1</v>
      </c>
      <c r="H67" s="22">
        <f>SUMIF('Nashua 10K'!$F$2:$F$300,$F67,'Nashua 10K'!$J$2:$J$300)</f>
        <v>0</v>
      </c>
      <c r="I67" s="22">
        <f>SUMIF('Shaker 7'!$F$2:$F$300,$F67,'Shaker 7'!$J$2:$J$300)</f>
        <v>0</v>
      </c>
      <c r="J67" s="22">
        <f>SUMIF('Run for Freedom 5K'!$F$2:$F$300,$F67,'Run for Freedom 5K'!$J$2:$J$300)</f>
        <v>0</v>
      </c>
      <c r="K67" s="22">
        <f>SUMIF('Footrace for the Fallen 5K'!$F$2:$F$366,$F67,'Footrace for the Fallen 5K'!$J$2:$J$366)</f>
        <v>0</v>
      </c>
      <c r="L67" s="22">
        <f>SUMIF('New England Half'!$F$2:$F$355,$F67,'New England Half'!$J$2:$J$355)</f>
        <v>0</v>
      </c>
      <c r="M67" s="24">
        <f t="shared" si="5"/>
        <v>1</v>
      </c>
    </row>
    <row r="70" spans="1:13">
      <c r="M70" s="24"/>
    </row>
    <row r="71" spans="1:13">
      <c r="M71" s="24"/>
    </row>
    <row r="72" spans="1:13">
      <c r="M72" s="24"/>
    </row>
    <row r="73" spans="1:13">
      <c r="M73" s="24"/>
    </row>
    <row r="74" spans="1:13">
      <c r="M74" s="24"/>
    </row>
    <row r="75" spans="1:13">
      <c r="M75" s="24"/>
    </row>
    <row r="76" spans="1:13">
      <c r="M76" s="24"/>
    </row>
    <row r="77" spans="1:13">
      <c r="M77" s="24"/>
    </row>
    <row r="78" spans="1:13">
      <c r="M78" s="24"/>
    </row>
    <row r="79" spans="1:13">
      <c r="M79" s="24"/>
    </row>
    <row r="80" spans="1:13">
      <c r="M80" s="24"/>
    </row>
    <row r="81" spans="13:13">
      <c r="M81" s="24"/>
    </row>
    <row r="82" spans="13:13">
      <c r="M82" s="24"/>
    </row>
    <row r="83" spans="13:13">
      <c r="M83" s="24"/>
    </row>
    <row r="84" spans="13:13">
      <c r="M84" s="24"/>
    </row>
    <row r="85" spans="13:13">
      <c r="M85" s="24"/>
    </row>
    <row r="86" spans="13:13">
      <c r="M86" s="24"/>
    </row>
    <row r="87" spans="13:13">
      <c r="M87" s="24"/>
    </row>
    <row r="88" spans="13:13">
      <c r="M88" s="24"/>
    </row>
    <row r="89" spans="13:13">
      <c r="M89" s="24"/>
    </row>
    <row r="90" spans="13:13">
      <c r="M90" s="24"/>
    </row>
    <row r="91" spans="13:13">
      <c r="M91" s="24"/>
    </row>
    <row r="92" spans="13:13">
      <c r="M92" s="24"/>
    </row>
    <row r="93" spans="13:13">
      <c r="M93" s="24"/>
    </row>
    <row r="94" spans="13:13">
      <c r="M94" s="24"/>
    </row>
    <row r="95" spans="13:13">
      <c r="M95" s="24"/>
    </row>
    <row r="96" spans="13:13">
      <c r="M96" s="24"/>
    </row>
    <row r="97" spans="13:13">
      <c r="M97" s="24"/>
    </row>
    <row r="98" spans="13:13">
      <c r="M98" s="24"/>
    </row>
    <row r="99" spans="13:13">
      <c r="M99" s="24"/>
    </row>
    <row r="100" spans="13:13">
      <c r="M100" s="24"/>
    </row>
    <row r="101" spans="13:13">
      <c r="M101" s="24"/>
    </row>
    <row r="102" spans="13:13">
      <c r="M102" s="24"/>
    </row>
    <row r="103" spans="13:13">
      <c r="M103" s="24"/>
    </row>
    <row r="104" spans="13:13">
      <c r="M104" s="24"/>
    </row>
    <row r="105" spans="13:13">
      <c r="M105" s="24"/>
    </row>
    <row r="106" spans="13:13">
      <c r="M106" s="24"/>
    </row>
    <row r="107" spans="13:13">
      <c r="M107" s="24"/>
    </row>
    <row r="108" spans="13:13">
      <c r="M108" s="24"/>
    </row>
    <row r="109" spans="13:13">
      <c r="M109" s="24"/>
    </row>
    <row r="110" spans="13:13">
      <c r="M110" s="24"/>
    </row>
    <row r="111" spans="13:13">
      <c r="M111" s="24"/>
    </row>
    <row r="112" spans="13:13">
      <c r="M112" s="24"/>
    </row>
    <row r="113" spans="13:13">
      <c r="M113" s="24"/>
    </row>
    <row r="114" spans="13:13">
      <c r="M114" s="24"/>
    </row>
    <row r="115" spans="13:13">
      <c r="M115" s="24"/>
    </row>
    <row r="116" spans="13:13">
      <c r="M116" s="24"/>
    </row>
    <row r="117" spans="13:13">
      <c r="M117" s="24"/>
    </row>
    <row r="118" spans="13:13">
      <c r="M118" s="24"/>
    </row>
    <row r="119" spans="13:13">
      <c r="M119" s="24"/>
    </row>
    <row r="120" spans="13:13">
      <c r="M120" s="24"/>
    </row>
    <row r="121" spans="13:13">
      <c r="M121" s="24"/>
    </row>
    <row r="122" spans="13:13">
      <c r="M122" s="24"/>
    </row>
    <row r="123" spans="13:13">
      <c r="M123" s="24"/>
    </row>
    <row r="124" spans="13:13">
      <c r="M124" s="24"/>
    </row>
    <row r="125" spans="13:13">
      <c r="M125" s="24"/>
    </row>
    <row r="126" spans="13:13">
      <c r="M126" s="24"/>
    </row>
    <row r="127" spans="13:13">
      <c r="M127" s="24"/>
    </row>
    <row r="128" spans="13:13">
      <c r="M128" s="24"/>
    </row>
    <row r="129" spans="13:13">
      <c r="M129" s="24"/>
    </row>
    <row r="130" spans="13:13">
      <c r="M130" s="24"/>
    </row>
    <row r="131" spans="13:13">
      <c r="M131" s="24"/>
    </row>
    <row r="132" spans="13:13">
      <c r="M132" s="24"/>
    </row>
    <row r="133" spans="13:13">
      <c r="M133" s="24"/>
    </row>
    <row r="134" spans="13:13">
      <c r="M134" s="24"/>
    </row>
    <row r="135" spans="13:13">
      <c r="M135" s="24"/>
    </row>
    <row r="136" spans="13:13">
      <c r="M136" s="24"/>
    </row>
    <row r="137" spans="13:13">
      <c r="M137" s="24"/>
    </row>
    <row r="138" spans="13:13">
      <c r="M138" s="24"/>
    </row>
    <row r="139" spans="13:13">
      <c r="M139" s="24"/>
    </row>
    <row r="140" spans="13:13">
      <c r="M140" s="24"/>
    </row>
    <row r="141" spans="13:13">
      <c r="M141" s="24"/>
    </row>
    <row r="142" spans="13:13">
      <c r="M142" s="24"/>
    </row>
    <row r="143" spans="13:13">
      <c r="M143" s="24"/>
    </row>
    <row r="144" spans="13:13">
      <c r="M144" s="24"/>
    </row>
    <row r="145" spans="13:13">
      <c r="M145" s="24"/>
    </row>
    <row r="146" spans="13:13">
      <c r="M146" s="24"/>
    </row>
    <row r="147" spans="13:13">
      <c r="M147" s="24"/>
    </row>
    <row r="148" spans="13:13">
      <c r="M148" s="24"/>
    </row>
    <row r="149" spans="13:13">
      <c r="M149" s="24"/>
    </row>
    <row r="150" spans="13:13">
      <c r="M150" s="24"/>
    </row>
    <row r="151" spans="13:13">
      <c r="M151" s="24"/>
    </row>
    <row r="152" spans="13:13">
      <c r="M152" s="24"/>
    </row>
    <row r="153" spans="13:13">
      <c r="M153" s="24"/>
    </row>
    <row r="154" spans="13:13">
      <c r="M154" s="24"/>
    </row>
    <row r="155" spans="13:13">
      <c r="M155" s="24"/>
    </row>
    <row r="156" spans="13:13">
      <c r="M156" s="24"/>
    </row>
    <row r="157" spans="13:13">
      <c r="M157" s="24"/>
    </row>
    <row r="158" spans="13:13">
      <c r="M158" s="24"/>
    </row>
    <row r="159" spans="13:13">
      <c r="M159" s="24"/>
    </row>
    <row r="160" spans="13:13">
      <c r="M160" s="24"/>
    </row>
    <row r="161" spans="13:13">
      <c r="M161" s="24"/>
    </row>
    <row r="162" spans="13:13">
      <c r="M162" s="24"/>
    </row>
    <row r="163" spans="13:13">
      <c r="M163" s="24"/>
    </row>
    <row r="164" spans="13:13">
      <c r="M164" s="24"/>
    </row>
    <row r="165" spans="13:13">
      <c r="M165" s="24"/>
    </row>
    <row r="166" spans="13:13">
      <c r="M166" s="24"/>
    </row>
    <row r="167" spans="13:13">
      <c r="M167" s="24"/>
    </row>
    <row r="168" spans="13:13">
      <c r="M168" s="24"/>
    </row>
    <row r="169" spans="13:13">
      <c r="M169" s="24"/>
    </row>
    <row r="170" spans="13:13">
      <c r="M170" s="24"/>
    </row>
    <row r="171" spans="13:13">
      <c r="M171" s="24"/>
    </row>
    <row r="172" spans="13:13">
      <c r="M172" s="24"/>
    </row>
    <row r="173" spans="13:13">
      <c r="M173" s="24"/>
    </row>
    <row r="174" spans="13:13">
      <c r="M174" s="24"/>
    </row>
    <row r="175" spans="13:13">
      <c r="M175" s="24"/>
    </row>
    <row r="176" spans="13:13">
      <c r="M176" s="24"/>
    </row>
    <row r="177" spans="13:13">
      <c r="M177" s="24"/>
    </row>
    <row r="178" spans="13:13">
      <c r="M178" s="24"/>
    </row>
    <row r="179" spans="13:13">
      <c r="M179" s="24"/>
    </row>
    <row r="180" spans="13:13">
      <c r="M180" s="24"/>
    </row>
    <row r="181" spans="13:13">
      <c r="M181" s="24"/>
    </row>
    <row r="182" spans="13:13">
      <c r="M182" s="24"/>
    </row>
    <row r="183" spans="13:13">
      <c r="M183" s="24"/>
    </row>
    <row r="184" spans="13:13">
      <c r="M184" s="24"/>
    </row>
    <row r="185" spans="13:13">
      <c r="M185" s="24"/>
    </row>
    <row r="186" spans="13:13">
      <c r="M186" s="24"/>
    </row>
    <row r="187" spans="13:13">
      <c r="M187" s="24"/>
    </row>
    <row r="188" spans="13:13">
      <c r="M188" s="24"/>
    </row>
    <row r="189" spans="13:13">
      <c r="M189" s="24"/>
    </row>
    <row r="190" spans="13:13">
      <c r="M190" s="24"/>
    </row>
    <row r="191" spans="13:13">
      <c r="M191" s="24"/>
    </row>
    <row r="192" spans="13:13">
      <c r="M192" s="24"/>
    </row>
    <row r="193" spans="13:13">
      <c r="M193" s="24"/>
    </row>
    <row r="194" spans="13:13">
      <c r="M194" s="24"/>
    </row>
    <row r="195" spans="13:13">
      <c r="M195" s="24"/>
    </row>
    <row r="196" spans="13:13">
      <c r="M196" s="24"/>
    </row>
    <row r="197" spans="13:13">
      <c r="M197" s="24"/>
    </row>
    <row r="198" spans="13:13">
      <c r="M198" s="24"/>
    </row>
    <row r="199" spans="13:13">
      <c r="M199" s="24"/>
    </row>
    <row r="200" spans="13:13">
      <c r="M200" s="24"/>
    </row>
    <row r="201" spans="13:13">
      <c r="M201" s="24"/>
    </row>
    <row r="202" spans="13:13">
      <c r="M202" s="24"/>
    </row>
    <row r="203" spans="13:13">
      <c r="M203" s="24"/>
    </row>
    <row r="204" spans="13:13">
      <c r="M204" s="24"/>
    </row>
    <row r="205" spans="13:13">
      <c r="M205" s="24"/>
    </row>
    <row r="206" spans="13:13">
      <c r="M206" s="24"/>
    </row>
    <row r="207" spans="13:13">
      <c r="M207" s="24"/>
    </row>
    <row r="208" spans="13:13">
      <c r="M208" s="24"/>
    </row>
    <row r="209" spans="13:13">
      <c r="M209" s="24"/>
    </row>
    <row r="210" spans="13:13">
      <c r="M210" s="24"/>
    </row>
    <row r="211" spans="13:13">
      <c r="M211" s="24"/>
    </row>
    <row r="212" spans="13:13">
      <c r="M212" s="24"/>
    </row>
    <row r="213" spans="13:13">
      <c r="M213" s="24"/>
    </row>
    <row r="214" spans="13:13">
      <c r="M214" s="24"/>
    </row>
    <row r="215" spans="13:13">
      <c r="M215" s="24"/>
    </row>
    <row r="216" spans="13:13">
      <c r="M216" s="24"/>
    </row>
    <row r="217" spans="13:13">
      <c r="M217" s="24"/>
    </row>
    <row r="218" spans="13:13">
      <c r="M218" s="24"/>
    </row>
    <row r="219" spans="13:13">
      <c r="M219" s="24"/>
    </row>
    <row r="220" spans="13:13">
      <c r="M220" s="24"/>
    </row>
    <row r="221" spans="13:13">
      <c r="M221" s="24"/>
    </row>
    <row r="222" spans="13:13">
      <c r="M222" s="24"/>
    </row>
    <row r="223" spans="13:13">
      <c r="M223" s="24"/>
    </row>
    <row r="224" spans="13:13">
      <c r="M224" s="24"/>
    </row>
    <row r="225" spans="13:13">
      <c r="M225" s="24"/>
    </row>
    <row r="226" spans="13:13">
      <c r="M226" s="24"/>
    </row>
    <row r="227" spans="13:13">
      <c r="M227" s="24"/>
    </row>
    <row r="228" spans="13:13">
      <c r="M228" s="24"/>
    </row>
    <row r="229" spans="13:13">
      <c r="M229" s="24"/>
    </row>
    <row r="230" spans="13:13">
      <c r="M230" s="24"/>
    </row>
    <row r="231" spans="13:13">
      <c r="M231" s="24"/>
    </row>
    <row r="232" spans="13:13">
      <c r="M232" s="24"/>
    </row>
    <row r="233" spans="13:13">
      <c r="M233" s="24"/>
    </row>
    <row r="234" spans="13:13">
      <c r="M234" s="24"/>
    </row>
    <row r="235" spans="13:13">
      <c r="M235" s="24"/>
    </row>
    <row r="236" spans="13:13">
      <c r="M236" s="24"/>
    </row>
    <row r="237" spans="13:13">
      <c r="M237" s="24"/>
    </row>
    <row r="238" spans="13:13">
      <c r="M238" s="24"/>
    </row>
    <row r="239" spans="13:13">
      <c r="M239" s="24"/>
    </row>
    <row r="240" spans="13:13">
      <c r="M240" s="24"/>
    </row>
    <row r="241" spans="13:13">
      <c r="M241" s="24"/>
    </row>
    <row r="242" spans="13:13">
      <c r="M242" s="24"/>
    </row>
    <row r="243" spans="13:13">
      <c r="M243" s="24"/>
    </row>
    <row r="244" spans="13:13">
      <c r="M244" s="24"/>
    </row>
    <row r="245" spans="13:13">
      <c r="M245" s="24"/>
    </row>
    <row r="246" spans="13:13">
      <c r="M246" s="24"/>
    </row>
    <row r="247" spans="13:13">
      <c r="M247" s="24"/>
    </row>
    <row r="248" spans="13:13">
      <c r="M248" s="24"/>
    </row>
    <row r="249" spans="13:13">
      <c r="M249" s="24"/>
    </row>
    <row r="250" spans="13:13">
      <c r="M250" s="24"/>
    </row>
    <row r="251" spans="13:13">
      <c r="M251" s="24"/>
    </row>
    <row r="252" spans="13:13">
      <c r="M252" s="24"/>
    </row>
    <row r="253" spans="13:13">
      <c r="M253" s="24"/>
    </row>
    <row r="254" spans="13:13">
      <c r="M254" s="24"/>
    </row>
    <row r="255" spans="13:13">
      <c r="M255" s="24"/>
    </row>
    <row r="256" spans="13:13">
      <c r="M256" s="24"/>
    </row>
    <row r="257" spans="13:13">
      <c r="M257" s="24"/>
    </row>
    <row r="258" spans="13:13">
      <c r="M258" s="24"/>
    </row>
    <row r="259" spans="13:13">
      <c r="M259" s="24"/>
    </row>
    <row r="260" spans="13:13">
      <c r="M260" s="24"/>
    </row>
    <row r="261" spans="13:13">
      <c r="M261" s="24"/>
    </row>
    <row r="262" spans="13:13">
      <c r="M262" s="24"/>
    </row>
    <row r="263" spans="13:13">
      <c r="M263" s="24"/>
    </row>
    <row r="264" spans="13:13">
      <c r="M264" s="24"/>
    </row>
    <row r="265" spans="13:13">
      <c r="M265" s="24"/>
    </row>
    <row r="266" spans="13:13">
      <c r="M266" s="24"/>
    </row>
    <row r="267" spans="13:13">
      <c r="M267" s="24"/>
    </row>
    <row r="268" spans="13:13">
      <c r="M268" s="24"/>
    </row>
    <row r="269" spans="13:13">
      <c r="M269" s="24"/>
    </row>
    <row r="270" spans="13:13">
      <c r="M270" s="24"/>
    </row>
    <row r="271" spans="13:13">
      <c r="M271" s="24"/>
    </row>
    <row r="272" spans="13:13">
      <c r="M272" s="24"/>
    </row>
    <row r="273" spans="13:13">
      <c r="M273" s="24"/>
    </row>
    <row r="274" spans="13:13">
      <c r="M274" s="24"/>
    </row>
    <row r="275" spans="13:13">
      <c r="M275" s="24"/>
    </row>
    <row r="276" spans="13:13">
      <c r="M276" s="24"/>
    </row>
    <row r="277" spans="13:13">
      <c r="M277" s="24"/>
    </row>
    <row r="278" spans="13:13">
      <c r="M278" s="24"/>
    </row>
    <row r="279" spans="13:13">
      <c r="M279" s="24"/>
    </row>
    <row r="280" spans="13:13">
      <c r="M280" s="24"/>
    </row>
    <row r="281" spans="13:13">
      <c r="M281" s="24"/>
    </row>
    <row r="282" spans="13:13">
      <c r="M282" s="24"/>
    </row>
    <row r="283" spans="13:13">
      <c r="M283" s="24"/>
    </row>
    <row r="284" spans="13:13">
      <c r="M284" s="24"/>
    </row>
    <row r="285" spans="13:13">
      <c r="M285" s="24"/>
    </row>
    <row r="286" spans="13:13">
      <c r="M286" s="24"/>
    </row>
    <row r="287" spans="13:13">
      <c r="M287" s="24"/>
    </row>
    <row r="288" spans="13:13">
      <c r="M288" s="24"/>
    </row>
    <row r="289" spans="13:13">
      <c r="M289" s="24"/>
    </row>
    <row r="290" spans="13:13">
      <c r="M290" s="24"/>
    </row>
    <row r="291" spans="13:13">
      <c r="M291" s="24"/>
    </row>
    <row r="292" spans="13:13">
      <c r="M292" s="24"/>
    </row>
    <row r="293" spans="13:13">
      <c r="M293" s="24"/>
    </row>
    <row r="294" spans="13:13">
      <c r="M294" s="24"/>
    </row>
    <row r="295" spans="13:13">
      <c r="M295" s="24"/>
    </row>
    <row r="296" spans="13:13">
      <c r="M296" s="24"/>
    </row>
    <row r="297" spans="13:13">
      <c r="M297" s="24"/>
    </row>
    <row r="298" spans="13:13">
      <c r="M298" s="24"/>
    </row>
    <row r="299" spans="13:13">
      <c r="M299" s="24"/>
    </row>
    <row r="300" spans="13:13">
      <c r="M300" s="24"/>
    </row>
    <row r="301" spans="13:13">
      <c r="M301" s="24"/>
    </row>
    <row r="302" spans="13:13">
      <c r="M302" s="24"/>
    </row>
    <row r="303" spans="13:13">
      <c r="M303" s="24"/>
    </row>
    <row r="304" spans="13:13">
      <c r="M304" s="24"/>
    </row>
    <row r="305" spans="13:13">
      <c r="M305" s="24"/>
    </row>
    <row r="306" spans="13:13">
      <c r="M306" s="24"/>
    </row>
    <row r="307" spans="13:13">
      <c r="M307" s="24"/>
    </row>
    <row r="308" spans="13:13">
      <c r="M308" s="24"/>
    </row>
    <row r="309" spans="13:13">
      <c r="M309" s="24"/>
    </row>
    <row r="310" spans="13:13">
      <c r="M310" s="24"/>
    </row>
    <row r="311" spans="13:13">
      <c r="M311" s="24"/>
    </row>
    <row r="312" spans="13:13">
      <c r="M312" s="24"/>
    </row>
    <row r="313" spans="13:13">
      <c r="M313" s="24"/>
    </row>
    <row r="314" spans="13:13">
      <c r="M314" s="24"/>
    </row>
    <row r="315" spans="13:13">
      <c r="M315" s="24"/>
    </row>
    <row r="316" spans="13:13">
      <c r="M316" s="24"/>
    </row>
    <row r="317" spans="13:13">
      <c r="M317" s="24"/>
    </row>
    <row r="318" spans="13:13">
      <c r="M318" s="24"/>
    </row>
    <row r="319" spans="13:13">
      <c r="M319" s="24"/>
    </row>
    <row r="320" spans="13:13">
      <c r="M320" s="24"/>
    </row>
    <row r="321" spans="13:13">
      <c r="M321" s="24"/>
    </row>
    <row r="322" spans="13:13">
      <c r="M322" s="24"/>
    </row>
    <row r="323" spans="13:13">
      <c r="M323" s="24"/>
    </row>
    <row r="324" spans="13:13">
      <c r="M324" s="24"/>
    </row>
    <row r="325" spans="13:13">
      <c r="M325" s="24"/>
    </row>
    <row r="326" spans="13:13">
      <c r="M326" s="24"/>
    </row>
    <row r="327" spans="13:13">
      <c r="M327" s="24"/>
    </row>
    <row r="328" spans="13:13">
      <c r="M328" s="24"/>
    </row>
    <row r="329" spans="13:13">
      <c r="M329" s="24"/>
    </row>
    <row r="330" spans="13:13">
      <c r="M330" s="24"/>
    </row>
    <row r="331" spans="13:13">
      <c r="M331" s="24"/>
    </row>
    <row r="332" spans="13:13">
      <c r="M332" s="24"/>
    </row>
    <row r="333" spans="13:13">
      <c r="M333" s="24"/>
    </row>
    <row r="334" spans="13:13">
      <c r="M334" s="24"/>
    </row>
    <row r="335" spans="13:13">
      <c r="M335" s="24"/>
    </row>
    <row r="336" spans="13:13">
      <c r="M336" s="24"/>
    </row>
    <row r="337" spans="13:13">
      <c r="M337" s="24"/>
    </row>
    <row r="338" spans="13:13">
      <c r="M338" s="24"/>
    </row>
    <row r="339" spans="13:13">
      <c r="M339" s="24"/>
    </row>
    <row r="340" spans="13:13">
      <c r="M340" s="24"/>
    </row>
    <row r="341" spans="13:13">
      <c r="M341" s="24"/>
    </row>
    <row r="342" spans="13:13">
      <c r="M342" s="24"/>
    </row>
    <row r="343" spans="13:13">
      <c r="M343" s="24"/>
    </row>
    <row r="344" spans="13:13">
      <c r="M344" s="24"/>
    </row>
    <row r="345" spans="13:13">
      <c r="M345" s="24"/>
    </row>
    <row r="346" spans="13:13">
      <c r="M346" s="24"/>
    </row>
    <row r="347" spans="13:13">
      <c r="M347" s="24"/>
    </row>
    <row r="348" spans="13:13">
      <c r="M348" s="24"/>
    </row>
    <row r="349" spans="13:13">
      <c r="M349" s="24"/>
    </row>
    <row r="350" spans="13:13">
      <c r="M350" s="24"/>
    </row>
    <row r="351" spans="13:13">
      <c r="M351" s="24"/>
    </row>
    <row r="352" spans="13:13">
      <c r="M352" s="24"/>
    </row>
    <row r="353" spans="13:13">
      <c r="M353" s="24"/>
    </row>
    <row r="354" spans="13:13">
      <c r="M354" s="24"/>
    </row>
    <row r="355" spans="13:13">
      <c r="M355" s="24"/>
    </row>
    <row r="356" spans="13:13">
      <c r="M356" s="24"/>
    </row>
    <row r="357" spans="13:13">
      <c r="M357" s="24"/>
    </row>
    <row r="358" spans="13:13">
      <c r="M358" s="24"/>
    </row>
    <row r="359" spans="13:13">
      <c r="M359" s="24"/>
    </row>
    <row r="360" spans="13:13">
      <c r="M360" s="24"/>
    </row>
    <row r="361" spans="13:13">
      <c r="M361" s="24"/>
    </row>
    <row r="362" spans="13:13">
      <c r="M362" s="24"/>
    </row>
    <row r="363" spans="13:13">
      <c r="M363" s="24"/>
    </row>
    <row r="364" spans="13:13">
      <c r="M364" s="24"/>
    </row>
    <row r="365" spans="13:13">
      <c r="M365" s="24"/>
    </row>
    <row r="366" spans="13:13">
      <c r="M366" s="24"/>
    </row>
    <row r="367" spans="13:13">
      <c r="M367" s="24"/>
    </row>
    <row r="368" spans="13:13">
      <c r="M368" s="24"/>
    </row>
    <row r="369" spans="13:13">
      <c r="M369" s="24"/>
    </row>
    <row r="370" spans="13:13">
      <c r="M370" s="24"/>
    </row>
    <row r="371" spans="13:13">
      <c r="M371" s="24"/>
    </row>
    <row r="372" spans="13:13">
      <c r="M372" s="24"/>
    </row>
    <row r="373" spans="13:13">
      <c r="M373" s="24"/>
    </row>
    <row r="374" spans="13:13">
      <c r="M374" s="24"/>
    </row>
    <row r="375" spans="13:13">
      <c r="M375" s="24"/>
    </row>
    <row r="376" spans="13:13">
      <c r="M376" s="24"/>
    </row>
    <row r="377" spans="13:13">
      <c r="M377" s="24"/>
    </row>
    <row r="378" spans="13:13">
      <c r="M378" s="24"/>
    </row>
    <row r="379" spans="13:13">
      <c r="M379" s="24"/>
    </row>
    <row r="380" spans="13:13">
      <c r="M380" s="24"/>
    </row>
    <row r="381" spans="13:13">
      <c r="M381" s="24"/>
    </row>
    <row r="382" spans="13:13">
      <c r="M382" s="24"/>
    </row>
    <row r="383" spans="13:13">
      <c r="M383" s="24"/>
    </row>
    <row r="384" spans="13:13">
      <c r="M384" s="24"/>
    </row>
    <row r="385" spans="13:13">
      <c r="M385" s="24"/>
    </row>
    <row r="386" spans="13:13">
      <c r="M386" s="24"/>
    </row>
    <row r="387" spans="13:13">
      <c r="M387" s="24"/>
    </row>
    <row r="388" spans="13:13">
      <c r="M388" s="24"/>
    </row>
    <row r="389" spans="13:13">
      <c r="M389" s="24"/>
    </row>
    <row r="390" spans="13:13">
      <c r="M390" s="24"/>
    </row>
    <row r="391" spans="13:13">
      <c r="M391" s="24"/>
    </row>
    <row r="392" spans="13:13">
      <c r="M392" s="24"/>
    </row>
    <row r="393" spans="13:13">
      <c r="M393" s="24"/>
    </row>
    <row r="394" spans="13:13">
      <c r="M394" s="24"/>
    </row>
    <row r="395" spans="13:13">
      <c r="M395" s="24"/>
    </row>
    <row r="396" spans="13:13">
      <c r="M396" s="24"/>
    </row>
    <row r="397" spans="13:13">
      <c r="M397" s="24"/>
    </row>
    <row r="398" spans="13:13">
      <c r="M398" s="24"/>
    </row>
    <row r="399" spans="13:13">
      <c r="M399" s="24"/>
    </row>
    <row r="400" spans="13:13">
      <c r="M400" s="24"/>
    </row>
    <row r="401" spans="13:13">
      <c r="M401" s="24"/>
    </row>
    <row r="402" spans="13:13">
      <c r="M402" s="24"/>
    </row>
    <row r="403" spans="13:13">
      <c r="M403" s="24"/>
    </row>
    <row r="404" spans="13:13">
      <c r="M404" s="24"/>
    </row>
    <row r="405" spans="13:13">
      <c r="M405" s="24"/>
    </row>
    <row r="406" spans="13:13">
      <c r="M406" s="24"/>
    </row>
    <row r="407" spans="13:13">
      <c r="M407" s="24"/>
    </row>
    <row r="408" spans="13:13">
      <c r="M408" s="24"/>
    </row>
    <row r="409" spans="13:13">
      <c r="M409" s="24"/>
    </row>
    <row r="410" spans="13:13">
      <c r="M410" s="24"/>
    </row>
    <row r="411" spans="13:13">
      <c r="M411" s="24"/>
    </row>
    <row r="412" spans="13:13">
      <c r="M412" s="24"/>
    </row>
    <row r="413" spans="13:13">
      <c r="M413" s="24"/>
    </row>
    <row r="414" spans="13:13">
      <c r="M414" s="24"/>
    </row>
    <row r="415" spans="13:13">
      <c r="M415" s="24"/>
    </row>
    <row r="416" spans="13:13">
      <c r="M416" s="24"/>
    </row>
    <row r="417" spans="13:13">
      <c r="M417" s="24"/>
    </row>
    <row r="418" spans="13:13">
      <c r="M418" s="24"/>
    </row>
    <row r="419" spans="13:13">
      <c r="M419" s="24"/>
    </row>
    <row r="420" spans="13:13">
      <c r="M420" s="24"/>
    </row>
    <row r="421" spans="13:13">
      <c r="M421" s="24"/>
    </row>
    <row r="422" spans="13:13">
      <c r="M422" s="24"/>
    </row>
    <row r="423" spans="13:13">
      <c r="M423" s="24"/>
    </row>
    <row r="424" spans="13:13">
      <c r="M424" s="24"/>
    </row>
    <row r="425" spans="13:13">
      <c r="M425" s="24"/>
    </row>
    <row r="426" spans="13:13">
      <c r="M426" s="24"/>
    </row>
    <row r="427" spans="13:13">
      <c r="M427" s="24"/>
    </row>
    <row r="428" spans="13:13">
      <c r="M428" s="24"/>
    </row>
    <row r="429" spans="13:13">
      <c r="M429" s="24"/>
    </row>
    <row r="430" spans="13:13">
      <c r="M430" s="24"/>
    </row>
    <row r="431" spans="13:13">
      <c r="M431" s="24"/>
    </row>
    <row r="432" spans="13:13">
      <c r="M432" s="24"/>
    </row>
    <row r="433" spans="13:13">
      <c r="M433" s="24"/>
    </row>
    <row r="434" spans="13:13">
      <c r="M434" s="24"/>
    </row>
    <row r="435" spans="13:13">
      <c r="M435" s="24"/>
    </row>
    <row r="436" spans="13:13">
      <c r="M436" s="24"/>
    </row>
    <row r="437" spans="13:13">
      <c r="M437" s="24"/>
    </row>
    <row r="438" spans="13:13">
      <c r="M438" s="24"/>
    </row>
    <row r="439" spans="13:13">
      <c r="M439" s="24"/>
    </row>
    <row r="440" spans="13:13">
      <c r="M440" s="24"/>
    </row>
    <row r="441" spans="13:13">
      <c r="M441" s="24"/>
    </row>
    <row r="442" spans="13:13">
      <c r="M442" s="24"/>
    </row>
    <row r="443" spans="13:13">
      <c r="M443" s="24"/>
    </row>
    <row r="444" spans="13:13">
      <c r="M444" s="24"/>
    </row>
    <row r="445" spans="13:13">
      <c r="M445" s="24"/>
    </row>
    <row r="446" spans="13:13">
      <c r="M446" s="24"/>
    </row>
    <row r="447" spans="13:13">
      <c r="M447" s="24"/>
    </row>
    <row r="448" spans="13:13">
      <c r="M448" s="24"/>
    </row>
    <row r="449" spans="13:13">
      <c r="M449" s="24"/>
    </row>
    <row r="450" spans="13:13">
      <c r="M450" s="24"/>
    </row>
    <row r="451" spans="13:13">
      <c r="M451" s="24"/>
    </row>
    <row r="452" spans="13:13">
      <c r="M452" s="24"/>
    </row>
    <row r="453" spans="13:13">
      <c r="M453" s="24"/>
    </row>
    <row r="454" spans="13:13">
      <c r="M454" s="24"/>
    </row>
    <row r="455" spans="13:13">
      <c r="M455" s="24"/>
    </row>
    <row r="456" spans="13:13">
      <c r="M456" s="24"/>
    </row>
    <row r="457" spans="13:13">
      <c r="M457" s="24"/>
    </row>
    <row r="458" spans="13:13">
      <c r="M458" s="24"/>
    </row>
    <row r="459" spans="13:13">
      <c r="M459" s="24"/>
    </row>
    <row r="460" spans="13:13">
      <c r="M460" s="24"/>
    </row>
    <row r="461" spans="13:13">
      <c r="M461" s="24"/>
    </row>
    <row r="462" spans="13:13">
      <c r="M462" s="24"/>
    </row>
    <row r="463" spans="13:13">
      <c r="M463" s="24"/>
    </row>
    <row r="464" spans="13:13">
      <c r="M464" s="24"/>
    </row>
    <row r="465" spans="13:13">
      <c r="M465" s="24"/>
    </row>
    <row r="466" spans="13:13">
      <c r="M466" s="24"/>
    </row>
    <row r="467" spans="13:13">
      <c r="M467" s="24"/>
    </row>
    <row r="468" spans="13:13">
      <c r="M468" s="24"/>
    </row>
    <row r="469" spans="13:13">
      <c r="M469" s="24"/>
    </row>
    <row r="470" spans="13:13">
      <c r="M470" s="24"/>
    </row>
    <row r="471" spans="13:13">
      <c r="M471" s="24"/>
    </row>
    <row r="472" spans="13:13">
      <c r="M472" s="24"/>
    </row>
    <row r="473" spans="13:13">
      <c r="M473" s="24"/>
    </row>
    <row r="474" spans="13:13">
      <c r="M474" s="24"/>
    </row>
    <row r="475" spans="13:13">
      <c r="M475" s="24"/>
    </row>
    <row r="476" spans="13:13">
      <c r="M476" s="24"/>
    </row>
    <row r="477" spans="13:13">
      <c r="M477" s="24"/>
    </row>
    <row r="478" spans="13:13">
      <c r="M478" s="24"/>
    </row>
    <row r="479" spans="13:13">
      <c r="M479" s="24"/>
    </row>
    <row r="480" spans="13:13">
      <c r="M480" s="24"/>
    </row>
    <row r="481" spans="6:13">
      <c r="M481" s="24"/>
    </row>
    <row r="482" spans="6:13">
      <c r="M482" s="24"/>
    </row>
    <row r="483" spans="6:13">
      <c r="M483" s="24"/>
    </row>
    <row r="484" spans="6:13">
      <c r="M484" s="24"/>
    </row>
    <row r="485" spans="6:13">
      <c r="M485" s="24"/>
    </row>
    <row r="486" spans="6:13">
      <c r="M486" s="24"/>
    </row>
    <row r="487" spans="6:13">
      <c r="M487" s="24"/>
    </row>
    <row r="488" spans="6:13">
      <c r="F488" s="6"/>
      <c r="M488" s="24"/>
    </row>
  </sheetData>
  <sortState xmlns:xlrd2="http://schemas.microsoft.com/office/spreadsheetml/2017/richdata2" ref="A2:M67">
    <sortCondition descending="1" ref="M1:M67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N38"/>
  <sheetViews>
    <sheetView workbookViewId="0">
      <pane ySplit="1" topLeftCell="A2" activePane="bottomLeft" state="frozen"/>
      <selection pane="bottomLeft"/>
    </sheetView>
  </sheetViews>
  <sheetFormatPr defaultColWidth="11.53515625" defaultRowHeight="12.45" outlineLevelCol="1"/>
  <cols>
    <col min="1" max="1" width="8.3046875" style="13" bestFit="1" customWidth="1"/>
    <col min="2" max="2" width="14.84375" style="13" bestFit="1" customWidth="1"/>
    <col min="3" max="3" width="7.15234375" style="13" bestFit="1" customWidth="1"/>
    <col min="4" max="4" width="4.23046875" style="13" bestFit="1" customWidth="1"/>
    <col min="5" max="5" width="28" style="13" bestFit="1" customWidth="1" collapsed="1"/>
    <col min="6" max="6" width="43.53515625" style="13" hidden="1" customWidth="1" outlineLevel="1"/>
    <col min="7" max="7" width="12.15234375" style="13" hidden="1" customWidth="1" outlineLevel="1"/>
    <col min="8" max="8" width="11.23046875" style="13" hidden="1" customWidth="1" outlineLevel="1"/>
    <col min="9" max="9" width="8.3046875" style="13" hidden="1" customWidth="1" outlineLevel="1"/>
    <col min="10" max="10" width="18.07421875" style="13" hidden="1" customWidth="1" outlineLevel="1"/>
    <col min="11" max="11" width="23.23046875" style="13" hidden="1" customWidth="1" outlineLevel="1"/>
    <col min="12" max="12" width="16.23046875" style="13" hidden="1" customWidth="1" outlineLevel="1"/>
    <col min="13" max="13" width="6.3046875" style="13" hidden="1" customWidth="1" outlineLevel="1"/>
    <col min="14" max="14" width="6.15234375" style="13" bestFit="1" customWidth="1"/>
    <col min="15" max="16384" width="11.53515625" style="13"/>
  </cols>
  <sheetData>
    <row r="1" spans="1:14" s="10" customFormat="1">
      <c r="A1" s="4" t="s">
        <v>1</v>
      </c>
      <c r="B1" s="4" t="s">
        <v>2</v>
      </c>
      <c r="C1" s="4" t="s">
        <v>3</v>
      </c>
      <c r="D1" s="4" t="s">
        <v>4</v>
      </c>
      <c r="E1" s="4" t="s">
        <v>5</v>
      </c>
      <c r="F1" s="4" t="s">
        <v>6</v>
      </c>
      <c r="G1" s="4" t="s">
        <v>29</v>
      </c>
      <c r="H1" s="4" t="s">
        <v>15</v>
      </c>
      <c r="I1" s="4" t="s">
        <v>31</v>
      </c>
      <c r="J1" s="4" t="s">
        <v>30</v>
      </c>
      <c r="K1" s="4" t="s">
        <v>32</v>
      </c>
      <c r="L1" s="4" t="s">
        <v>16</v>
      </c>
      <c r="M1" s="23" t="s">
        <v>0</v>
      </c>
      <c r="N1" s="10" t="s">
        <v>906</v>
      </c>
    </row>
    <row r="2" spans="1:14" s="3" customFormat="1">
      <c r="A2" s="3" t="s">
        <v>43</v>
      </c>
      <c r="B2" s="3" t="s">
        <v>158</v>
      </c>
      <c r="C2" s="3" t="s">
        <v>38</v>
      </c>
      <c r="D2" s="3">
        <v>58</v>
      </c>
      <c r="E2" s="3" t="s">
        <v>19</v>
      </c>
      <c r="F2" s="20" t="str">
        <f t="shared" ref="F2:F19" si="0">A2&amp;B2&amp;C2&amp;E2</f>
        <v>KarenLongFMILLENNIUM RUNNING</v>
      </c>
      <c r="G2" s="22">
        <f>SUMIF('Shamrock 5K'!$F$2:$F$300,$F2,'Shamrock 5K'!$J$2:$J$300)</f>
        <v>100</v>
      </c>
      <c r="H2" s="22">
        <f>SUMIF('Nashua 10K'!$F$2:$F$300,$F2,'Nashua 10K'!$J$2:$J$300)</f>
        <v>100</v>
      </c>
      <c r="I2" s="22">
        <f>SUMIF('Shaker 7'!$F$2:$F$300,$F2,'Shaker 7'!$J$2:$J$300)</f>
        <v>100</v>
      </c>
      <c r="J2" s="22">
        <f>SUMIF('Run for Freedom 5K'!$F$2:$F$300,$F2,'Run for Freedom 5K'!$J$2:$J$300)</f>
        <v>100</v>
      </c>
      <c r="K2" s="22">
        <f>SUMIF('Footrace for the Fallen 5K'!$F$2:$F$366,$F2,'Footrace for the Fallen 5K'!$J$2:$J$366)</f>
        <v>100</v>
      </c>
      <c r="L2" s="22">
        <f>SUMIF('New England Half'!$F$2:$F$355,$F2,'New England Half'!$J$2:$J$355)</f>
        <v>100</v>
      </c>
      <c r="M2" s="24">
        <f t="shared" ref="M2:M19" si="1">SUM(G2:L2)</f>
        <v>600</v>
      </c>
      <c r="N2" s="42">
        <v>6</v>
      </c>
    </row>
    <row r="3" spans="1:14" s="3" customFormat="1">
      <c r="A3" s="3" t="s">
        <v>94</v>
      </c>
      <c r="B3" s="3" t="s">
        <v>95</v>
      </c>
      <c r="C3" s="3" t="s">
        <v>38</v>
      </c>
      <c r="D3" s="3">
        <v>25</v>
      </c>
      <c r="E3" s="3" t="s">
        <v>18</v>
      </c>
      <c r="F3" s="19" t="str">
        <f t="shared" si="0"/>
        <v>SadieFarnsworthFGREATER DERRY TRACK CLUB</v>
      </c>
      <c r="G3" s="22">
        <f>SUMIF('Shamrock 5K'!$F$2:$F$300,$F3,'Shamrock 5K'!$J$2:$J$300)</f>
        <v>76</v>
      </c>
      <c r="H3" s="22">
        <f>SUMIF('Nashua 10K'!$F$2:$F$300,$F3,'Nashua 10K'!$J$2:$J$300)</f>
        <v>24</v>
      </c>
      <c r="I3" s="22">
        <f>SUMIF('Shaker 7'!$F$2:$F$300,$F3,'Shaker 7'!$J$2:$J$300)</f>
        <v>61</v>
      </c>
      <c r="J3" s="22">
        <f>SUMIF('Run for Freedom 5K'!$F$2:$F$300,$F3,'Run for Freedom 5K'!$J$2:$J$300)</f>
        <v>80</v>
      </c>
      <c r="K3" s="22">
        <f>SUMIF('Footrace for the Fallen 5K'!$F$2:$F$366,$F3,'Footrace for the Fallen 5K'!$J$2:$J$366)</f>
        <v>52</v>
      </c>
      <c r="L3" s="22">
        <f>SUMIF('New England Half'!$F$2:$F$355,$F3,'New England Half'!$J$2:$J$355)</f>
        <v>58</v>
      </c>
      <c r="M3" s="24">
        <f t="shared" si="1"/>
        <v>351</v>
      </c>
      <c r="N3" s="42">
        <v>6</v>
      </c>
    </row>
    <row r="4" spans="1:14" s="3" customFormat="1">
      <c r="A4" s="3" t="s">
        <v>57</v>
      </c>
      <c r="B4" s="3" t="s">
        <v>58</v>
      </c>
      <c r="C4" s="3" t="s">
        <v>38</v>
      </c>
      <c r="D4" s="3">
        <v>35</v>
      </c>
      <c r="E4" s="3" t="s">
        <v>17</v>
      </c>
      <c r="F4" s="19" t="str">
        <f t="shared" si="0"/>
        <v>CarlyMatthewsFGATE CITY STRIDERS</v>
      </c>
      <c r="G4" s="22">
        <f>SUMIF('Shamrock 5K'!$F$2:$F$300,$F4,'Shamrock 5K'!$J$2:$J$300)</f>
        <v>4.75</v>
      </c>
      <c r="H4" s="22">
        <f>SUMIF('Nashua 10K'!$F$2:$F$300,$F4,'Nashua 10K'!$J$2:$J$300)</f>
        <v>5.5</v>
      </c>
      <c r="I4" s="22">
        <f>SUMIF('Shaker 7'!$F$2:$F$300,$F4,'Shaker 7'!$J$2:$J$300)</f>
        <v>7.25</v>
      </c>
      <c r="J4" s="22">
        <f>SUMIF('Run for Freedom 5K'!$F$2:$F$300,$F4,'Run for Freedom 5K'!$J$2:$J$300)</f>
        <v>1.2</v>
      </c>
      <c r="K4" s="22">
        <f>SUMIF('Footrace for the Fallen 5K'!$F$2:$F$366,$F4,'Footrace for the Fallen 5K'!$J$2:$J$366)</f>
        <v>3.25</v>
      </c>
      <c r="L4" s="22">
        <f>SUMIF('New England Half'!$F$2:$F$355,$F4,'New England Half'!$J$2:$J$355)</f>
        <v>5</v>
      </c>
      <c r="M4" s="24">
        <f t="shared" si="1"/>
        <v>26.95</v>
      </c>
      <c r="N4" s="42">
        <v>6</v>
      </c>
    </row>
    <row r="5" spans="1:14" s="3" customFormat="1">
      <c r="A5" t="s">
        <v>61</v>
      </c>
      <c r="B5" t="s">
        <v>517</v>
      </c>
      <c r="C5" t="s">
        <v>38</v>
      </c>
      <c r="D5" s="3">
        <v>38</v>
      </c>
      <c r="E5" t="s">
        <v>17</v>
      </c>
      <c r="F5" s="19" t="str">
        <f t="shared" si="0"/>
        <v>ShannonOBrienFGATE CITY STRIDERS</v>
      </c>
      <c r="G5" s="22">
        <f>SUMIF('Shamrock 5K'!$F$2:$F$300,$F5,'Shamrock 5K'!$J$2:$J$300)</f>
        <v>2.8</v>
      </c>
      <c r="H5" s="22">
        <f>SUMIF('Nashua 10K'!$F$2:$F$300,$F5,'Nashua 10K'!$J$2:$J$300)</f>
        <v>4.25</v>
      </c>
      <c r="I5" s="22">
        <f>SUMIF('Shaker 7'!$F$2:$F$300,$F5,'Shaker 7'!$J$2:$J$300)</f>
        <v>7.5</v>
      </c>
      <c r="J5" s="22">
        <f>SUMIF('Run for Freedom 5K'!$F$2:$F$300,$F5,'Run for Freedom 5K'!$J$2:$J$300)</f>
        <v>2.6</v>
      </c>
      <c r="K5" s="22">
        <f>SUMIF('Footrace for the Fallen 5K'!$F$2:$F$366,$F5,'Footrace for the Fallen 5K'!$J$2:$J$366)</f>
        <v>5</v>
      </c>
      <c r="L5" s="22">
        <f>SUMIF('New England Half'!$F$2:$F$355,$F5,'New England Half'!$J$2:$J$355)</f>
        <v>2.2000000000000002</v>
      </c>
      <c r="M5" s="24">
        <f t="shared" si="1"/>
        <v>24.35</v>
      </c>
      <c r="N5" s="42">
        <v>6</v>
      </c>
    </row>
    <row r="6" spans="1:14" s="3" customFormat="1">
      <c r="A6" s="3" t="s">
        <v>78</v>
      </c>
      <c r="B6" s="3" t="s">
        <v>79</v>
      </c>
      <c r="C6" s="3" t="s">
        <v>38</v>
      </c>
      <c r="D6" s="3">
        <v>62</v>
      </c>
      <c r="E6" s="3" t="s">
        <v>17</v>
      </c>
      <c r="F6" s="20" t="str">
        <f t="shared" si="0"/>
        <v>CherieGaudetteFGATE CITY STRIDERS</v>
      </c>
      <c r="G6" s="22">
        <f>SUMIF('Shamrock 5K'!$F$2:$F$300,$F6,'Shamrock 5K'!$J$2:$J$300)</f>
        <v>2.4</v>
      </c>
      <c r="H6" s="22">
        <f>SUMIF('Nashua 10K'!$F$2:$F$300,$F6,'Nashua 10K'!$J$2:$J$300)</f>
        <v>5.25</v>
      </c>
      <c r="I6" s="22">
        <f>SUMIF('Shaker 7'!$F$2:$F$300,$F6,'Shaker 7'!$J$2:$J$300)</f>
        <v>6.25</v>
      </c>
      <c r="J6" s="22">
        <f>SUMIF('Run for Freedom 5K'!$F$2:$F$300,$F6,'Run for Freedom 5K'!$J$2:$J$300)</f>
        <v>1.1000000000000001</v>
      </c>
      <c r="K6" s="22">
        <f>SUMIF('Footrace for the Fallen 5K'!$F$2:$F$366,$F6,'Footrace for the Fallen 5K'!$J$2:$J$366)</f>
        <v>1.4</v>
      </c>
      <c r="L6" s="22">
        <f>SUMIF('New England Half'!$F$2:$F$355,$F6,'New England Half'!$J$2:$J$355)</f>
        <v>2.8</v>
      </c>
      <c r="M6" s="24">
        <f t="shared" si="1"/>
        <v>19.2</v>
      </c>
      <c r="N6" s="42">
        <v>6</v>
      </c>
    </row>
    <row r="7" spans="1:14" s="3" customFormat="1">
      <c r="A7" t="s">
        <v>76</v>
      </c>
      <c r="B7" t="s">
        <v>77</v>
      </c>
      <c r="C7" t="s">
        <v>38</v>
      </c>
      <c r="D7">
        <v>29</v>
      </c>
      <c r="E7" t="s">
        <v>17</v>
      </c>
      <c r="F7" s="19" t="str">
        <f t="shared" si="0"/>
        <v>AlisonLilienfeldFGATE CITY STRIDERS</v>
      </c>
      <c r="G7" s="22">
        <f>SUMIF('Shamrock 5K'!$F$2:$F$300,$F7,'Shamrock 5K'!$J$2:$J$300)</f>
        <v>1</v>
      </c>
      <c r="H7" s="22">
        <f>SUMIF('Nashua 10K'!$F$2:$F$300,$F7,'Nashua 10K'!$J$2:$J$300)</f>
        <v>1</v>
      </c>
      <c r="I7" s="22">
        <f>SUMIF('Shaker 7'!$F$2:$F$300,$F7,'Shaker 7'!$J$2:$J$300)</f>
        <v>4.25</v>
      </c>
      <c r="J7" s="22">
        <f>SUMIF('Run for Freedom 5K'!$F$2:$F$300,$F7,'Run for Freedom 5K'!$J$2:$J$300)</f>
        <v>1</v>
      </c>
      <c r="K7" s="22">
        <f>SUMIF('Footrace for the Fallen 5K'!$F$2:$F$366,$F7,'Footrace for the Fallen 5K'!$J$2:$J$366)</f>
        <v>1</v>
      </c>
      <c r="L7" s="22">
        <f>SUMIF('New England Half'!$F$2:$F$355,$F7,'New England Half'!$J$2:$J$355)</f>
        <v>1</v>
      </c>
      <c r="M7" s="24">
        <f t="shared" si="1"/>
        <v>9.25</v>
      </c>
      <c r="N7" s="42">
        <v>6</v>
      </c>
    </row>
    <row r="8" spans="1:14" s="3" customFormat="1">
      <c r="A8" s="3" t="s">
        <v>123</v>
      </c>
      <c r="B8" s="3" t="s">
        <v>360</v>
      </c>
      <c r="C8" s="3" t="s">
        <v>38</v>
      </c>
      <c r="D8" s="3">
        <v>62</v>
      </c>
      <c r="E8" s="3" t="s">
        <v>18</v>
      </c>
      <c r="F8" s="19" t="str">
        <f t="shared" si="0"/>
        <v>DeniseSarnieFGREATER DERRY TRACK CLUB</v>
      </c>
      <c r="G8" s="22">
        <f>SUMIF('Shamrock 5K'!$F$2:$F$300,$F8,'Shamrock 5K'!$J$2:$J$300)</f>
        <v>40</v>
      </c>
      <c r="H8" s="22">
        <f>SUMIF('Nashua 10K'!$F$2:$F$300,$F8,'Nashua 10K'!$J$2:$J$300)</f>
        <v>34</v>
      </c>
      <c r="I8" s="22">
        <f>SUMIF('Shaker 7'!$F$2:$F$300,$F8,'Shaker 7'!$J$2:$J$300)</f>
        <v>49</v>
      </c>
      <c r="J8" s="22">
        <f>SUMIF('Run for Freedom 5K'!$F$2:$F$300,$F8,'Run for Freedom 5K'!$J$2:$J$300)</f>
        <v>49</v>
      </c>
      <c r="K8" s="22">
        <f>SUMIF('Footrace for the Fallen 5K'!$F$2:$F$366,$F8,'Footrace for the Fallen 5K'!$J$2:$J$366)</f>
        <v>32</v>
      </c>
      <c r="L8" s="22">
        <f>SUMIF('New England Half'!$F$2:$F$355,$F8,'New England Half'!$J$2:$J$355)</f>
        <v>0</v>
      </c>
      <c r="M8" s="24">
        <f t="shared" si="1"/>
        <v>204</v>
      </c>
      <c r="N8" s="42">
        <v>5</v>
      </c>
    </row>
    <row r="9" spans="1:14" s="3" customFormat="1">
      <c r="A9" s="3" t="s">
        <v>36</v>
      </c>
      <c r="B9" s="3" t="s">
        <v>37</v>
      </c>
      <c r="C9" s="3" t="s">
        <v>38</v>
      </c>
      <c r="D9" s="3">
        <v>41</v>
      </c>
      <c r="E9" s="3" t="s">
        <v>17</v>
      </c>
      <c r="F9" s="19" t="str">
        <f t="shared" si="0"/>
        <v>ChristyKervinFGATE CITY STRIDERS</v>
      </c>
      <c r="G9" s="22">
        <f>SUMIF('Shamrock 5K'!$F$2:$F$300,$F9,'Shamrock 5K'!$J$2:$J$300)</f>
        <v>37</v>
      </c>
      <c r="H9" s="22">
        <f>SUMIF('Nashua 10K'!$F$2:$F$300,$F9,'Nashua 10K'!$J$2:$J$300)</f>
        <v>21</v>
      </c>
      <c r="I9" s="22">
        <f>SUMIF('Shaker 7'!$F$2:$F$300,$F9,'Shaker 7'!$J$2:$J$300)</f>
        <v>0</v>
      </c>
      <c r="J9" s="22">
        <f>SUMIF('Run for Freedom 5K'!$F$2:$F$300,$F9,'Run for Freedom 5K'!$J$2:$J$300)</f>
        <v>28</v>
      </c>
      <c r="K9" s="22">
        <f>SUMIF('Footrace for the Fallen 5K'!$F$2:$F$366,$F9,'Footrace for the Fallen 5K'!$J$2:$J$366)</f>
        <v>13.5</v>
      </c>
      <c r="L9" s="22">
        <f>SUMIF('New England Half'!$F$2:$F$355,$F9,'New England Half'!$J$2:$J$355)</f>
        <v>11</v>
      </c>
      <c r="M9" s="24">
        <f t="shared" si="1"/>
        <v>110.5</v>
      </c>
      <c r="N9" s="42">
        <v>5</v>
      </c>
    </row>
    <row r="10" spans="1:14" s="3" customFormat="1">
      <c r="A10" s="3" t="s">
        <v>44</v>
      </c>
      <c r="B10" s="3" t="s">
        <v>159</v>
      </c>
      <c r="C10" s="3" t="s">
        <v>38</v>
      </c>
      <c r="D10" s="3">
        <v>47</v>
      </c>
      <c r="E10" s="3" t="s">
        <v>19</v>
      </c>
      <c r="F10" s="19" t="str">
        <f t="shared" si="0"/>
        <v>LauraHeathFMILLENNIUM RUNNING</v>
      </c>
      <c r="G10" s="22">
        <f>SUMIF('Shamrock 5K'!$F$2:$F$300,$F10,'Shamrock 5K'!$J$2:$J$300)</f>
        <v>13.5</v>
      </c>
      <c r="H10" s="22">
        <f>SUMIF('Nashua 10K'!$F$2:$F$300,$F10,'Nashua 10K'!$J$2:$J$300)</f>
        <v>19.5</v>
      </c>
      <c r="I10" s="22">
        <f>SUMIF('Shaker 7'!$F$2:$F$300,$F10,'Shaker 7'!$J$2:$J$300)</f>
        <v>0</v>
      </c>
      <c r="J10" s="22">
        <f>SUMIF('Run for Freedom 5K'!$F$2:$F$300,$F10,'Run for Freedom 5K'!$J$2:$J$300)</f>
        <v>14.5</v>
      </c>
      <c r="K10" s="22">
        <f>SUMIF('Footrace for the Fallen 5K'!$F$2:$F$366,$F10,'Footrace for the Fallen 5K'!$J$2:$J$366)</f>
        <v>19.5</v>
      </c>
      <c r="L10" s="22">
        <f>SUMIF('New England Half'!$F$2:$F$355,$F10,'New England Half'!$J$2:$J$355)</f>
        <v>9.5</v>
      </c>
      <c r="M10" s="24">
        <f t="shared" si="1"/>
        <v>76.5</v>
      </c>
      <c r="N10" s="42">
        <v>5</v>
      </c>
    </row>
    <row r="11" spans="1:14" s="3" customFormat="1">
      <c r="A11" s="3" t="s">
        <v>54</v>
      </c>
      <c r="B11" s="3" t="s">
        <v>53</v>
      </c>
      <c r="C11" s="3" t="s">
        <v>38</v>
      </c>
      <c r="D11" s="3">
        <v>53</v>
      </c>
      <c r="E11" s="3" t="s">
        <v>17</v>
      </c>
      <c r="F11" s="20" t="str">
        <f t="shared" si="0"/>
        <v>TanyaDubeFGATE CITY STRIDERS</v>
      </c>
      <c r="G11" s="22">
        <f>SUMIF('Shamrock 5K'!$F$2:$F$300,$F11,'Shamrock 5K'!$J$2:$J$300)</f>
        <v>10</v>
      </c>
      <c r="H11" s="22">
        <f>SUMIF('Nashua 10K'!$F$2:$F$300,$F11,'Nashua 10K'!$J$2:$J$300)</f>
        <v>12.5</v>
      </c>
      <c r="I11" s="22">
        <f>SUMIF('Shaker 7'!$F$2:$F$300,$F11,'Shaker 7'!$J$2:$J$300)</f>
        <v>18</v>
      </c>
      <c r="J11" s="22">
        <f>SUMIF('Run for Freedom 5K'!$F$2:$F$300,$F11,'Run for Freedom 5K'!$J$2:$J$300)</f>
        <v>6.75</v>
      </c>
      <c r="K11" s="22">
        <f>SUMIF('Footrace for the Fallen 5K'!$F$2:$F$366,$F11,'Footrace for the Fallen 5K'!$J$2:$J$366)</f>
        <v>7</v>
      </c>
      <c r="L11" s="22">
        <f>SUMIF('New England Half'!$F$2:$F$355,$F11,'New England Half'!$J$2:$J$355)</f>
        <v>0</v>
      </c>
      <c r="M11" s="24">
        <f t="shared" si="1"/>
        <v>54.25</v>
      </c>
      <c r="N11" s="42">
        <v>5</v>
      </c>
    </row>
    <row r="12" spans="1:14" s="3" customFormat="1">
      <c r="A12" s="3" t="s">
        <v>66</v>
      </c>
      <c r="B12" s="3" t="s">
        <v>67</v>
      </c>
      <c r="C12" s="3" t="s">
        <v>38</v>
      </c>
      <c r="D12" s="3">
        <v>55</v>
      </c>
      <c r="E12" s="3" t="s">
        <v>17</v>
      </c>
      <c r="F12" s="20" t="str">
        <f t="shared" si="0"/>
        <v>JulieSwainFGATE CITY STRIDERS</v>
      </c>
      <c r="G12" s="22">
        <f>SUMIF('Shamrock 5K'!$F$2:$F$300,$F12,'Shamrock 5K'!$J$2:$J$300)</f>
        <v>1.8</v>
      </c>
      <c r="H12" s="22">
        <f>SUMIF('Nashua 10K'!$F$2:$F$300,$F12,'Nashua 10K'!$J$2:$J$300)</f>
        <v>7</v>
      </c>
      <c r="I12" s="22">
        <f>SUMIF('Shaker 7'!$F$2:$F$300,$F12,'Shaker 7'!$J$2:$J$300)</f>
        <v>13.5</v>
      </c>
      <c r="J12" s="22">
        <f>SUMIF('Run for Freedom 5K'!$F$2:$F$300,$F12,'Run for Freedom 5K'!$J$2:$J$300)</f>
        <v>9</v>
      </c>
      <c r="K12" s="22">
        <f>SUMIF('Footrace for the Fallen 5K'!$F$2:$F$366,$F12,'Footrace for the Fallen 5K'!$J$2:$J$366)</f>
        <v>0</v>
      </c>
      <c r="L12" s="22">
        <f>SUMIF('New England Half'!$F$2:$F$355,$F12,'New England Half'!$J$2:$J$355)</f>
        <v>8.4</v>
      </c>
      <c r="M12" s="24">
        <f t="shared" si="1"/>
        <v>39.700000000000003</v>
      </c>
      <c r="N12" s="42">
        <v>5</v>
      </c>
    </row>
    <row r="13" spans="1:14" s="3" customFormat="1">
      <c r="A13" s="3" t="s">
        <v>137</v>
      </c>
      <c r="B13" s="3" t="s">
        <v>95</v>
      </c>
      <c r="C13" s="3" t="s">
        <v>38</v>
      </c>
      <c r="D13" s="3">
        <v>65</v>
      </c>
      <c r="E13" s="3" t="s">
        <v>18</v>
      </c>
      <c r="F13" s="19" t="str">
        <f t="shared" si="0"/>
        <v>AudreyFarnsworthFGREATER DERRY TRACK CLUB</v>
      </c>
      <c r="G13" s="22">
        <f>SUMIF('Shamrock 5K'!$F$2:$F$300,$F13,'Shamrock 5K'!$J$2:$J$300)</f>
        <v>7.5</v>
      </c>
      <c r="H13" s="22">
        <f>SUMIF('Nashua 10K'!$F$2:$F$300,$F13,'Nashua 10K'!$J$2:$J$300)</f>
        <v>8.6999999999999993</v>
      </c>
      <c r="I13" s="22">
        <f>SUMIF('Shaker 7'!$F$2:$F$300,$F13,'Shaker 7'!$J$2:$J$300)</f>
        <v>11.5</v>
      </c>
      <c r="J13" s="22">
        <f>SUMIF('Run for Freedom 5K'!$F$2:$F$300,$F13,'Run for Freedom 5K'!$J$2:$J$300)</f>
        <v>7.25</v>
      </c>
      <c r="K13" s="22">
        <f>SUMIF('Footrace for the Fallen 5K'!$F$2:$F$366,$F13,'Footrace for the Fallen 5K'!$J$2:$J$366)</f>
        <v>4.75</v>
      </c>
      <c r="L13" s="22">
        <f>SUMIF('New England Half'!$F$2:$F$355,$F13,'New England Half'!$J$2:$J$355)</f>
        <v>0</v>
      </c>
      <c r="M13" s="24">
        <f t="shared" si="1"/>
        <v>39.700000000000003</v>
      </c>
      <c r="N13" s="42">
        <v>5</v>
      </c>
    </row>
    <row r="14" spans="1:14" s="3" customFormat="1">
      <c r="A14" s="3" t="s">
        <v>363</v>
      </c>
      <c r="B14" s="3" t="s">
        <v>364</v>
      </c>
      <c r="C14" s="3" t="s">
        <v>38</v>
      </c>
      <c r="D14" s="3">
        <v>42</v>
      </c>
      <c r="E14" s="3" t="s">
        <v>18</v>
      </c>
      <c r="F14" s="19" t="str">
        <f t="shared" si="0"/>
        <v>SharonPetersonFGREATER DERRY TRACK CLUB</v>
      </c>
      <c r="G14" s="22">
        <f>SUMIF('Shamrock 5K'!$F$2:$F$300,$F14,'Shamrock 5K'!$J$2:$J$300)</f>
        <v>0</v>
      </c>
      <c r="H14" s="22">
        <f>SUMIF('Nashua 10K'!$F$2:$F$300,$F14,'Nashua 10K'!$J$2:$J$300)</f>
        <v>5</v>
      </c>
      <c r="I14" s="22">
        <f>SUMIF('Shaker 7'!$F$2:$F$300,$F14,'Shaker 7'!$J$2:$J$300)</f>
        <v>8.1</v>
      </c>
      <c r="J14" s="22">
        <f>SUMIF('Run for Freedom 5K'!$F$2:$F$300,$F14,'Run for Freedom 5K'!$J$2:$J$300)</f>
        <v>3.75</v>
      </c>
      <c r="K14" s="22">
        <f>SUMIF('Footrace for the Fallen 5K'!$F$2:$F$366,$F14,'Footrace for the Fallen 5K'!$J$2:$J$366)</f>
        <v>2.8</v>
      </c>
      <c r="L14" s="22">
        <f>SUMIF('New England Half'!$F$2:$F$355,$F14,'New England Half'!$J$2:$J$355)</f>
        <v>4.75</v>
      </c>
      <c r="M14" s="24">
        <f t="shared" si="1"/>
        <v>24.400000000000002</v>
      </c>
      <c r="N14" s="42">
        <v>5</v>
      </c>
    </row>
    <row r="15" spans="1:14" s="3" customFormat="1">
      <c r="A15" s="3" t="s">
        <v>393</v>
      </c>
      <c r="B15" s="3" t="s">
        <v>394</v>
      </c>
      <c r="C15" s="3" t="s">
        <v>38</v>
      </c>
      <c r="D15" s="3">
        <v>38</v>
      </c>
      <c r="E15" s="3" t="s">
        <v>17</v>
      </c>
      <c r="F15" s="19" t="str">
        <f t="shared" si="0"/>
        <v>JillRuddon-BenedumFGATE CITY STRIDERS</v>
      </c>
      <c r="G15" s="22">
        <f>SUMIF('Shamrock 5K'!$F$2:$F$300,$F15,'Shamrock 5K'!$J$2:$J$300)</f>
        <v>0</v>
      </c>
      <c r="H15" s="22">
        <f>SUMIF('Nashua 10K'!$F$2:$F$300,$F15,'Nashua 10K'!$J$2:$J$300)</f>
        <v>6.25</v>
      </c>
      <c r="I15" s="22">
        <f>SUMIF('Shaker 7'!$F$2:$F$300,$F15,'Shaker 7'!$J$2:$J$300)</f>
        <v>7.8</v>
      </c>
      <c r="J15" s="22">
        <f>SUMIF('Run for Freedom 5K'!$F$2:$F$300,$F15,'Run for Freedom 5K'!$J$2:$J$300)</f>
        <v>4.5</v>
      </c>
      <c r="K15" s="22">
        <f>SUMIF('Footrace for the Fallen 5K'!$F$2:$F$366,$F15,'Footrace for the Fallen 5K'!$J$2:$J$366)</f>
        <v>1.1000000000000001</v>
      </c>
      <c r="L15" s="22">
        <f>SUMIF('New England Half'!$F$2:$F$355,$F15,'New England Half'!$J$2:$J$355)</f>
        <v>2.4</v>
      </c>
      <c r="M15" s="24">
        <f t="shared" si="1"/>
        <v>22.05</v>
      </c>
      <c r="N15" s="42">
        <v>5</v>
      </c>
    </row>
    <row r="16" spans="1:14" s="3" customFormat="1">
      <c r="A16" s="3" t="s">
        <v>454</v>
      </c>
      <c r="B16" s="3" t="s">
        <v>455</v>
      </c>
      <c r="C16" s="3" t="s">
        <v>38</v>
      </c>
      <c r="D16" s="3">
        <v>44</v>
      </c>
      <c r="E16" s="3" t="s">
        <v>19</v>
      </c>
      <c r="F16" s="19" t="str">
        <f t="shared" si="0"/>
        <v>MalissaKnightFMILLENNIUM RUNNING</v>
      </c>
      <c r="G16" s="22">
        <f>SUMIF('Shamrock 5K'!$F$2:$F$300,$F16,'Shamrock 5K'!$J$2:$J$300)</f>
        <v>0</v>
      </c>
      <c r="H16" s="22">
        <f>SUMIF('Nashua 10K'!$F$2:$F$300,$F16,'Nashua 10K'!$J$2:$J$300)</f>
        <v>4</v>
      </c>
      <c r="I16" s="22">
        <f>SUMIF('Shaker 7'!$F$2:$F$300,$F16,'Shaker 7'!$J$2:$J$300)</f>
        <v>5.75</v>
      </c>
      <c r="J16" s="22">
        <f>SUMIF('Run for Freedom 5K'!$F$2:$F$300,$F16,'Run for Freedom 5K'!$J$2:$J$300)</f>
        <v>1</v>
      </c>
      <c r="K16" s="22">
        <f>SUMIF('Footrace for the Fallen 5K'!$F$2:$F$366,$F16,'Footrace for the Fallen 5K'!$J$2:$J$366)</f>
        <v>1.5</v>
      </c>
      <c r="L16" s="22">
        <f>SUMIF('New England Half'!$F$2:$F$355,$F16,'New England Half'!$J$2:$J$355)</f>
        <v>1.3</v>
      </c>
      <c r="M16" s="24">
        <f t="shared" si="1"/>
        <v>13.55</v>
      </c>
      <c r="N16" s="42">
        <v>5</v>
      </c>
    </row>
    <row r="17" spans="1:14" s="3" customFormat="1">
      <c r="A17" s="3" t="s">
        <v>181</v>
      </c>
      <c r="B17" s="3" t="s">
        <v>182</v>
      </c>
      <c r="C17" s="3" t="s">
        <v>38</v>
      </c>
      <c r="D17" s="3">
        <v>67</v>
      </c>
      <c r="E17" s="3" t="s">
        <v>19</v>
      </c>
      <c r="F17" s="19" t="str">
        <f t="shared" si="0"/>
        <v>CherylAdamsFMILLENNIUM RUNNING</v>
      </c>
      <c r="G17" s="22">
        <f>SUMIF('Shamrock 5K'!$F$2:$F$300,$F17,'Shamrock 5K'!$J$2:$J$300)</f>
        <v>1.1000000000000001</v>
      </c>
      <c r="H17" s="22">
        <f>SUMIF('Nashua 10K'!$F$2:$F$300,$F17,'Nashua 10K'!$J$2:$J$300)</f>
        <v>3.75</v>
      </c>
      <c r="I17" s="22">
        <f>SUMIF('Shaker 7'!$F$2:$F$300,$F17,'Shaker 7'!$J$2:$J$300)</f>
        <v>6</v>
      </c>
      <c r="J17" s="22">
        <f>SUMIF('Run for Freedom 5K'!$F$2:$F$300,$F17,'Run for Freedom 5K'!$J$2:$J$300)</f>
        <v>1</v>
      </c>
      <c r="K17" s="22">
        <f>SUMIF('Footrace for the Fallen 5K'!$F$2:$F$366,$F17,'Footrace for the Fallen 5K'!$J$2:$J$366)</f>
        <v>1</v>
      </c>
      <c r="L17" s="22">
        <f>SUMIF('New England Half'!$F$2:$F$355,$F17,'New England Half'!$J$2:$J$355)</f>
        <v>0</v>
      </c>
      <c r="M17" s="24">
        <f t="shared" si="1"/>
        <v>12.85</v>
      </c>
      <c r="N17" s="42">
        <v>5</v>
      </c>
    </row>
    <row r="18" spans="1:14" s="3" customFormat="1">
      <c r="A18" s="3" t="s">
        <v>141</v>
      </c>
      <c r="B18" s="3" t="s">
        <v>142</v>
      </c>
      <c r="C18" s="3" t="s">
        <v>38</v>
      </c>
      <c r="D18" s="3">
        <v>60</v>
      </c>
      <c r="E18" s="3" t="s">
        <v>18</v>
      </c>
      <c r="F18" s="19" t="str">
        <f t="shared" si="0"/>
        <v>ChristineSmithFGREATER DERRY TRACK CLUB</v>
      </c>
      <c r="G18" s="22">
        <f>SUMIF('Shamrock 5K'!$F$2:$F$300,$F18,'Shamrock 5K'!$J$2:$J$300)</f>
        <v>1.6</v>
      </c>
      <c r="H18" s="22">
        <f>SUMIF('Nashua 10K'!$F$2:$F$300,$F18,'Nashua 10K'!$J$2:$J$300)</f>
        <v>2.6</v>
      </c>
      <c r="I18" s="22">
        <f>SUMIF('Shaker 7'!$F$2:$F$300,$F18,'Shaker 7'!$J$2:$J$300)</f>
        <v>0</v>
      </c>
      <c r="J18" s="22">
        <f>SUMIF('Run for Freedom 5K'!$F$2:$F$300,$F18,'Run for Freedom 5K'!$J$2:$J$300)</f>
        <v>1</v>
      </c>
      <c r="K18" s="22">
        <f>SUMIF('Footrace for the Fallen 5K'!$F$2:$F$366,$F18,'Footrace for the Fallen 5K'!$J$2:$J$366)</f>
        <v>3.75</v>
      </c>
      <c r="L18" s="22">
        <f>SUMIF('New England Half'!$F$2:$F$355,$F18,'New England Half'!$J$2:$J$355)</f>
        <v>1.1000000000000001</v>
      </c>
      <c r="M18" s="24">
        <f t="shared" si="1"/>
        <v>10.049999999999999</v>
      </c>
      <c r="N18" s="42">
        <v>5</v>
      </c>
    </row>
    <row r="19" spans="1:14" s="3" customFormat="1">
      <c r="A19" t="s">
        <v>179</v>
      </c>
      <c r="B19" t="s">
        <v>188</v>
      </c>
      <c r="C19" t="s">
        <v>38</v>
      </c>
      <c r="D19">
        <v>56</v>
      </c>
      <c r="E19" t="s">
        <v>19</v>
      </c>
      <c r="F19" s="19" t="str">
        <f t="shared" si="0"/>
        <v>JaneCottrellFMILLENNIUM RUNNING</v>
      </c>
      <c r="G19" s="22">
        <f>SUMIF('Shamrock 5K'!$F$2:$F$300,$F19,'Shamrock 5K'!$J$2:$J$300)</f>
        <v>1</v>
      </c>
      <c r="H19" s="22">
        <f>SUMIF('Nashua 10K'!$F$2:$F$300,$F19,'Nashua 10K'!$J$2:$J$300)</f>
        <v>1</v>
      </c>
      <c r="I19" s="22">
        <f>SUMIF('Shaker 7'!$F$2:$F$300,$F19,'Shaker 7'!$J$2:$J$300)</f>
        <v>0</v>
      </c>
      <c r="J19" s="22">
        <f>SUMIF('Run for Freedom 5K'!$F$2:$F$300,$F19,'Run for Freedom 5K'!$J$2:$J$300)</f>
        <v>1</v>
      </c>
      <c r="K19" s="22">
        <f>SUMIF('Footrace for the Fallen 5K'!$F$2:$F$366,$F19,'Footrace for the Fallen 5K'!$J$2:$J$366)</f>
        <v>1</v>
      </c>
      <c r="L19" s="22">
        <f>SUMIF('New England Half'!$F$2:$F$355,$F19,'New England Half'!$J$2:$J$355)</f>
        <v>1</v>
      </c>
      <c r="M19" s="24">
        <f t="shared" si="1"/>
        <v>5</v>
      </c>
      <c r="N19" s="42">
        <v>5</v>
      </c>
    </row>
    <row r="20" spans="1:14">
      <c r="N20" s="43"/>
    </row>
    <row r="21" spans="1:14">
      <c r="A21" t="s">
        <v>153</v>
      </c>
      <c r="B21" t="s">
        <v>154</v>
      </c>
      <c r="C21" t="s">
        <v>35</v>
      </c>
      <c r="D21" s="3">
        <v>46</v>
      </c>
      <c r="E21" t="s">
        <v>19</v>
      </c>
      <c r="F21" s="19" t="str">
        <f t="shared" ref="F21:F38" si="2">A21&amp;B21&amp;C21&amp;E21</f>
        <v>DaveBeaudoinMMILLENNIUM RUNNING</v>
      </c>
      <c r="G21" s="22">
        <f>SUMIF('Shamrock 5K'!$F$2:$F$300,$F21,'Shamrock 5K'!$J$2:$J$300)</f>
        <v>88</v>
      </c>
      <c r="H21" s="22">
        <f>SUMIF('Nashua 10K'!$F$2:$F$300,$F21,'Nashua 10K'!$J$2:$J$300)</f>
        <v>92</v>
      </c>
      <c r="I21" s="22">
        <f>SUMIF('Shaker 7'!$F$2:$F$300,$F21,'Shaker 7'!$J$2:$J$300)</f>
        <v>92</v>
      </c>
      <c r="J21" s="22">
        <f>SUMIF('Run for Freedom 5K'!$F$2:$F$300,$F21,'Run for Freedom 5K'!$J$2:$J$300)</f>
        <v>92</v>
      </c>
      <c r="K21" s="22">
        <f>SUMIF('Footrace for the Fallen 5K'!$F$2:$F$366,$F21,'Footrace for the Fallen 5K'!$J$2:$J$366)</f>
        <v>84</v>
      </c>
      <c r="L21" s="22">
        <f>SUMIF('New England Half'!$F$2:$F$355,$F21,'New England Half'!$J$2:$J$355)</f>
        <v>92</v>
      </c>
      <c r="M21" s="24">
        <f t="shared" ref="M21:M38" si="3">SUM(G21:L21)</f>
        <v>540</v>
      </c>
      <c r="N21" s="42">
        <v>6</v>
      </c>
    </row>
    <row r="22" spans="1:14">
      <c r="A22" t="s">
        <v>124</v>
      </c>
      <c r="B22" t="s">
        <v>157</v>
      </c>
      <c r="C22" t="s">
        <v>35</v>
      </c>
      <c r="D22" s="3">
        <v>57</v>
      </c>
      <c r="E22" t="s">
        <v>19</v>
      </c>
      <c r="F22" s="19" t="str">
        <f t="shared" si="2"/>
        <v>MarkCraneMMILLENNIUM RUNNING</v>
      </c>
      <c r="G22" s="22">
        <f>SUMIF('Shamrock 5K'!$F$2:$F$300,$F22,'Shamrock 5K'!$J$2:$J$300)</f>
        <v>72</v>
      </c>
      <c r="H22" s="22">
        <f>SUMIF('Nashua 10K'!$F$2:$F$300,$F22,'Nashua 10K'!$J$2:$J$300)</f>
        <v>68</v>
      </c>
      <c r="I22" s="22">
        <f>SUMIF('Shaker 7'!$F$2:$F$300,$F22,'Shaker 7'!$J$2:$J$300)</f>
        <v>72</v>
      </c>
      <c r="J22" s="22">
        <f>SUMIF('Run for Freedom 5K'!$F$2:$F$300,$F22,'Run for Freedom 5K'!$J$2:$J$300)</f>
        <v>58</v>
      </c>
      <c r="K22" s="22">
        <f>SUMIF('Footrace for the Fallen 5K'!$F$2:$F$366,$F22,'Footrace for the Fallen 5K'!$J$2:$J$366)</f>
        <v>49</v>
      </c>
      <c r="L22" s="22">
        <f>SUMIF('New England Half'!$F$2:$F$355,$F22,'New England Half'!$J$2:$J$355)</f>
        <v>46</v>
      </c>
      <c r="M22" s="24">
        <f t="shared" si="3"/>
        <v>365</v>
      </c>
      <c r="N22" s="42">
        <v>6</v>
      </c>
    </row>
    <row r="23" spans="1:14">
      <c r="A23" t="s">
        <v>50</v>
      </c>
      <c r="B23" t="s">
        <v>51</v>
      </c>
      <c r="C23" t="s">
        <v>35</v>
      </c>
      <c r="D23" s="3">
        <v>66</v>
      </c>
      <c r="E23" t="s">
        <v>17</v>
      </c>
      <c r="F23" s="19" t="str">
        <f t="shared" si="2"/>
        <v>BruceContiMGATE CITY STRIDERS</v>
      </c>
      <c r="G23" s="22">
        <f>SUMIF('Shamrock 5K'!$F$2:$F$300,$F23,'Shamrock 5K'!$J$2:$J$300)</f>
        <v>9</v>
      </c>
      <c r="H23" s="22">
        <f>SUMIF('Nashua 10K'!$F$2:$F$300,$F23,'Nashua 10K'!$J$2:$J$300)</f>
        <v>16.5</v>
      </c>
      <c r="I23" s="22">
        <f>SUMIF('Shaker 7'!$F$2:$F$300,$F23,'Shaker 7'!$J$2:$J$300)</f>
        <v>11.5</v>
      </c>
      <c r="J23" s="22">
        <f>SUMIF('Run for Freedom 5K'!$F$2:$F$300,$F23,'Run for Freedom 5K'!$J$2:$J$300)</f>
        <v>10.5</v>
      </c>
      <c r="K23" s="22">
        <f>SUMIF('Footrace for the Fallen 5K'!$F$2:$F$366,$F23,'Footrace for the Fallen 5K'!$J$2:$J$366)</f>
        <v>26</v>
      </c>
      <c r="L23" s="22">
        <f>SUMIF('New England Half'!$F$2:$F$355,$F23,'New England Half'!$J$2:$J$355)</f>
        <v>12.5</v>
      </c>
      <c r="M23" s="24">
        <f t="shared" si="3"/>
        <v>86</v>
      </c>
      <c r="N23" s="42">
        <v>6</v>
      </c>
    </row>
    <row r="24" spans="1:14">
      <c r="A24" t="s">
        <v>107</v>
      </c>
      <c r="B24" t="s">
        <v>108</v>
      </c>
      <c r="C24" t="s">
        <v>35</v>
      </c>
      <c r="D24" s="3">
        <v>51</v>
      </c>
      <c r="E24" t="s">
        <v>18</v>
      </c>
      <c r="F24" s="20" t="str">
        <f t="shared" si="2"/>
        <v>JamesAikenMGREATER DERRY TRACK CLUB</v>
      </c>
      <c r="G24" s="22">
        <f>SUMIF('Shamrock 5K'!$F$2:$F$300,$F24,'Shamrock 5K'!$J$2:$J$300)</f>
        <v>13.5</v>
      </c>
      <c r="H24" s="22">
        <f>SUMIF('Nashua 10K'!$F$2:$F$300,$F24,'Nashua 10K'!$J$2:$J$300)</f>
        <v>19.5</v>
      </c>
      <c r="I24" s="22">
        <f>SUMIF('Shaker 7'!$F$2:$F$300,$F24,'Shaker 7'!$J$2:$J$300)</f>
        <v>9</v>
      </c>
      <c r="J24" s="22">
        <f>SUMIF('Run for Freedom 5K'!$F$2:$F$300,$F24,'Run for Freedom 5K'!$J$2:$J$300)</f>
        <v>7.5</v>
      </c>
      <c r="K24" s="22">
        <f>SUMIF('Footrace for the Fallen 5K'!$F$2:$F$366,$F24,'Footrace for the Fallen 5K'!$J$2:$J$366)</f>
        <v>11.5</v>
      </c>
      <c r="L24" s="22">
        <f>SUMIF('New England Half'!$F$2:$F$355,$F24,'New England Half'!$J$2:$J$355)</f>
        <v>8.4</v>
      </c>
      <c r="M24" s="24">
        <f t="shared" si="3"/>
        <v>69.400000000000006</v>
      </c>
      <c r="N24" s="42">
        <v>6</v>
      </c>
    </row>
    <row r="25" spans="1:14">
      <c r="A25" t="s">
        <v>46</v>
      </c>
      <c r="B25" t="s">
        <v>47</v>
      </c>
      <c r="C25" t="s">
        <v>35</v>
      </c>
      <c r="D25" s="3">
        <v>52</v>
      </c>
      <c r="E25" t="s">
        <v>17</v>
      </c>
      <c r="F25" s="20" t="str">
        <f t="shared" si="2"/>
        <v>MatthewShapiroMGATE CITY STRIDERS</v>
      </c>
      <c r="G25" s="22">
        <f>SUMIF('Shamrock 5K'!$F$2:$F$300,$F25,'Shamrock 5K'!$J$2:$J$300)</f>
        <v>9.5</v>
      </c>
      <c r="H25" s="22">
        <f>SUMIF('Nashua 10K'!$F$2:$F$300,$F25,'Nashua 10K'!$J$2:$J$300)</f>
        <v>15.5</v>
      </c>
      <c r="I25" s="22">
        <f>SUMIF('Shaker 7'!$F$2:$F$300,$F25,'Shaker 7'!$J$2:$J$300)</f>
        <v>8.4</v>
      </c>
      <c r="J25" s="22">
        <f>SUMIF('Run for Freedom 5K'!$F$2:$F$300,$F25,'Run for Freedom 5K'!$J$2:$J$300)</f>
        <v>4.5</v>
      </c>
      <c r="K25" s="22">
        <f>SUMIF('Footrace for the Fallen 5K'!$F$2:$F$366,$F25,'Footrace for the Fallen 5K'!$J$2:$J$366)</f>
        <v>5.5</v>
      </c>
      <c r="L25" s="22">
        <f>SUMIF('New England Half'!$F$2:$F$355,$F25,'New England Half'!$J$2:$J$355)</f>
        <v>5.5</v>
      </c>
      <c r="M25" s="24">
        <f t="shared" si="3"/>
        <v>48.9</v>
      </c>
      <c r="N25" s="42">
        <v>6</v>
      </c>
    </row>
    <row r="26" spans="1:14">
      <c r="A26" t="s">
        <v>160</v>
      </c>
      <c r="B26" t="s">
        <v>161</v>
      </c>
      <c r="C26" t="s">
        <v>35</v>
      </c>
      <c r="D26" s="3">
        <v>56</v>
      </c>
      <c r="E26" t="s">
        <v>19</v>
      </c>
      <c r="F26" s="19" t="str">
        <f t="shared" si="2"/>
        <v>SeanPattenMMILLENNIUM RUNNING</v>
      </c>
      <c r="G26" s="22">
        <f>SUMIF('Shamrock 5K'!$F$2:$F$300,$F26,'Shamrock 5K'!$J$2:$J$300)</f>
        <v>6.5</v>
      </c>
      <c r="H26" s="22">
        <f>SUMIF('Nashua 10K'!$F$2:$F$300,$F26,'Nashua 10K'!$J$2:$J$300)</f>
        <v>11</v>
      </c>
      <c r="I26" s="22">
        <f>SUMIF('Shaker 7'!$F$2:$F$300,$F26,'Shaker 7'!$J$2:$J$300)</f>
        <v>7.8</v>
      </c>
      <c r="J26" s="22">
        <f>SUMIF('Run for Freedom 5K'!$F$2:$F$300,$F26,'Run for Freedom 5K'!$J$2:$J$300)</f>
        <v>3</v>
      </c>
      <c r="K26" s="22">
        <f>SUMIF('Footrace for the Fallen 5K'!$F$2:$F$366,$F26,'Footrace for the Fallen 5K'!$J$2:$J$366)</f>
        <v>7.25</v>
      </c>
      <c r="L26" s="22">
        <f>SUMIF('New England Half'!$F$2:$F$355,$F26,'New England Half'!$J$2:$J$355)</f>
        <v>3.5</v>
      </c>
      <c r="M26" s="24">
        <f t="shared" si="3"/>
        <v>39.049999999999997</v>
      </c>
      <c r="N26" s="42">
        <v>6</v>
      </c>
    </row>
    <row r="27" spans="1:14">
      <c r="A27" t="s">
        <v>202</v>
      </c>
      <c r="B27" t="s">
        <v>376</v>
      </c>
      <c r="C27" t="s">
        <v>35</v>
      </c>
      <c r="D27" s="3">
        <v>47</v>
      </c>
      <c r="E27" t="s">
        <v>17</v>
      </c>
      <c r="F27" s="20" t="str">
        <f t="shared" si="2"/>
        <v>RyanAschbrennerMGATE CITY STRIDERS</v>
      </c>
      <c r="G27" s="22">
        <f>SUMIF('Shamrock 5K'!$F$2:$F$300,$F27,'Shamrock 5K'!$J$2:$J$300)</f>
        <v>0</v>
      </c>
      <c r="H27" s="22">
        <f>SUMIF('Nashua 10K'!$F$2:$F$300,$F27,'Nashua 10K'!$J$2:$J$300)</f>
        <v>100</v>
      </c>
      <c r="I27" s="22">
        <f>SUMIF('Shaker 7'!$F$2:$F$300,$F27,'Shaker 7'!$J$2:$J$300)</f>
        <v>100</v>
      </c>
      <c r="J27" s="22">
        <f>SUMIF('Run for Freedom 5K'!$F$2:$F$300,$F27,'Run for Freedom 5K'!$J$2:$J$300)</f>
        <v>88</v>
      </c>
      <c r="K27" s="22">
        <f>SUMIF('Footrace for the Fallen 5K'!$F$2:$F$366,$F27,'Footrace for the Fallen 5K'!$J$2:$J$366)</f>
        <v>92</v>
      </c>
      <c r="L27" s="22">
        <f>SUMIF('New England Half'!$F$2:$F$355,$F27,'New England Half'!$J$2:$J$355)</f>
        <v>88</v>
      </c>
      <c r="M27" s="24">
        <f t="shared" si="3"/>
        <v>468</v>
      </c>
      <c r="N27" s="42">
        <v>5</v>
      </c>
    </row>
    <row r="28" spans="1:14">
      <c r="A28" t="s">
        <v>92</v>
      </c>
      <c r="B28" t="s">
        <v>484</v>
      </c>
      <c r="C28" t="s">
        <v>35</v>
      </c>
      <c r="D28" s="3">
        <v>56</v>
      </c>
      <c r="E28" t="s">
        <v>17</v>
      </c>
      <c r="F28" s="20" t="str">
        <f t="shared" si="2"/>
        <v>MichaelO'NeillMGATE CITY STRIDERS</v>
      </c>
      <c r="G28" s="22">
        <f>SUMIF('Shamrock 5K'!$F$2:$F$300,$F28,'Shamrock 5K'!$J$2:$J$300)</f>
        <v>0</v>
      </c>
      <c r="H28" s="22">
        <f>SUMIF('Nashua 10K'!$F$2:$F$300,$F28,'Nashua 10K'!$J$2:$J$300)</f>
        <v>84</v>
      </c>
      <c r="I28" s="22">
        <f>SUMIF('Shaker 7'!$F$2:$F$300,$F28,'Shaker 7'!$J$2:$J$300)</f>
        <v>84</v>
      </c>
      <c r="J28" s="22">
        <f>SUMIF('Run for Freedom 5K'!$F$2:$F$300,$F28,'Run for Freedom 5K'!$J$2:$J$300)</f>
        <v>72</v>
      </c>
      <c r="K28" s="22">
        <f>SUMIF('Footrace for the Fallen 5K'!$F$2:$F$366,$F28,'Footrace for the Fallen 5K'!$J$2:$J$366)</f>
        <v>88</v>
      </c>
      <c r="L28" s="22">
        <f>SUMIF('New England Half'!$F$2:$F$355,$F28,'New England Half'!$J$2:$J$355)</f>
        <v>96</v>
      </c>
      <c r="M28" s="24">
        <f t="shared" si="3"/>
        <v>424</v>
      </c>
      <c r="N28" s="42">
        <v>5</v>
      </c>
    </row>
    <row r="29" spans="1:14">
      <c r="A29" t="s">
        <v>124</v>
      </c>
      <c r="B29" t="s">
        <v>421</v>
      </c>
      <c r="C29" t="s">
        <v>35</v>
      </c>
      <c r="D29" s="3">
        <v>52</v>
      </c>
      <c r="E29" t="s">
        <v>19</v>
      </c>
      <c r="F29" s="20" t="str">
        <f t="shared" si="2"/>
        <v>MarkLapradeMMILLENNIUM RUNNING</v>
      </c>
      <c r="G29" s="22">
        <f>SUMIF('Shamrock 5K'!$F$2:$F$300,$F29,'Shamrock 5K'!$J$2:$J$300)</f>
        <v>0</v>
      </c>
      <c r="H29" s="22">
        <f>SUMIF('Nashua 10K'!$F$2:$F$300,$F29,'Nashua 10K'!$J$2:$J$300)</f>
        <v>52</v>
      </c>
      <c r="I29" s="22">
        <f>SUMIF('Shaker 7'!$F$2:$F$300,$F29,'Shaker 7'!$J$2:$J$300)</f>
        <v>52</v>
      </c>
      <c r="J29" s="22">
        <f>SUMIF('Run for Freedom 5K'!$F$2:$F$300,$F29,'Run for Freedom 5K'!$J$2:$J$300)</f>
        <v>61</v>
      </c>
      <c r="K29" s="22">
        <f>SUMIF('Footrace for the Fallen 5K'!$F$2:$F$366,$F29,'Footrace for the Fallen 5K'!$J$2:$J$366)</f>
        <v>68</v>
      </c>
      <c r="L29" s="22">
        <f>SUMIF('New England Half'!$F$2:$F$355,$F29,'New England Half'!$J$2:$J$355)</f>
        <v>72</v>
      </c>
      <c r="M29" s="24">
        <f t="shared" si="3"/>
        <v>305</v>
      </c>
      <c r="N29" s="42">
        <v>5</v>
      </c>
    </row>
    <row r="30" spans="1:14">
      <c r="A30" t="s">
        <v>414</v>
      </c>
      <c r="B30" t="s">
        <v>415</v>
      </c>
      <c r="C30" t="s">
        <v>35</v>
      </c>
      <c r="D30" s="3">
        <v>47</v>
      </c>
      <c r="E30" t="s">
        <v>19</v>
      </c>
      <c r="F30" s="20" t="str">
        <f t="shared" si="2"/>
        <v>EddieFerrisMMILLENNIUM RUNNING</v>
      </c>
      <c r="G30" s="22">
        <f>SUMIF('Shamrock 5K'!$F$2:$F$300,$F30,'Shamrock 5K'!$J$2:$J$300)</f>
        <v>0</v>
      </c>
      <c r="H30" s="22">
        <f>SUMIF('Nashua 10K'!$F$2:$F$300,$F30,'Nashua 10K'!$J$2:$J$300)</f>
        <v>58</v>
      </c>
      <c r="I30" s="22">
        <f>SUMIF('Shaker 7'!$F$2:$F$300,$F30,'Shaker 7'!$J$2:$J$300)</f>
        <v>55</v>
      </c>
      <c r="J30" s="22">
        <f>SUMIF('Run for Freedom 5K'!$F$2:$F$300,$F30,'Run for Freedom 5K'!$J$2:$J$300)</f>
        <v>46</v>
      </c>
      <c r="K30" s="22">
        <f>SUMIF('Footrace for the Fallen 5K'!$F$2:$F$366,$F30,'Footrace for the Fallen 5K'!$J$2:$J$366)</f>
        <v>58</v>
      </c>
      <c r="L30" s="22">
        <f>SUMIF('New England Half'!$F$2:$F$355,$F30,'New England Half'!$J$2:$J$355)</f>
        <v>68</v>
      </c>
      <c r="M30" s="24">
        <f t="shared" si="3"/>
        <v>285</v>
      </c>
      <c r="N30" s="42">
        <v>5</v>
      </c>
    </row>
    <row r="31" spans="1:14">
      <c r="A31" t="s">
        <v>96</v>
      </c>
      <c r="B31" t="s">
        <v>97</v>
      </c>
      <c r="C31" t="s">
        <v>35</v>
      </c>
      <c r="D31" s="3">
        <v>57</v>
      </c>
      <c r="E31" t="s">
        <v>18</v>
      </c>
      <c r="F31" s="19" t="str">
        <f t="shared" si="2"/>
        <v>JohnMcGarryMGREATER DERRY TRACK CLUB</v>
      </c>
      <c r="G31" s="22">
        <f>SUMIF('Shamrock 5K'!$F$2:$F$300,$F31,'Shamrock 5K'!$J$2:$J$300)</f>
        <v>68</v>
      </c>
      <c r="H31" s="22">
        <f>SUMIF('Nashua 10K'!$F$2:$F$300,$F31,'Nashua 10K'!$J$2:$J$300)</f>
        <v>76</v>
      </c>
      <c r="I31" s="22">
        <f>SUMIF('Shaker 7'!$F$2:$F$300,$F31,'Shaker 7'!$J$2:$J$300)</f>
        <v>49</v>
      </c>
      <c r="J31" s="22">
        <f>SUMIF('Run for Freedom 5K'!$F$2:$F$300,$F31,'Run for Freedom 5K'!$J$2:$J$300)</f>
        <v>19.5</v>
      </c>
      <c r="K31" s="22">
        <f>SUMIF('Footrace for the Fallen 5K'!$F$2:$F$366,$F31,'Footrace for the Fallen 5K'!$J$2:$J$366)</f>
        <v>10.5</v>
      </c>
      <c r="L31" s="22">
        <f>SUMIF('New England Half'!$F$2:$F$355,$F31,'New England Half'!$J$2:$J$355)</f>
        <v>0</v>
      </c>
      <c r="M31" s="24">
        <f t="shared" si="3"/>
        <v>223</v>
      </c>
      <c r="N31" s="42">
        <v>5</v>
      </c>
    </row>
    <row r="32" spans="1:14">
      <c r="A32" t="s">
        <v>176</v>
      </c>
      <c r="B32" t="s">
        <v>352</v>
      </c>
      <c r="C32" t="s">
        <v>35</v>
      </c>
      <c r="D32" s="3">
        <v>52</v>
      </c>
      <c r="E32" t="s">
        <v>18</v>
      </c>
      <c r="F32" s="20" t="str">
        <f t="shared" si="2"/>
        <v>ScottReiffMGREATER DERRY TRACK CLUB</v>
      </c>
      <c r="G32" s="22">
        <f>SUMIF('Shamrock 5K'!$F$2:$F$300,$F32,'Shamrock 5K'!$J$2:$J$300)</f>
        <v>0</v>
      </c>
      <c r="H32" s="22">
        <f>SUMIF('Nashua 10K'!$F$2:$F$300,$F32,'Nashua 10K'!$J$2:$J$300)</f>
        <v>18</v>
      </c>
      <c r="I32" s="22">
        <f>SUMIF('Shaker 7'!$F$2:$F$300,$F32,'Shaker 7'!$J$2:$J$300)</f>
        <v>6.75</v>
      </c>
      <c r="J32" s="22">
        <f>SUMIF('Run for Freedom 5K'!$F$2:$F$300,$F32,'Run for Freedom 5K'!$J$2:$J$300)</f>
        <v>9</v>
      </c>
      <c r="K32" s="22">
        <f>SUMIF('Footrace for the Fallen 5K'!$F$2:$F$366,$F32,'Footrace for the Fallen 5K'!$J$2:$J$366)</f>
        <v>8.4</v>
      </c>
      <c r="L32" s="22">
        <f>SUMIF('New England Half'!$F$2:$F$355,$F32,'New England Half'!$J$2:$J$355)</f>
        <v>9</v>
      </c>
      <c r="M32" s="24">
        <f t="shared" si="3"/>
        <v>51.15</v>
      </c>
      <c r="N32" s="42">
        <v>5</v>
      </c>
    </row>
    <row r="33" spans="1:14">
      <c r="A33" t="s">
        <v>39</v>
      </c>
      <c r="B33" t="s">
        <v>40</v>
      </c>
      <c r="C33" t="s">
        <v>35</v>
      </c>
      <c r="D33" s="3">
        <v>46</v>
      </c>
      <c r="E33" t="s">
        <v>17</v>
      </c>
      <c r="F33" s="19" t="str">
        <f t="shared" si="2"/>
        <v>StephenRouleauMGATE CITY STRIDERS</v>
      </c>
      <c r="G33" s="22">
        <f>SUMIF('Shamrock 5K'!$F$2:$F$300,$F33,'Shamrock 5K'!$J$2:$J$300)</f>
        <v>7.8</v>
      </c>
      <c r="H33" s="22">
        <f>SUMIF('Nashua 10K'!$F$2:$F$300,$F33,'Nashua 10K'!$J$2:$J$300)</f>
        <v>11.5</v>
      </c>
      <c r="I33" s="22">
        <f>SUMIF('Shaker 7'!$F$2:$F$300,$F33,'Shaker 7'!$J$2:$J$300)</f>
        <v>6.25</v>
      </c>
      <c r="J33" s="22">
        <f>SUMIF('Run for Freedom 5K'!$F$2:$F$300,$F33,'Run for Freedom 5K'!$J$2:$J$300)</f>
        <v>1.6</v>
      </c>
      <c r="K33" s="22">
        <f>SUMIF('Footrace for the Fallen 5K'!$F$2:$F$366,$F33,'Footrace for the Fallen 5K'!$J$2:$J$366)</f>
        <v>1</v>
      </c>
      <c r="L33" s="22">
        <f>SUMIF('New England Half'!$F$2:$F$355,$F33,'New England Half'!$J$2:$J$355)</f>
        <v>0</v>
      </c>
      <c r="M33" s="24">
        <f t="shared" si="3"/>
        <v>28.150000000000002</v>
      </c>
      <c r="N33" s="42">
        <v>5</v>
      </c>
    </row>
    <row r="34" spans="1:14">
      <c r="A34" s="3" t="s">
        <v>325</v>
      </c>
      <c r="B34" s="3" t="s">
        <v>326</v>
      </c>
      <c r="C34" s="3" t="s">
        <v>35</v>
      </c>
      <c r="D34" s="3">
        <v>40</v>
      </c>
      <c r="E34" t="s">
        <v>18</v>
      </c>
      <c r="F34" s="19" t="str">
        <f t="shared" si="2"/>
        <v>ChristophJaegerMGREATER DERRY TRACK CLUB</v>
      </c>
      <c r="G34" s="22">
        <f>SUMIF('Shamrock 5K'!$F$2:$F$300,$F34,'Shamrock 5K'!$J$2:$J$300)</f>
        <v>2.4</v>
      </c>
      <c r="H34" s="22">
        <f>SUMIF('Nashua 10K'!$F$2:$F$300,$F34,'Nashua 10K'!$J$2:$J$300)</f>
        <v>7</v>
      </c>
      <c r="I34" s="22">
        <f>SUMIF('Shaker 7'!$F$2:$F$300,$F34,'Shaker 7'!$J$2:$J$300)</f>
        <v>0</v>
      </c>
      <c r="J34" s="22">
        <f>SUMIF('Run for Freedom 5K'!$F$2:$F$300,$F34,'Run for Freedom 5K'!$J$2:$J$300)</f>
        <v>1</v>
      </c>
      <c r="K34" s="22">
        <f>SUMIF('Footrace for the Fallen 5K'!$F$2:$F$366,$F34,'Footrace for the Fallen 5K'!$J$2:$J$366)</f>
        <v>3.75</v>
      </c>
      <c r="L34" s="22">
        <f>SUMIF('New England Half'!$F$2:$F$355,$F34,'New England Half'!$J$2:$J$355)</f>
        <v>5.25</v>
      </c>
      <c r="M34" s="24">
        <f t="shared" si="3"/>
        <v>19.399999999999999</v>
      </c>
      <c r="N34" s="42">
        <v>5</v>
      </c>
    </row>
    <row r="35" spans="1:14">
      <c r="A35" t="s">
        <v>52</v>
      </c>
      <c r="B35" t="s">
        <v>53</v>
      </c>
      <c r="C35" t="s">
        <v>35</v>
      </c>
      <c r="D35" s="3">
        <v>59</v>
      </c>
      <c r="E35" t="s">
        <v>17</v>
      </c>
      <c r="F35" s="19" t="str">
        <f t="shared" si="2"/>
        <v>JacquesDubeMGATE CITY STRIDERS</v>
      </c>
      <c r="G35" s="22">
        <f>SUMIF('Shamrock 5K'!$F$2:$F$300,$F35,'Shamrock 5K'!$J$2:$J$300)</f>
        <v>4.75</v>
      </c>
      <c r="H35" s="22">
        <f>SUMIF('Nashua 10K'!$F$2:$F$300,$F35,'Nashua 10K'!$J$2:$J$300)</f>
        <v>7.25</v>
      </c>
      <c r="I35" s="22">
        <f>SUMIF('Shaker 7'!$F$2:$F$300,$F35,'Shaker 7'!$J$2:$J$300)</f>
        <v>3.5</v>
      </c>
      <c r="J35" s="22">
        <f>SUMIF('Run for Freedom 5K'!$F$2:$F$300,$F35,'Run for Freedom 5K'!$J$2:$J$300)</f>
        <v>1</v>
      </c>
      <c r="K35" s="22">
        <f>SUMIF('Footrace for the Fallen 5K'!$F$2:$F$366,$F35,'Footrace for the Fallen 5K'!$J$2:$J$366)</f>
        <v>2</v>
      </c>
      <c r="L35" s="22">
        <f>SUMIF('New England Half'!$F$2:$F$355,$F35,'New England Half'!$J$2:$J$355)</f>
        <v>0</v>
      </c>
      <c r="M35" s="24">
        <f t="shared" si="3"/>
        <v>18.5</v>
      </c>
      <c r="N35" s="42">
        <v>5</v>
      </c>
    </row>
    <row r="36" spans="1:14">
      <c r="A36" t="s">
        <v>85</v>
      </c>
      <c r="B36" t="s">
        <v>86</v>
      </c>
      <c r="C36" t="s">
        <v>35</v>
      </c>
      <c r="D36" s="3">
        <v>79</v>
      </c>
      <c r="E36" t="s">
        <v>17</v>
      </c>
      <c r="F36" s="19" t="str">
        <f t="shared" si="2"/>
        <v>RaymondBoutotteMGATE CITY STRIDERS</v>
      </c>
      <c r="G36" s="22">
        <f>SUMIF('Shamrock 5K'!$F$2:$F$300,$F36,'Shamrock 5K'!$J$2:$J$300)</f>
        <v>1.2</v>
      </c>
      <c r="H36" s="22">
        <f>SUMIF('Nashua 10K'!$F$2:$F$300,$F36,'Nashua 10K'!$J$2:$J$300)</f>
        <v>3.5</v>
      </c>
      <c r="I36" s="22">
        <f>SUMIF('Shaker 7'!$F$2:$F$300,$F36,'Shaker 7'!$J$2:$J$300)</f>
        <v>4.5</v>
      </c>
      <c r="J36" s="22">
        <f>SUMIF('Run for Freedom 5K'!$F$2:$F$300,$F36,'Run for Freedom 5K'!$J$2:$J$300)</f>
        <v>1</v>
      </c>
      <c r="K36" s="22">
        <f>SUMIF('Footrace for the Fallen 5K'!$F$2:$F$366,$F36,'Footrace for the Fallen 5K'!$J$2:$J$366)</f>
        <v>1</v>
      </c>
      <c r="L36" s="22">
        <f>SUMIF('New England Half'!$F$2:$F$355,$F36,'New England Half'!$J$2:$J$355)</f>
        <v>0</v>
      </c>
      <c r="M36" s="24">
        <f t="shared" si="3"/>
        <v>11.2</v>
      </c>
      <c r="N36" s="42">
        <v>5</v>
      </c>
    </row>
    <row r="37" spans="1:14">
      <c r="A37" t="s">
        <v>367</v>
      </c>
      <c r="B37" t="s">
        <v>368</v>
      </c>
      <c r="C37" t="s">
        <v>35</v>
      </c>
      <c r="D37" s="3">
        <v>46</v>
      </c>
      <c r="E37" t="s">
        <v>18</v>
      </c>
      <c r="F37" s="20" t="str">
        <f t="shared" si="2"/>
        <v>SharadVidyarthyMGREATER DERRY TRACK CLUB</v>
      </c>
      <c r="G37" s="22">
        <f>SUMIF('Shamrock 5K'!$F$2:$F$300,$F37,'Shamrock 5K'!$J$2:$J$300)</f>
        <v>0</v>
      </c>
      <c r="H37" s="22">
        <f>SUMIF('Nashua 10K'!$F$2:$F$300,$F37,'Nashua 10K'!$J$2:$J$300)</f>
        <v>2.8</v>
      </c>
      <c r="I37" s="22">
        <f>SUMIF('Shaker 7'!$F$2:$F$300,$F37,'Shaker 7'!$J$2:$J$300)</f>
        <v>3.25</v>
      </c>
      <c r="J37" s="22">
        <f>SUMIF('Run for Freedom 5K'!$F$2:$F$300,$F37,'Run for Freedom 5K'!$J$2:$J$300)</f>
        <v>1</v>
      </c>
      <c r="K37" s="22">
        <f>SUMIF('Footrace for the Fallen 5K'!$F$2:$F$366,$F37,'Footrace for the Fallen 5K'!$J$2:$J$366)</f>
        <v>1</v>
      </c>
      <c r="L37" s="22">
        <f>SUMIF('New England Half'!$F$2:$F$355,$F37,'New England Half'!$J$2:$J$355)</f>
        <v>1</v>
      </c>
      <c r="M37" s="24">
        <f t="shared" si="3"/>
        <v>9.0500000000000007</v>
      </c>
      <c r="N37" s="42">
        <v>5</v>
      </c>
    </row>
    <row r="38" spans="1:14">
      <c r="A38" t="s">
        <v>172</v>
      </c>
      <c r="B38" t="s">
        <v>173</v>
      </c>
      <c r="C38" t="s">
        <v>35</v>
      </c>
      <c r="D38" s="3">
        <v>53</v>
      </c>
      <c r="E38" t="s">
        <v>19</v>
      </c>
      <c r="F38" s="20" t="str">
        <f t="shared" si="2"/>
        <v>RobertHoffmanMMILLENNIUM RUNNING</v>
      </c>
      <c r="G38" s="22">
        <f>SUMIF('Shamrock 5K'!$F$2:$F$300,$F38,'Shamrock 5K'!$J$2:$J$300)</f>
        <v>1</v>
      </c>
      <c r="H38" s="22">
        <f>SUMIF('Nashua 10K'!$F$2:$F$300,$F38,'Nashua 10K'!$J$2:$J$300)</f>
        <v>4.25</v>
      </c>
      <c r="I38" s="22">
        <f>SUMIF('Shaker 7'!$F$2:$F$300,$F38,'Shaker 7'!$J$2:$J$300)</f>
        <v>0</v>
      </c>
      <c r="J38" s="22">
        <f>SUMIF('Run for Freedom 5K'!$F$2:$F$300,$F38,'Run for Freedom 5K'!$J$2:$J$300)</f>
        <v>1</v>
      </c>
      <c r="K38" s="22">
        <f>SUMIF('Footrace for the Fallen 5K'!$F$2:$F$366,$F38,'Footrace for the Fallen 5K'!$J$2:$J$366)</f>
        <v>1</v>
      </c>
      <c r="L38" s="22">
        <f>SUMIF('New England Half'!$F$2:$F$355,$F38,'New England Half'!$J$2:$J$355)</f>
        <v>1</v>
      </c>
      <c r="M38" s="24">
        <f t="shared" si="3"/>
        <v>8.25</v>
      </c>
      <c r="N38" s="42">
        <v>5</v>
      </c>
    </row>
  </sheetData>
  <sortState xmlns:xlrd2="http://schemas.microsoft.com/office/spreadsheetml/2017/richdata2" ref="A21:O38">
    <sortCondition descending="1" ref="N21:N38"/>
    <sortCondition descending="1" ref="M21:M38"/>
  </sortState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outlinePr summaryBelow="0" summaryRight="0"/>
  </sheetPr>
  <dimension ref="A1:M494"/>
  <sheetViews>
    <sheetView workbookViewId="0">
      <pane ySplit="1" topLeftCell="A2" activePane="bottomLeft" state="frozen"/>
      <selection pane="bottomLeft"/>
    </sheetView>
  </sheetViews>
  <sheetFormatPr defaultColWidth="12.53515625" defaultRowHeight="12.45" outlineLevelCol="1"/>
  <cols>
    <col min="1" max="1" width="9.921875" style="3" bestFit="1" customWidth="1"/>
    <col min="2" max="2" width="9.765625" style="3" bestFit="1" customWidth="1"/>
    <col min="3" max="3" width="7.15234375" style="3" bestFit="1" customWidth="1"/>
    <col min="4" max="4" width="4.23046875" style="3" bestFit="1" customWidth="1"/>
    <col min="5" max="5" width="36.765625" style="3" bestFit="1" customWidth="1" collapsed="1"/>
    <col min="6" max="6" width="45.3046875" style="3" hidden="1" customWidth="1" outlineLevel="1"/>
    <col min="7" max="7" width="12.15234375" style="3" bestFit="1" customWidth="1"/>
    <col min="8" max="8" width="11.23046875" style="3" bestFit="1" customWidth="1"/>
    <col min="9" max="9" width="8.3046875" style="3" bestFit="1" customWidth="1"/>
    <col min="10" max="10" width="18.07421875" style="3" bestFit="1" customWidth="1"/>
    <col min="11" max="11" width="23.23046875" style="3" bestFit="1" customWidth="1"/>
    <col min="12" max="12" width="16.23046875" style="3" bestFit="1" customWidth="1"/>
    <col min="13" max="13" width="6.3046875" style="3" bestFit="1" customWidth="1"/>
    <col min="14" max="16384" width="12.53515625" style="3"/>
  </cols>
  <sheetData>
    <row r="1" spans="1:13" s="10" customFormat="1">
      <c r="A1" s="4" t="s">
        <v>1</v>
      </c>
      <c r="B1" s="4" t="s">
        <v>2</v>
      </c>
      <c r="C1" s="4" t="s">
        <v>3</v>
      </c>
      <c r="D1" s="4" t="s">
        <v>4</v>
      </c>
      <c r="E1" s="4" t="s">
        <v>5</v>
      </c>
      <c r="F1" s="4" t="s">
        <v>6</v>
      </c>
      <c r="G1" s="4" t="s">
        <v>29</v>
      </c>
      <c r="H1" s="4" t="s">
        <v>15</v>
      </c>
      <c r="I1" s="4" t="s">
        <v>31</v>
      </c>
      <c r="J1" s="4" t="s">
        <v>30</v>
      </c>
      <c r="K1" s="4" t="s">
        <v>32</v>
      </c>
      <c r="L1" s="4" t="s">
        <v>16</v>
      </c>
      <c r="M1" s="23" t="s">
        <v>0</v>
      </c>
    </row>
    <row r="2" spans="1:13">
      <c r="A2" t="s">
        <v>92</v>
      </c>
      <c r="B2" t="s">
        <v>484</v>
      </c>
      <c r="C2" t="s">
        <v>35</v>
      </c>
      <c r="D2" s="3">
        <v>56</v>
      </c>
      <c r="E2" t="s">
        <v>17</v>
      </c>
      <c r="F2" s="20" t="str">
        <f>A2&amp;B2&amp;C2&amp;E2</f>
        <v>MichaelO'NeillMGATE CITY STRIDERS</v>
      </c>
      <c r="G2" s="22">
        <f>SUMIF('Shamrock 5K'!$F$2:$F$300,$F2,'Shamrock 5K'!$J$2:$J$300)</f>
        <v>0</v>
      </c>
      <c r="H2" s="22">
        <f>SUMIF('Nashua 10K'!$F$2:$F$300,$F2,'Nashua 10K'!$J$2:$J$300)</f>
        <v>84</v>
      </c>
      <c r="I2" s="22">
        <f>SUMIF('Shaker 7'!$F$2:$F$300,$F2,'Shaker 7'!$J$2:$J$300)</f>
        <v>84</v>
      </c>
      <c r="J2" s="22">
        <f>SUMIF('Run for Freedom 5K'!$F$2:$F$300,$F2,'Run for Freedom 5K'!$J$2:$J$300)</f>
        <v>72</v>
      </c>
      <c r="K2" s="22">
        <f>SUMIF('Footrace for the Fallen 5K'!$F$2:$F$366,$F2,'Footrace for the Fallen 5K'!$J$2:$J$366)</f>
        <v>88</v>
      </c>
      <c r="L2" s="22">
        <f>SUMIF('New England Half'!$F$2:$F$355,$F2,'New England Half'!$J$2:$J$355)</f>
        <v>96</v>
      </c>
      <c r="M2" s="24">
        <f>SUM(G2:L2)</f>
        <v>424</v>
      </c>
    </row>
    <row r="3" spans="1:13">
      <c r="A3" t="s">
        <v>124</v>
      </c>
      <c r="B3" t="s">
        <v>157</v>
      </c>
      <c r="C3" t="s">
        <v>35</v>
      </c>
      <c r="D3" s="3">
        <v>57</v>
      </c>
      <c r="E3" t="s">
        <v>19</v>
      </c>
      <c r="F3" s="20" t="str">
        <f>A3&amp;B3&amp;C3&amp;E3</f>
        <v>MarkCraneMMILLENNIUM RUNNING</v>
      </c>
      <c r="G3" s="22">
        <f>SUMIF('Shamrock 5K'!$F$2:$F$300,$F3,'Shamrock 5K'!$J$2:$J$300)</f>
        <v>72</v>
      </c>
      <c r="H3" s="22">
        <f>SUMIF('Nashua 10K'!$F$2:$F$300,$F3,'Nashua 10K'!$J$2:$J$300)</f>
        <v>68</v>
      </c>
      <c r="I3" s="22">
        <f>SUMIF('Shaker 7'!$F$2:$F$300,$F3,'Shaker 7'!$J$2:$J$300)</f>
        <v>72</v>
      </c>
      <c r="J3" s="22">
        <f>SUMIF('Run for Freedom 5K'!$F$2:$F$300,$F3,'Run for Freedom 5K'!$J$2:$J$300)</f>
        <v>58</v>
      </c>
      <c r="K3" s="22">
        <f>SUMIF('Footrace for the Fallen 5K'!$F$2:$F$366,$F3,'Footrace for the Fallen 5K'!$J$2:$J$366)</f>
        <v>49</v>
      </c>
      <c r="L3" s="22">
        <f>SUMIF('New England Half'!$F$2:$F$355,$F3,'New England Half'!$J$2:$J$355)</f>
        <v>46</v>
      </c>
      <c r="M3" s="24">
        <f>SUM(G3:L3)</f>
        <v>365</v>
      </c>
    </row>
    <row r="4" spans="1:13">
      <c r="A4" s="3" t="s">
        <v>205</v>
      </c>
      <c r="B4" s="3" t="s">
        <v>206</v>
      </c>
      <c r="C4" s="3" t="s">
        <v>35</v>
      </c>
      <c r="D4" s="3">
        <v>50</v>
      </c>
      <c r="E4" s="3" t="s">
        <v>20</v>
      </c>
      <c r="F4" s="20" t="str">
        <f>A4&amp;B4&amp;C4&amp;E4</f>
        <v>DanielSheaMUPPER VALLEY RUNNING CLUB</v>
      </c>
      <c r="G4" s="22">
        <f>SUMIF('Shamrock 5K'!$F$2:$F$300,$F4,'Shamrock 5K'!$J$2:$J$300)</f>
        <v>92</v>
      </c>
      <c r="H4" s="22">
        <f>SUMIF('Nashua 10K'!$F$2:$F$300,$F4,'Nashua 10K'!$J$2:$J$300)</f>
        <v>72</v>
      </c>
      <c r="I4" s="22">
        <f>SUMIF('Shaker 7'!$F$2:$F$300,$F4,'Shaker 7'!$J$2:$J$300)</f>
        <v>88</v>
      </c>
      <c r="J4" s="22">
        <f>SUMIF('Run for Freedom 5K'!$F$2:$F$300,$F4,'Run for Freedom 5K'!$J$2:$J$300)</f>
        <v>64</v>
      </c>
      <c r="K4" s="22">
        <f>SUMIF('Footrace for the Fallen 5K'!$F$2:$F$366,$F4,'Footrace for the Fallen 5K'!$J$2:$J$366)</f>
        <v>0</v>
      </c>
      <c r="L4" s="22">
        <f>SUMIF('New England Half'!$F$2:$F$355,$F4,'New England Half'!$J$2:$J$355)</f>
        <v>0</v>
      </c>
      <c r="M4" s="24">
        <f>SUM(G4:L4)</f>
        <v>316</v>
      </c>
    </row>
    <row r="5" spans="1:13">
      <c r="A5" t="s">
        <v>83</v>
      </c>
      <c r="B5" t="s">
        <v>418</v>
      </c>
      <c r="C5" t="s">
        <v>35</v>
      </c>
      <c r="D5" s="3">
        <v>53</v>
      </c>
      <c r="E5" t="s">
        <v>19</v>
      </c>
      <c r="F5" s="20" t="str">
        <f>A5&amp;B5&amp;C5&amp;E5</f>
        <v>DavidSaarinenMMILLENNIUM RUNNING</v>
      </c>
      <c r="G5" s="22">
        <f>SUMIF('Shamrock 5K'!$F$2:$F$300,$F5,'Shamrock 5K'!$J$2:$J$300)</f>
        <v>0</v>
      </c>
      <c r="H5" s="22">
        <f>SUMIF('Nashua 10K'!$F$2:$F$300,$F5,'Nashua 10K'!$J$2:$J$300)</f>
        <v>80</v>
      </c>
      <c r="I5" s="22">
        <f>SUMIF('Shaker 7'!$F$2:$F$300,$F5,'Shaker 7'!$J$2:$J$300)</f>
        <v>0</v>
      </c>
      <c r="J5" s="22">
        <f>SUMIF('Run for Freedom 5K'!$F$2:$F$300,$F5,'Run for Freedom 5K'!$J$2:$J$300)</f>
        <v>84</v>
      </c>
      <c r="K5" s="22">
        <f>SUMIF('Footrace for the Fallen 5K'!$F$2:$F$366,$F5,'Footrace for the Fallen 5K'!$J$2:$J$366)</f>
        <v>72</v>
      </c>
      <c r="L5" s="22">
        <f>SUMIF('New England Half'!$F$2:$F$355,$F5,'New England Half'!$J$2:$J$355)</f>
        <v>80</v>
      </c>
      <c r="M5" s="24">
        <f>SUM(G5:L5)</f>
        <v>316</v>
      </c>
    </row>
    <row r="6" spans="1:13">
      <c r="A6" t="s">
        <v>124</v>
      </c>
      <c r="B6" t="s">
        <v>421</v>
      </c>
      <c r="C6" t="s">
        <v>35</v>
      </c>
      <c r="D6" s="3">
        <v>52</v>
      </c>
      <c r="E6" t="s">
        <v>19</v>
      </c>
      <c r="F6" s="20" t="str">
        <f>A6&amp;B6&amp;C6&amp;E6</f>
        <v>MarkLapradeMMILLENNIUM RUNNING</v>
      </c>
      <c r="G6" s="22">
        <f>SUMIF('Shamrock 5K'!$F$2:$F$300,$F6,'Shamrock 5K'!$J$2:$J$300)</f>
        <v>0</v>
      </c>
      <c r="H6" s="22">
        <f>SUMIF('Nashua 10K'!$F$2:$F$300,$F6,'Nashua 10K'!$J$2:$J$300)</f>
        <v>52</v>
      </c>
      <c r="I6" s="22">
        <f>SUMIF('Shaker 7'!$F$2:$F$300,$F6,'Shaker 7'!$J$2:$J$300)</f>
        <v>52</v>
      </c>
      <c r="J6" s="22">
        <f>SUMIF('Run for Freedom 5K'!$F$2:$F$300,$F6,'Run for Freedom 5K'!$J$2:$J$300)</f>
        <v>61</v>
      </c>
      <c r="K6" s="22">
        <f>SUMIF('Footrace for the Fallen 5K'!$F$2:$F$366,$F6,'Footrace for the Fallen 5K'!$J$2:$J$366)</f>
        <v>68</v>
      </c>
      <c r="L6" s="22">
        <f>SUMIF('New England Half'!$F$2:$F$355,$F6,'New England Half'!$J$2:$J$355)</f>
        <v>72</v>
      </c>
      <c r="M6" s="24">
        <f>SUM(G6:L6)</f>
        <v>305</v>
      </c>
    </row>
    <row r="7" spans="1:13">
      <c r="A7" t="s">
        <v>96</v>
      </c>
      <c r="B7" t="s">
        <v>97</v>
      </c>
      <c r="C7" t="s">
        <v>35</v>
      </c>
      <c r="D7" s="3">
        <v>57</v>
      </c>
      <c r="E7" t="s">
        <v>18</v>
      </c>
      <c r="F7" s="20" t="str">
        <f>A7&amp;B7&amp;C7&amp;E7</f>
        <v>JohnMcGarryMGREATER DERRY TRACK CLUB</v>
      </c>
      <c r="G7" s="22">
        <f>SUMIF('Shamrock 5K'!$F$2:$F$300,$F7,'Shamrock 5K'!$J$2:$J$300)</f>
        <v>68</v>
      </c>
      <c r="H7" s="22">
        <f>SUMIF('Nashua 10K'!$F$2:$F$300,$F7,'Nashua 10K'!$J$2:$J$300)</f>
        <v>76</v>
      </c>
      <c r="I7" s="22">
        <f>SUMIF('Shaker 7'!$F$2:$F$300,$F7,'Shaker 7'!$J$2:$J$300)</f>
        <v>49</v>
      </c>
      <c r="J7" s="22">
        <f>SUMIF('Run for Freedom 5K'!$F$2:$F$300,$F7,'Run for Freedom 5K'!$J$2:$J$300)</f>
        <v>19.5</v>
      </c>
      <c r="K7" s="22">
        <f>SUMIF('Footrace for the Fallen 5K'!$F$2:$F$366,$F7,'Footrace for the Fallen 5K'!$J$2:$J$366)</f>
        <v>10.5</v>
      </c>
      <c r="L7" s="22">
        <f>SUMIF('New England Half'!$F$2:$F$355,$F7,'New England Half'!$J$2:$J$355)</f>
        <v>0</v>
      </c>
      <c r="M7" s="24">
        <f>SUM(G7:L7)</f>
        <v>223</v>
      </c>
    </row>
    <row r="8" spans="1:13">
      <c r="A8" t="s">
        <v>99</v>
      </c>
      <c r="B8" t="s">
        <v>100</v>
      </c>
      <c r="C8" t="s">
        <v>35</v>
      </c>
      <c r="D8" s="3">
        <v>52</v>
      </c>
      <c r="E8" t="s">
        <v>18</v>
      </c>
      <c r="F8" s="20" t="str">
        <f>A8&amp;B8&amp;C8&amp;E8</f>
        <v>PaulMahonMGREATER DERRY TRACK CLUB</v>
      </c>
      <c r="G8" s="22">
        <f>SUMIF('Shamrock 5K'!$F$2:$F$300,$F8,'Shamrock 5K'!$J$2:$J$300)</f>
        <v>40</v>
      </c>
      <c r="H8" s="22">
        <f>SUMIF('Nashua 10K'!$F$2:$F$300,$F8,'Nashua 10K'!$J$2:$J$300)</f>
        <v>49</v>
      </c>
      <c r="I8" s="22">
        <f>SUMIF('Shaker 7'!$F$2:$F$300,$F8,'Shaker 7'!$J$2:$J$300)</f>
        <v>28</v>
      </c>
      <c r="J8" s="22">
        <f>SUMIF('Run for Freedom 5K'!$F$2:$F$300,$F8,'Run for Freedom 5K'!$J$2:$J$300)</f>
        <v>0</v>
      </c>
      <c r="K8" s="22">
        <f>SUMIF('Footrace for the Fallen 5K'!$F$2:$F$366,$F8,'Footrace for the Fallen 5K'!$J$2:$J$366)</f>
        <v>37</v>
      </c>
      <c r="L8" s="22">
        <f>SUMIF('New England Half'!$F$2:$F$355,$F8,'New England Half'!$J$2:$J$355)</f>
        <v>0</v>
      </c>
      <c r="M8" s="24">
        <f>SUM(G8:L8)</f>
        <v>154</v>
      </c>
    </row>
    <row r="9" spans="1:13">
      <c r="A9" t="s">
        <v>101</v>
      </c>
      <c r="B9" t="s">
        <v>102</v>
      </c>
      <c r="C9" t="s">
        <v>35</v>
      </c>
      <c r="D9" s="3">
        <v>52</v>
      </c>
      <c r="E9" t="s">
        <v>18</v>
      </c>
      <c r="F9" s="20" t="str">
        <f>A9&amp;B9&amp;C9&amp;E9</f>
        <v>GregDesmaraisMGREATER DERRY TRACK CLUB</v>
      </c>
      <c r="G9" s="22">
        <f>SUMIF('Shamrock 5K'!$F$2:$F$300,$F9,'Shamrock 5K'!$J$2:$J$300)</f>
        <v>34</v>
      </c>
      <c r="H9" s="22">
        <f>SUMIF('Nashua 10K'!$F$2:$F$300,$F9,'Nashua 10K'!$J$2:$J$300)</f>
        <v>43</v>
      </c>
      <c r="I9" s="22">
        <f>SUMIF('Shaker 7'!$F$2:$F$300,$F9,'Shaker 7'!$J$2:$J$300)</f>
        <v>26</v>
      </c>
      <c r="J9" s="22">
        <f>SUMIF('Run for Freedom 5K'!$F$2:$F$300,$F9,'Run for Freedom 5K'!$J$2:$J$300)</f>
        <v>0</v>
      </c>
      <c r="K9" s="22">
        <f>SUMIF('Footrace for the Fallen 5K'!$F$2:$F$366,$F9,'Footrace for the Fallen 5K'!$J$2:$J$366)</f>
        <v>46</v>
      </c>
      <c r="L9" s="22">
        <f>SUMIF('New England Half'!$F$2:$F$355,$F9,'New England Half'!$J$2:$J$355)</f>
        <v>0</v>
      </c>
      <c r="M9" s="24">
        <f>SUM(G9:L9)</f>
        <v>149</v>
      </c>
    </row>
    <row r="10" spans="1:13">
      <c r="A10" t="s">
        <v>377</v>
      </c>
      <c r="B10" t="s">
        <v>490</v>
      </c>
      <c r="C10" t="s">
        <v>35</v>
      </c>
      <c r="D10" s="3">
        <v>58</v>
      </c>
      <c r="E10" t="s">
        <v>19</v>
      </c>
      <c r="F10" s="20" t="str">
        <f>A10&amp;B10&amp;C10&amp;E10</f>
        <v>BrianArsenaultMMILLENNIUM RUNNING</v>
      </c>
      <c r="G10" s="22">
        <f>SUMIF('Shamrock 5K'!$F$2:$F$300,$F10,'Shamrock 5K'!$J$2:$J$300)</f>
        <v>0</v>
      </c>
      <c r="H10" s="22">
        <f>SUMIF('Nashua 10K'!$F$2:$F$300,$F10,'Nashua 10K'!$J$2:$J$300)</f>
        <v>0</v>
      </c>
      <c r="I10" s="22">
        <f>SUMIF('Shaker 7'!$F$2:$F$300,$F10,'Shaker 7'!$J$2:$J$300)</f>
        <v>30</v>
      </c>
      <c r="J10" s="22">
        <f>SUMIF('Run for Freedom 5K'!$F$2:$F$300,$F10,'Run for Freedom 5K'!$J$2:$J$300)</f>
        <v>43</v>
      </c>
      <c r="K10" s="22">
        <f>SUMIF('Footrace for the Fallen 5K'!$F$2:$F$366,$F10,'Footrace for the Fallen 5K'!$J$2:$J$366)</f>
        <v>40</v>
      </c>
      <c r="L10" s="22">
        <f>SUMIF('New England Half'!$F$2:$F$355,$F10,'New England Half'!$J$2:$J$355)</f>
        <v>21</v>
      </c>
      <c r="M10" s="24">
        <f>SUM(G10:L10)</f>
        <v>134</v>
      </c>
    </row>
    <row r="11" spans="1:13">
      <c r="A11" t="s">
        <v>92</v>
      </c>
      <c r="B11" t="s">
        <v>93</v>
      </c>
      <c r="C11" t="s">
        <v>35</v>
      </c>
      <c r="D11">
        <v>52</v>
      </c>
      <c r="E11" t="s">
        <v>18</v>
      </c>
      <c r="F11" s="20" t="str">
        <f>A11&amp;B11&amp;C11&amp;E11</f>
        <v>MichaelFraysseMGREATER DERRY TRACK CLUB</v>
      </c>
      <c r="G11" s="22">
        <f>SUMIF('Shamrock 5K'!$F$2:$F$300,$F11,'Shamrock 5K'!$J$2:$J$300)</f>
        <v>64</v>
      </c>
      <c r="H11" s="22">
        <f>SUMIF('Nashua 10K'!$F$2:$F$300,$F11,'Nashua 10K'!$J$2:$J$300)</f>
        <v>0</v>
      </c>
      <c r="I11" s="22">
        <f>SUMIF('Shaker 7'!$F$2:$F$300,$F11,'Shaker 7'!$J$2:$J$300)</f>
        <v>0</v>
      </c>
      <c r="J11" s="22">
        <f>SUMIF('Run for Freedom 5K'!$F$2:$F$300,$F11,'Run for Freedom 5K'!$J$2:$J$300)</f>
        <v>68</v>
      </c>
      <c r="K11" s="22">
        <f>SUMIF('Footrace for the Fallen 5K'!$F$2:$F$366,$F11,'Footrace for the Fallen 5K'!$J$2:$J$366)</f>
        <v>0</v>
      </c>
      <c r="L11" s="22">
        <f>SUMIF('New England Half'!$F$2:$F$355,$F11,'New England Half'!$J$2:$J$355)</f>
        <v>0</v>
      </c>
      <c r="M11" s="24">
        <f>SUM(G11:L11)</f>
        <v>132</v>
      </c>
    </row>
    <row r="12" spans="1:13">
      <c r="A12" s="3" t="s">
        <v>773</v>
      </c>
      <c r="B12" s="3" t="s">
        <v>774</v>
      </c>
      <c r="C12" s="3" t="s">
        <v>35</v>
      </c>
      <c r="D12" s="3">
        <v>50</v>
      </c>
      <c r="E12" t="s">
        <v>19</v>
      </c>
      <c r="F12" s="20" t="str">
        <f>A12&amp;B12&amp;C12&amp;E12</f>
        <v>ChuckWiseMMILLENNIUM RUNNING</v>
      </c>
      <c r="G12" s="22">
        <f>SUMIF('Shamrock 5K'!$F$2:$F$300,$F12,'Shamrock 5K'!$J$2:$J$300)</f>
        <v>0</v>
      </c>
      <c r="H12" s="22">
        <f>SUMIF('Nashua 10K'!$F$2:$F$300,$F12,'Nashua 10K'!$J$2:$J$300)</f>
        <v>0</v>
      </c>
      <c r="I12" s="22">
        <f>SUMIF('Shaker 7'!$F$2:$F$300,$F12,'Shaker 7'!$J$2:$J$300)</f>
        <v>0</v>
      </c>
      <c r="J12" s="22">
        <f>SUMIF('Run for Freedom 5K'!$F$2:$F$300,$F12,'Run for Freedom 5K'!$J$2:$J$300)</f>
        <v>0</v>
      </c>
      <c r="K12" s="22">
        <f>SUMIF('Footrace for the Fallen 5K'!$F$2:$F$366,$F12,'Footrace for the Fallen 5K'!$J$2:$J$366)</f>
        <v>55</v>
      </c>
      <c r="L12" s="22">
        <f>SUMIF('New England Half'!$F$2:$F$355,$F12,'New England Half'!$J$2:$J$355)</f>
        <v>52</v>
      </c>
      <c r="M12" s="24">
        <f>SUM(G12:L12)</f>
        <v>107</v>
      </c>
    </row>
    <row r="13" spans="1:13">
      <c r="A13" t="s">
        <v>433</v>
      </c>
      <c r="B13" t="s">
        <v>434</v>
      </c>
      <c r="C13" t="s">
        <v>35</v>
      </c>
      <c r="D13" s="3">
        <v>59</v>
      </c>
      <c r="E13" t="s">
        <v>19</v>
      </c>
      <c r="F13" s="20" t="str">
        <f>A13&amp;B13&amp;C13&amp;E13</f>
        <v>KevinReigstadMMILLENNIUM RUNNING</v>
      </c>
      <c r="G13" s="22">
        <f>SUMIF('Shamrock 5K'!$F$2:$F$300,$F13,'Shamrock 5K'!$J$2:$J$300)</f>
        <v>0</v>
      </c>
      <c r="H13" s="22">
        <f>SUMIF('Nashua 10K'!$F$2:$F$300,$F13,'Nashua 10K'!$J$2:$J$300)</f>
        <v>37</v>
      </c>
      <c r="I13" s="22">
        <f>SUMIF('Shaker 7'!$F$2:$F$300,$F13,'Shaker 7'!$J$2:$J$300)</f>
        <v>11</v>
      </c>
      <c r="J13" s="22">
        <f>SUMIF('Run for Freedom 5K'!$F$2:$F$300,$F13,'Run for Freedom 5K'!$J$2:$J$300)</f>
        <v>0</v>
      </c>
      <c r="K13" s="22">
        <f>SUMIF('Footrace for the Fallen 5K'!$F$2:$F$366,$F13,'Footrace for the Fallen 5K'!$J$2:$J$366)</f>
        <v>43</v>
      </c>
      <c r="L13" s="22">
        <f>SUMIF('New England Half'!$F$2:$F$355,$F13,'New England Half'!$J$2:$J$355)</f>
        <v>0</v>
      </c>
      <c r="M13" s="24">
        <f>SUM(G13:L13)</f>
        <v>91</v>
      </c>
    </row>
    <row r="14" spans="1:13">
      <c r="A14" t="s">
        <v>377</v>
      </c>
      <c r="B14" t="s">
        <v>378</v>
      </c>
      <c r="C14" t="s">
        <v>35</v>
      </c>
      <c r="D14">
        <v>58</v>
      </c>
      <c r="E14" t="s">
        <v>17</v>
      </c>
      <c r="F14" s="20" t="str">
        <f>A14&amp;B14&amp;C14&amp;E14</f>
        <v>BrianRuhmMGATE CITY STRIDERS</v>
      </c>
      <c r="G14" s="22">
        <f>SUMIF('Shamrock 5K'!$F$2:$F$300,$F14,'Shamrock 5K'!$J$2:$J$300)</f>
        <v>0</v>
      </c>
      <c r="H14" s="22">
        <f>SUMIF('Nashua 10K'!$F$2:$F$300,$F14,'Nashua 10K'!$J$2:$J$300)</f>
        <v>88</v>
      </c>
      <c r="I14" s="22">
        <f>SUMIF('Shaker 7'!$F$2:$F$300,$F14,'Shaker 7'!$J$2:$J$300)</f>
        <v>0</v>
      </c>
      <c r="J14" s="22">
        <f>SUMIF('Run for Freedom 5K'!$F$2:$F$300,$F14,'Run for Freedom 5K'!$J$2:$J$300)</f>
        <v>0</v>
      </c>
      <c r="K14" s="22">
        <f>SUMIF('Footrace for the Fallen 5K'!$F$2:$F$366,$F14,'Footrace for the Fallen 5K'!$J$2:$J$366)</f>
        <v>0</v>
      </c>
      <c r="L14" s="22">
        <f>SUMIF('New England Half'!$F$2:$F$355,$F14,'New England Half'!$J$2:$J$355)</f>
        <v>0</v>
      </c>
      <c r="M14" s="24">
        <f>SUM(G14:L14)</f>
        <v>88</v>
      </c>
    </row>
    <row r="15" spans="1:13">
      <c r="A15" s="3" t="s">
        <v>534</v>
      </c>
      <c r="B15" s="3" t="s">
        <v>535</v>
      </c>
      <c r="C15" s="3" t="s">
        <v>35</v>
      </c>
      <c r="D15" s="3">
        <v>56</v>
      </c>
      <c r="E15" t="s">
        <v>18</v>
      </c>
      <c r="F15" s="20" t="str">
        <f>A15&amp;B15&amp;C15&amp;E15</f>
        <v>John DavidToscanoMGREATER DERRY TRACK CLUB</v>
      </c>
      <c r="G15" s="22">
        <f>SUMIF('Shamrock 5K'!$F$2:$F$300,$F15,'Shamrock 5K'!$J$2:$J$300)</f>
        <v>0</v>
      </c>
      <c r="H15" s="22">
        <f>SUMIF('Nashua 10K'!$F$2:$F$300,$F15,'Nashua 10K'!$J$2:$J$300)</f>
        <v>0</v>
      </c>
      <c r="I15" s="22">
        <f>SUMIF('Shaker 7'!$F$2:$F$300,$F15,'Shaker 7'!$J$2:$J$300)</f>
        <v>0</v>
      </c>
      <c r="J15" s="22">
        <f>SUMIF('Run for Freedom 5K'!$F$2:$F$300,$F15,'Run for Freedom 5K'!$J$2:$J$300)</f>
        <v>80</v>
      </c>
      <c r="K15" s="22">
        <f>SUMIF('Footrace for the Fallen 5K'!$F$2:$F$366,$F15,'Footrace for the Fallen 5K'!$J$2:$J$366)</f>
        <v>0</v>
      </c>
      <c r="L15" s="22">
        <f>SUMIF('New England Half'!$F$2:$F$355,$F15,'New England Half'!$J$2:$J$355)</f>
        <v>0</v>
      </c>
      <c r="M15" s="24">
        <f>SUM(G15:L15)</f>
        <v>80</v>
      </c>
    </row>
    <row r="16" spans="1:13">
      <c r="A16" t="s">
        <v>160</v>
      </c>
      <c r="B16" t="s">
        <v>483</v>
      </c>
      <c r="C16" t="s">
        <v>35</v>
      </c>
      <c r="D16">
        <v>50</v>
      </c>
      <c r="E16" t="s">
        <v>20</v>
      </c>
      <c r="F16" s="20" t="str">
        <f>A16&amp;B16&amp;C16&amp;E16</f>
        <v>SeanMeissnerMUPPER VALLEY RUNNING CLUB</v>
      </c>
      <c r="G16" s="22">
        <f>SUMIF('Shamrock 5K'!$F$2:$F$300,$F16,'Shamrock 5K'!$J$2:$J$300)</f>
        <v>0</v>
      </c>
      <c r="H16" s="22">
        <f>SUMIF('Nashua 10K'!$F$2:$F$300,$F16,'Nashua 10K'!$J$2:$J$300)</f>
        <v>0</v>
      </c>
      <c r="I16" s="22">
        <f>SUMIF('Shaker 7'!$F$2:$F$300,$F16,'Shaker 7'!$J$2:$J$300)</f>
        <v>76</v>
      </c>
      <c r="J16" s="22">
        <f>SUMIF('Run for Freedom 5K'!$F$2:$F$300,$F16,'Run for Freedom 5K'!$J$2:$J$300)</f>
        <v>0</v>
      </c>
      <c r="K16" s="22">
        <f>SUMIF('Footrace for the Fallen 5K'!$F$2:$F$366,$F16,'Footrace for the Fallen 5K'!$J$2:$J$366)</f>
        <v>0</v>
      </c>
      <c r="L16" s="22">
        <f>SUMIF('New England Half'!$F$2:$F$355,$F16,'New England Half'!$J$2:$J$355)</f>
        <v>0</v>
      </c>
      <c r="M16" s="24">
        <f>SUM(G16:L16)</f>
        <v>76</v>
      </c>
    </row>
    <row r="17" spans="1:13">
      <c r="A17" t="s">
        <v>92</v>
      </c>
      <c r="B17" t="s">
        <v>98</v>
      </c>
      <c r="C17" t="s">
        <v>35</v>
      </c>
      <c r="D17">
        <v>59</v>
      </c>
      <c r="E17" t="s">
        <v>18</v>
      </c>
      <c r="F17" s="20" t="str">
        <f>A17&amp;B17&amp;C17&amp;E17</f>
        <v>MichaelDufourMGREATER DERRY TRACK CLUB</v>
      </c>
      <c r="G17" s="22">
        <f>SUMIF('Shamrock 5K'!$F$2:$F$300,$F17,'Shamrock 5K'!$J$2:$J$300)</f>
        <v>76</v>
      </c>
      <c r="H17" s="22">
        <f>SUMIF('Nashua 10K'!$F$2:$F$300,$F17,'Nashua 10K'!$J$2:$J$300)</f>
        <v>0</v>
      </c>
      <c r="I17" s="22">
        <f>SUMIF('Shaker 7'!$F$2:$F$300,$F17,'Shaker 7'!$J$2:$J$300)</f>
        <v>0</v>
      </c>
      <c r="J17" s="22">
        <f>SUMIF('Run for Freedom 5K'!$F$2:$F$300,$F17,'Run for Freedom 5K'!$J$2:$J$300)</f>
        <v>0</v>
      </c>
      <c r="K17" s="22">
        <f>SUMIF('Footrace for the Fallen 5K'!$F$2:$F$366,$F17,'Footrace for the Fallen 5K'!$J$2:$J$366)</f>
        <v>0</v>
      </c>
      <c r="L17" s="22">
        <f>SUMIF('New England Half'!$F$2:$F$355,$F17,'New England Half'!$J$2:$J$355)</f>
        <v>0</v>
      </c>
      <c r="M17" s="24">
        <f>SUM(G17:L17)</f>
        <v>76</v>
      </c>
    </row>
    <row r="18" spans="1:13">
      <c r="A18" t="s">
        <v>107</v>
      </c>
      <c r="B18" t="s">
        <v>108</v>
      </c>
      <c r="C18" t="s">
        <v>35</v>
      </c>
      <c r="D18" s="3">
        <v>51</v>
      </c>
      <c r="E18" t="s">
        <v>18</v>
      </c>
      <c r="F18" s="20" t="str">
        <f>A18&amp;B18&amp;C18&amp;E18</f>
        <v>JamesAikenMGREATER DERRY TRACK CLUB</v>
      </c>
      <c r="G18" s="22">
        <f>SUMIF('Shamrock 5K'!$F$2:$F$300,$F18,'Shamrock 5K'!$J$2:$J$300)</f>
        <v>13.5</v>
      </c>
      <c r="H18" s="22">
        <f>SUMIF('Nashua 10K'!$F$2:$F$300,$F18,'Nashua 10K'!$J$2:$J$300)</f>
        <v>19.5</v>
      </c>
      <c r="I18" s="22">
        <f>SUMIF('Shaker 7'!$F$2:$F$300,$F18,'Shaker 7'!$J$2:$J$300)</f>
        <v>9</v>
      </c>
      <c r="J18" s="22">
        <f>SUMIF('Run for Freedom 5K'!$F$2:$F$300,$F18,'Run for Freedom 5K'!$J$2:$J$300)</f>
        <v>7.5</v>
      </c>
      <c r="K18" s="22">
        <f>SUMIF('Footrace for the Fallen 5K'!$F$2:$F$366,$F18,'Footrace for the Fallen 5K'!$J$2:$J$366)</f>
        <v>11.5</v>
      </c>
      <c r="L18" s="22">
        <f>SUMIF('New England Half'!$F$2:$F$355,$F18,'New England Half'!$J$2:$J$355)</f>
        <v>8.4</v>
      </c>
      <c r="M18" s="24">
        <f>SUM(G18:L18)</f>
        <v>69.400000000000006</v>
      </c>
    </row>
    <row r="19" spans="1:13">
      <c r="A19" s="3" t="s">
        <v>778</v>
      </c>
      <c r="B19" s="3" t="s">
        <v>779</v>
      </c>
      <c r="C19" s="3" t="s">
        <v>35</v>
      </c>
      <c r="D19" s="3">
        <v>59</v>
      </c>
      <c r="E19" s="3" t="s">
        <v>23</v>
      </c>
      <c r="F19" s="20" t="str">
        <f>A19&amp;B19&amp;C19&amp;E19</f>
        <v>EdIthierMGREATER MANCHESTER RUNNING CLUB</v>
      </c>
      <c r="G19" s="22">
        <f>SUMIF('Shamrock 5K'!$F$2:$F$300,$F19,'Shamrock 5K'!$J$2:$J$300)</f>
        <v>0</v>
      </c>
      <c r="H19" s="22">
        <f>SUMIF('Nashua 10K'!$F$2:$F$300,$F19,'Nashua 10K'!$J$2:$J$300)</f>
        <v>0</v>
      </c>
      <c r="I19" s="22">
        <f>SUMIF('Shaker 7'!$F$2:$F$300,$F19,'Shaker 7'!$J$2:$J$300)</f>
        <v>0</v>
      </c>
      <c r="J19" s="22">
        <f>SUMIF('Run for Freedom 5K'!$F$2:$F$300,$F19,'Run for Freedom 5K'!$J$2:$J$300)</f>
        <v>0</v>
      </c>
      <c r="K19" s="22">
        <f>SUMIF('Footrace for the Fallen 5K'!$F$2:$F$366,$F19,'Footrace for the Fallen 5K'!$J$2:$J$366)</f>
        <v>28</v>
      </c>
      <c r="L19" s="22">
        <f>SUMIF('New England Half'!$F$2:$F$355,$F19,'New England Half'!$J$2:$J$355)</f>
        <v>34</v>
      </c>
      <c r="M19" s="24">
        <f>SUM(G19:L19)</f>
        <v>62</v>
      </c>
    </row>
    <row r="20" spans="1:13">
      <c r="A20" t="s">
        <v>41</v>
      </c>
      <c r="B20" t="s">
        <v>42</v>
      </c>
      <c r="C20" t="s">
        <v>35</v>
      </c>
      <c r="D20">
        <v>57</v>
      </c>
      <c r="E20" t="s">
        <v>17</v>
      </c>
      <c r="F20" s="20" t="str">
        <f>A20&amp;B20&amp;C20&amp;E20</f>
        <v>KentSirimogluMGATE CITY STRIDERS</v>
      </c>
      <c r="G20" s="22">
        <f>SUMIF('Shamrock 5K'!$F$2:$F$300,$F20,'Shamrock 5K'!$J$2:$J$300)</f>
        <v>21</v>
      </c>
      <c r="H20" s="22">
        <f>SUMIF('Nashua 10K'!$F$2:$F$300,$F20,'Nashua 10K'!$J$2:$J$300)</f>
        <v>28</v>
      </c>
      <c r="I20" s="22">
        <f>SUMIF('Shaker 7'!$F$2:$F$300,$F20,'Shaker 7'!$J$2:$J$300)</f>
        <v>10</v>
      </c>
      <c r="J20" s="22">
        <f>SUMIF('Run for Freedom 5K'!$F$2:$F$300,$F20,'Run for Freedom 5K'!$J$2:$J$300)</f>
        <v>0</v>
      </c>
      <c r="K20" s="22">
        <f>SUMIF('Footrace for the Fallen 5K'!$F$2:$F$366,$F20,'Footrace for the Fallen 5K'!$J$2:$J$366)</f>
        <v>0</v>
      </c>
      <c r="L20" s="22">
        <f>SUMIF('New England Half'!$F$2:$F$355,$F20,'New England Half'!$J$2:$J$355)</f>
        <v>0</v>
      </c>
      <c r="M20" s="24">
        <f>SUM(G20:L20)</f>
        <v>59</v>
      </c>
    </row>
    <row r="21" spans="1:13">
      <c r="A21" s="3" t="s">
        <v>216</v>
      </c>
      <c r="B21" s="3" t="s">
        <v>217</v>
      </c>
      <c r="C21" s="3" t="s">
        <v>35</v>
      </c>
      <c r="D21" s="3">
        <v>53</v>
      </c>
      <c r="E21" s="3" t="s">
        <v>20</v>
      </c>
      <c r="F21" s="19" t="str">
        <f>A21&amp;B21&amp;C21&amp;E21</f>
        <v>GeoffDunbarMUPPER VALLEY RUNNING CLUB</v>
      </c>
      <c r="G21" s="22">
        <f>SUMIF('Shamrock 5K'!$F$2:$F$300,$F21,'Shamrock 5K'!$J$2:$J$300)</f>
        <v>55</v>
      </c>
      <c r="H21" s="22">
        <f>SUMIF('Nashua 10K'!$F$2:$F$300,$F21,'Nashua 10K'!$J$2:$J$300)</f>
        <v>0</v>
      </c>
      <c r="I21" s="22">
        <f>SUMIF('Shaker 7'!$F$2:$F$300,$F21,'Shaker 7'!$J$2:$J$300)</f>
        <v>0</v>
      </c>
      <c r="J21" s="22">
        <f>SUMIF('Run for Freedom 5K'!$F$2:$F$300,$F21,'Run for Freedom 5K'!$J$2:$J$300)</f>
        <v>0</v>
      </c>
      <c r="K21" s="22">
        <f>SUMIF('Footrace for the Fallen 5K'!$F$2:$F$366,$F21,'Footrace for the Fallen 5K'!$J$2:$J$366)</f>
        <v>0</v>
      </c>
      <c r="L21" s="22">
        <f>SUMIF('New England Half'!$F$2:$F$355,$F21,'New England Half'!$J$2:$J$355)</f>
        <v>0</v>
      </c>
      <c r="M21" s="24">
        <f>SUM(G21:L21)</f>
        <v>55</v>
      </c>
    </row>
    <row r="22" spans="1:13">
      <c r="A22" t="s">
        <v>322</v>
      </c>
      <c r="B22" t="s">
        <v>380</v>
      </c>
      <c r="C22" t="s">
        <v>35</v>
      </c>
      <c r="D22">
        <v>59</v>
      </c>
      <c r="E22" t="s">
        <v>17</v>
      </c>
      <c r="F22" s="20" t="str">
        <f>A22&amp;B22&amp;C22&amp;E22</f>
        <v>WilliamNewshamMGATE CITY STRIDERS</v>
      </c>
      <c r="G22" s="22">
        <f>SUMIF('Shamrock 5K'!$F$2:$F$300,$F22,'Shamrock 5K'!$J$2:$J$300)</f>
        <v>0</v>
      </c>
      <c r="H22" s="22">
        <f>SUMIF('Nashua 10K'!$F$2:$F$300,$F22,'Nashua 10K'!$J$2:$J$300)</f>
        <v>55</v>
      </c>
      <c r="I22" s="22">
        <f>SUMIF('Shaker 7'!$F$2:$F$300,$F22,'Shaker 7'!$J$2:$J$300)</f>
        <v>0</v>
      </c>
      <c r="J22" s="22">
        <f>SUMIF('Run for Freedom 5K'!$F$2:$F$300,$F22,'Run for Freedom 5K'!$J$2:$J$300)</f>
        <v>0</v>
      </c>
      <c r="K22" s="22">
        <f>SUMIF('Footrace for the Fallen 5K'!$F$2:$F$366,$F22,'Footrace for the Fallen 5K'!$J$2:$J$366)</f>
        <v>0</v>
      </c>
      <c r="L22" s="22">
        <f>SUMIF('New England Half'!$F$2:$F$355,$F22,'New England Half'!$J$2:$J$355)</f>
        <v>0</v>
      </c>
      <c r="M22" s="24">
        <f>SUM(G22:L22)</f>
        <v>55</v>
      </c>
    </row>
    <row r="23" spans="1:13">
      <c r="A23" t="s">
        <v>83</v>
      </c>
      <c r="B23" t="s">
        <v>498</v>
      </c>
      <c r="C23" t="s">
        <v>35</v>
      </c>
      <c r="D23" s="3">
        <v>53</v>
      </c>
      <c r="E23" t="s">
        <v>19</v>
      </c>
      <c r="F23" s="20" t="str">
        <f>A23&amp;B23&amp;C23&amp;E23</f>
        <v>DavidRoseMMILLENNIUM RUNNING</v>
      </c>
      <c r="G23" s="22">
        <f>SUMIF('Shamrock 5K'!$F$2:$F$300,$F23,'Shamrock 5K'!$J$2:$J$300)</f>
        <v>0</v>
      </c>
      <c r="H23" s="22">
        <f>SUMIF('Nashua 10K'!$F$2:$F$300,$F23,'Nashua 10K'!$J$2:$J$300)</f>
        <v>0</v>
      </c>
      <c r="I23" s="22">
        <f>SUMIF('Shaker 7'!$F$2:$F$300,$F23,'Shaker 7'!$J$2:$J$300)</f>
        <v>12.5</v>
      </c>
      <c r="J23" s="22">
        <f>SUMIF('Run for Freedom 5K'!$F$2:$F$300,$F23,'Run for Freedom 5K'!$J$2:$J$300)</f>
        <v>12.5</v>
      </c>
      <c r="K23" s="22">
        <f>SUMIF('Footrace for the Fallen 5K'!$F$2:$F$366,$F23,'Footrace for the Fallen 5K'!$J$2:$J$366)</f>
        <v>16.5</v>
      </c>
      <c r="L23" s="22">
        <f>SUMIF('New England Half'!$F$2:$F$355,$F23,'New England Half'!$J$2:$J$355)</f>
        <v>11</v>
      </c>
      <c r="M23" s="24">
        <f>SUM(G23:L23)</f>
        <v>52.5</v>
      </c>
    </row>
    <row r="24" spans="1:13">
      <c r="A24" s="3" t="s">
        <v>530</v>
      </c>
      <c r="B24" s="3" t="s">
        <v>531</v>
      </c>
      <c r="C24" s="3" t="s">
        <v>35</v>
      </c>
      <c r="D24" s="3">
        <v>50</v>
      </c>
      <c r="E24" t="s">
        <v>18</v>
      </c>
      <c r="F24" s="20" t="str">
        <f>A24&amp;B24&amp;C24&amp;E24</f>
        <v>FredCarterMGREATER DERRY TRACK CLUB</v>
      </c>
      <c r="G24" s="22">
        <f>SUMIF('Shamrock 5K'!$F$2:$F$300,$F24,'Shamrock 5K'!$J$2:$J$300)</f>
        <v>0</v>
      </c>
      <c r="H24" s="22">
        <f>SUMIF('Nashua 10K'!$F$2:$F$300,$F24,'Nashua 10K'!$J$2:$J$300)</f>
        <v>0</v>
      </c>
      <c r="I24" s="22">
        <f>SUMIF('Shaker 7'!$F$2:$F$300,$F24,'Shaker 7'!$J$2:$J$300)</f>
        <v>0</v>
      </c>
      <c r="J24" s="22">
        <f>SUMIF('Run for Freedom 5K'!$F$2:$F$300,$F24,'Run for Freedom 5K'!$J$2:$J$300)</f>
        <v>52</v>
      </c>
      <c r="K24" s="22">
        <f>SUMIF('Footrace for the Fallen 5K'!$F$2:$F$366,$F24,'Footrace for the Fallen 5K'!$J$2:$J$366)</f>
        <v>0</v>
      </c>
      <c r="L24" s="22">
        <f>SUMIF('New England Half'!$F$2:$F$355,$F24,'New England Half'!$J$2:$J$355)</f>
        <v>0</v>
      </c>
      <c r="M24" s="24">
        <f>SUM(G24:L24)</f>
        <v>52</v>
      </c>
    </row>
    <row r="25" spans="1:13">
      <c r="A25" t="s">
        <v>176</v>
      </c>
      <c r="B25" t="s">
        <v>352</v>
      </c>
      <c r="C25" t="s">
        <v>35</v>
      </c>
      <c r="D25" s="3">
        <v>52</v>
      </c>
      <c r="E25" t="s">
        <v>18</v>
      </c>
      <c r="F25" s="20" t="str">
        <f>A25&amp;B25&amp;C25&amp;E25</f>
        <v>ScottReiffMGREATER DERRY TRACK CLUB</v>
      </c>
      <c r="G25" s="22">
        <f>SUMIF('Shamrock 5K'!$F$2:$F$300,$F25,'Shamrock 5K'!$J$2:$J$300)</f>
        <v>0</v>
      </c>
      <c r="H25" s="22">
        <f>SUMIF('Nashua 10K'!$F$2:$F$300,$F25,'Nashua 10K'!$J$2:$J$300)</f>
        <v>18</v>
      </c>
      <c r="I25" s="22">
        <f>SUMIF('Shaker 7'!$F$2:$F$300,$F25,'Shaker 7'!$J$2:$J$300)</f>
        <v>6.75</v>
      </c>
      <c r="J25" s="22">
        <f>SUMIF('Run for Freedom 5K'!$F$2:$F$300,$F25,'Run for Freedom 5K'!$J$2:$J$300)</f>
        <v>9</v>
      </c>
      <c r="K25" s="22">
        <f>SUMIF('Footrace for the Fallen 5K'!$F$2:$F$366,$F25,'Footrace for the Fallen 5K'!$J$2:$J$366)</f>
        <v>8.4</v>
      </c>
      <c r="L25" s="22">
        <f>SUMIF('New England Half'!$F$2:$F$355,$F25,'New England Half'!$J$2:$J$355)</f>
        <v>9</v>
      </c>
      <c r="M25" s="24">
        <f>SUM(G25:L25)</f>
        <v>51.15</v>
      </c>
    </row>
    <row r="26" spans="1:13">
      <c r="A26" s="3" t="s">
        <v>194</v>
      </c>
      <c r="B26" s="3" t="s">
        <v>538</v>
      </c>
      <c r="C26" s="3" t="s">
        <v>35</v>
      </c>
      <c r="D26" s="3">
        <v>54</v>
      </c>
      <c r="E26" t="s">
        <v>17</v>
      </c>
      <c r="F26" s="20" t="str">
        <f>A26&amp;B26&amp;C26&amp;E26</f>
        <v>AndrewBraggMGATE CITY STRIDERS</v>
      </c>
      <c r="G26" s="22">
        <f>SUMIF('Shamrock 5K'!$F$2:$F$300,$F26,'Shamrock 5K'!$J$2:$J$300)</f>
        <v>0</v>
      </c>
      <c r="H26" s="22">
        <f>SUMIF('Nashua 10K'!$F$2:$F$300,$F26,'Nashua 10K'!$J$2:$J$300)</f>
        <v>0</v>
      </c>
      <c r="I26" s="22">
        <f>SUMIF('Shaker 7'!$F$2:$F$300,$F26,'Shaker 7'!$J$2:$J$300)</f>
        <v>0</v>
      </c>
      <c r="J26" s="22">
        <f>SUMIF('Run for Freedom 5K'!$F$2:$F$300,$F26,'Run for Freedom 5K'!$J$2:$J$300)</f>
        <v>49</v>
      </c>
      <c r="K26" s="22">
        <f>SUMIF('Footrace for the Fallen 5K'!$F$2:$F$366,$F26,'Footrace for the Fallen 5K'!$J$2:$J$366)</f>
        <v>0</v>
      </c>
      <c r="L26" s="22">
        <f>SUMIF('New England Half'!$F$2:$F$355,$F26,'New England Half'!$J$2:$J$355)</f>
        <v>0</v>
      </c>
      <c r="M26" s="24">
        <f>SUM(G26:L26)</f>
        <v>49</v>
      </c>
    </row>
    <row r="27" spans="1:13">
      <c r="A27" t="s">
        <v>46</v>
      </c>
      <c r="B27" t="s">
        <v>47</v>
      </c>
      <c r="C27" t="s">
        <v>35</v>
      </c>
      <c r="D27" s="3">
        <v>52</v>
      </c>
      <c r="E27" t="s">
        <v>17</v>
      </c>
      <c r="F27" s="19" t="str">
        <f>A27&amp;B27&amp;C27&amp;E27</f>
        <v>MatthewShapiroMGATE CITY STRIDERS</v>
      </c>
      <c r="G27" s="22">
        <f>SUMIF('Shamrock 5K'!$F$2:$F$300,$F27,'Shamrock 5K'!$J$2:$J$300)</f>
        <v>9.5</v>
      </c>
      <c r="H27" s="22">
        <f>SUMIF('Nashua 10K'!$F$2:$F$300,$F27,'Nashua 10K'!$J$2:$J$300)</f>
        <v>15.5</v>
      </c>
      <c r="I27" s="22">
        <f>SUMIF('Shaker 7'!$F$2:$F$300,$F27,'Shaker 7'!$J$2:$J$300)</f>
        <v>8.4</v>
      </c>
      <c r="J27" s="22">
        <f>SUMIF('Run for Freedom 5K'!$F$2:$F$300,$F27,'Run for Freedom 5K'!$J$2:$J$300)</f>
        <v>4.5</v>
      </c>
      <c r="K27" s="22">
        <f>SUMIF('Footrace for the Fallen 5K'!$F$2:$F$366,$F27,'Footrace for the Fallen 5K'!$J$2:$J$366)</f>
        <v>5.5</v>
      </c>
      <c r="L27" s="22">
        <f>SUMIF('New England Half'!$F$2:$F$355,$F27,'New England Half'!$J$2:$J$355)</f>
        <v>5.5</v>
      </c>
      <c r="M27" s="24">
        <f>SUM(G27:L27)</f>
        <v>48.9</v>
      </c>
    </row>
    <row r="28" spans="1:13">
      <c r="A28" t="s">
        <v>160</v>
      </c>
      <c r="B28" t="s">
        <v>161</v>
      </c>
      <c r="C28" t="s">
        <v>35</v>
      </c>
      <c r="D28" s="3">
        <v>56</v>
      </c>
      <c r="E28" t="s">
        <v>19</v>
      </c>
      <c r="F28" s="20" t="str">
        <f>A28&amp;B28&amp;C28&amp;E28</f>
        <v>SeanPattenMMILLENNIUM RUNNING</v>
      </c>
      <c r="G28" s="22">
        <f>SUMIF('Shamrock 5K'!$F$2:$F$300,$F28,'Shamrock 5K'!$J$2:$J$300)</f>
        <v>6.5</v>
      </c>
      <c r="H28" s="22">
        <f>SUMIF('Nashua 10K'!$F$2:$F$300,$F28,'Nashua 10K'!$J$2:$J$300)</f>
        <v>11</v>
      </c>
      <c r="I28" s="22">
        <f>SUMIF('Shaker 7'!$F$2:$F$300,$F28,'Shaker 7'!$J$2:$J$300)</f>
        <v>7.8</v>
      </c>
      <c r="J28" s="22">
        <f>SUMIF('Run for Freedom 5K'!$F$2:$F$300,$F28,'Run for Freedom 5K'!$J$2:$J$300)</f>
        <v>3</v>
      </c>
      <c r="K28" s="22">
        <f>SUMIF('Footrace for the Fallen 5K'!$F$2:$F$366,$F28,'Footrace for the Fallen 5K'!$J$2:$J$366)</f>
        <v>7.25</v>
      </c>
      <c r="L28" s="22">
        <f>SUMIF('New England Half'!$F$2:$F$355,$F28,'New England Half'!$J$2:$J$355)</f>
        <v>3.5</v>
      </c>
      <c r="M28" s="24">
        <f>SUM(G28:L28)</f>
        <v>39.049999999999997</v>
      </c>
    </row>
    <row r="29" spans="1:13">
      <c r="A29" s="3" t="s">
        <v>153</v>
      </c>
      <c r="B29" s="3" t="s">
        <v>565</v>
      </c>
      <c r="C29" s="3" t="s">
        <v>35</v>
      </c>
      <c r="D29" s="3">
        <v>55</v>
      </c>
      <c r="E29" t="s">
        <v>19</v>
      </c>
      <c r="F29" s="19" t="str">
        <f>A29&amp;B29&amp;C29&amp;E29</f>
        <v>DaveBeliveauMMILLENNIUM RUNNING</v>
      </c>
      <c r="G29" s="22">
        <f>SUMIF('Shamrock 5K'!$F$2:$F$300,$F29,'Shamrock 5K'!$J$2:$J$300)</f>
        <v>0</v>
      </c>
      <c r="H29" s="22">
        <f>SUMIF('Nashua 10K'!$F$2:$F$300,$F29,'Nashua 10K'!$J$2:$J$300)</f>
        <v>0</v>
      </c>
      <c r="I29" s="22">
        <f>SUMIF('Shaker 7'!$F$2:$F$300,$F29,'Shaker 7'!$J$2:$J$300)</f>
        <v>0</v>
      </c>
      <c r="J29" s="22">
        <f>SUMIF('Run for Freedom 5K'!$F$2:$F$300,$F29,'Run for Freedom 5K'!$J$2:$J$300)</f>
        <v>6</v>
      </c>
      <c r="K29" s="22">
        <f>SUMIF('Footrace for the Fallen 5K'!$F$2:$F$366,$F29,'Footrace for the Fallen 5K'!$J$2:$J$366)</f>
        <v>0</v>
      </c>
      <c r="L29" s="22">
        <f>SUMIF('New England Half'!$F$2:$F$355,$F29,'New England Half'!$J$2:$J$355)</f>
        <v>30</v>
      </c>
      <c r="M29" s="24">
        <f>SUM(G29:L29)</f>
        <v>36</v>
      </c>
    </row>
    <row r="30" spans="1:13">
      <c r="A30" s="3" t="s">
        <v>618</v>
      </c>
      <c r="B30" s="3" t="s">
        <v>785</v>
      </c>
      <c r="C30" s="3" t="s">
        <v>35</v>
      </c>
      <c r="D30" s="3">
        <v>53</v>
      </c>
      <c r="E30" t="s">
        <v>19</v>
      </c>
      <c r="F30" s="20" t="str">
        <f>A30&amp;B30&amp;C30&amp;E30</f>
        <v>SteveChampeyMMILLENNIUM RUNNING</v>
      </c>
      <c r="G30" s="22">
        <f>SUMIF('Shamrock 5K'!$F$2:$F$300,$F30,'Shamrock 5K'!$J$2:$J$300)</f>
        <v>0</v>
      </c>
      <c r="H30" s="22">
        <f>SUMIF('Nashua 10K'!$F$2:$F$300,$F30,'Nashua 10K'!$J$2:$J$300)</f>
        <v>0</v>
      </c>
      <c r="I30" s="22">
        <f>SUMIF('Shaker 7'!$F$2:$F$300,$F30,'Shaker 7'!$J$2:$J$300)</f>
        <v>0</v>
      </c>
      <c r="J30" s="22">
        <f>SUMIF('Run for Freedom 5K'!$F$2:$F$300,$F30,'Run for Freedom 5K'!$J$2:$J$300)</f>
        <v>0</v>
      </c>
      <c r="K30" s="22">
        <f>SUMIF('Footrace for the Fallen 5K'!$F$2:$F$366,$F30,'Footrace for the Fallen 5K'!$J$2:$J$366)</f>
        <v>15.5</v>
      </c>
      <c r="L30" s="22">
        <f>SUMIF('New England Half'!$F$2:$F$355,$F30,'New England Half'!$J$2:$J$355)</f>
        <v>16.5</v>
      </c>
      <c r="M30" s="24">
        <f>SUM(G30:L30)</f>
        <v>32</v>
      </c>
    </row>
    <row r="31" spans="1:13">
      <c r="A31" t="s">
        <v>109</v>
      </c>
      <c r="B31" t="s">
        <v>435</v>
      </c>
      <c r="C31" t="s">
        <v>35</v>
      </c>
      <c r="D31" s="3">
        <v>58</v>
      </c>
      <c r="E31" t="s">
        <v>19</v>
      </c>
      <c r="F31" s="20" t="str">
        <f>A31&amp;B31&amp;C31&amp;E31</f>
        <v>ChristopherBaermanMMILLENNIUM RUNNING</v>
      </c>
      <c r="G31" s="22">
        <f>SUMIF('Shamrock 5K'!$F$2:$F$300,$F31,'Shamrock 5K'!$J$2:$J$300)</f>
        <v>0</v>
      </c>
      <c r="H31" s="22">
        <f>SUMIF('Nashua 10K'!$F$2:$F$300,$F31,'Nashua 10K'!$J$2:$J$300)</f>
        <v>21</v>
      </c>
      <c r="I31" s="22">
        <f>SUMIF('Shaker 7'!$F$2:$F$300,$F31,'Shaker 7'!$J$2:$J$300)</f>
        <v>0</v>
      </c>
      <c r="J31" s="22">
        <f>SUMIF('Run for Freedom 5K'!$F$2:$F$300,$F31,'Run for Freedom 5K'!$J$2:$J$300)</f>
        <v>5.75</v>
      </c>
      <c r="K31" s="22">
        <f>SUMIF('Footrace for the Fallen 5K'!$F$2:$F$366,$F31,'Footrace for the Fallen 5K'!$J$2:$J$366)</f>
        <v>4</v>
      </c>
      <c r="L31" s="22">
        <f>SUMIF('New England Half'!$F$2:$F$355,$F31,'New England Half'!$J$2:$J$355)</f>
        <v>0</v>
      </c>
      <c r="M31" s="24">
        <f>SUM(G31:L31)</f>
        <v>30.75</v>
      </c>
    </row>
    <row r="32" spans="1:13">
      <c r="A32" s="3" t="s">
        <v>92</v>
      </c>
      <c r="B32" s="3" t="s">
        <v>344</v>
      </c>
      <c r="C32" s="3" t="s">
        <v>35</v>
      </c>
      <c r="D32" s="3">
        <v>57</v>
      </c>
      <c r="E32" s="3" t="s">
        <v>20</v>
      </c>
      <c r="F32" s="20" t="str">
        <f>A32&amp;B32&amp;C32&amp;E32</f>
        <v>MichaelVecchiarelliMUPPER VALLEY RUNNING CLUB</v>
      </c>
      <c r="G32" s="22">
        <f>SUMIF('Shamrock 5K'!$F$2:$F$300,$F32,'Shamrock 5K'!$J$2:$J$300)</f>
        <v>30</v>
      </c>
      <c r="H32" s="22">
        <f>SUMIF('Nashua 10K'!$F$2:$F$300,$F32,'Nashua 10K'!$J$2:$J$300)</f>
        <v>0</v>
      </c>
      <c r="I32" s="22">
        <f>SUMIF('Shaker 7'!$F$2:$F$300,$F32,'Shaker 7'!$J$2:$J$300)</f>
        <v>0</v>
      </c>
      <c r="J32" s="22">
        <f>SUMIF('Run for Freedom 5K'!$F$2:$F$300,$F32,'Run for Freedom 5K'!$J$2:$J$300)</f>
        <v>0</v>
      </c>
      <c r="K32" s="22">
        <f>SUMIF('Footrace for the Fallen 5K'!$F$2:$F$366,$F32,'Footrace for the Fallen 5K'!$J$2:$J$366)</f>
        <v>0</v>
      </c>
      <c r="L32" s="22">
        <f>SUMIF('New England Half'!$F$2:$F$355,$F32,'New England Half'!$J$2:$J$355)</f>
        <v>0</v>
      </c>
      <c r="M32" s="24">
        <f>SUM(G32:L32)</f>
        <v>30</v>
      </c>
    </row>
    <row r="33" spans="1:13">
      <c r="A33" t="s">
        <v>854</v>
      </c>
      <c r="B33" t="s">
        <v>739</v>
      </c>
      <c r="C33" t="s">
        <v>35</v>
      </c>
      <c r="D33">
        <v>50</v>
      </c>
      <c r="E33" t="s">
        <v>18</v>
      </c>
      <c r="F33" s="20" t="str">
        <f>A33&amp;B33&amp;C33&amp;E33</f>
        <v>KurtMullenMGREATER DERRY TRACK CLUB</v>
      </c>
      <c r="G33" s="22">
        <f>SUMIF('Shamrock 5K'!$F$2:$F$300,$F33,'Shamrock 5K'!$J$2:$J$300)</f>
        <v>0</v>
      </c>
      <c r="H33" s="22">
        <f>SUMIF('Nashua 10K'!$F$2:$F$300,$F33,'Nashua 10K'!$J$2:$J$300)</f>
        <v>0</v>
      </c>
      <c r="I33" s="22">
        <f>SUMIF('Shaker 7'!$F$2:$F$300,$F33,'Shaker 7'!$J$2:$J$300)</f>
        <v>0</v>
      </c>
      <c r="J33" s="22">
        <f>SUMIF('Run for Freedom 5K'!$F$2:$F$300,$F33,'Run for Freedom 5K'!$J$2:$J$300)</f>
        <v>0</v>
      </c>
      <c r="K33" s="22">
        <f>SUMIF('Footrace for the Fallen 5K'!$F$2:$F$366,$F33,'Footrace for the Fallen 5K'!$J$2:$J$366)</f>
        <v>0</v>
      </c>
      <c r="L33" s="22">
        <f>SUMIF('New England Half'!$F$2:$F$355,$F33,'New England Half'!$J$2:$J$355)</f>
        <v>28</v>
      </c>
      <c r="M33" s="24">
        <f>SUM(G33:L33)</f>
        <v>28</v>
      </c>
    </row>
    <row r="34" spans="1:13">
      <c r="A34" s="3" t="s">
        <v>234</v>
      </c>
      <c r="B34" s="3" t="s">
        <v>235</v>
      </c>
      <c r="C34" s="3" t="s">
        <v>35</v>
      </c>
      <c r="D34" s="3">
        <v>54</v>
      </c>
      <c r="E34" s="3" t="s">
        <v>20</v>
      </c>
      <c r="F34" s="20" t="str">
        <f>A34&amp;B34&amp;C34&amp;E34</f>
        <v>ToddMackenzieMUPPER VALLEY RUNNING CLUB</v>
      </c>
      <c r="G34" s="22">
        <f>SUMIF('Shamrock 5K'!$F$2:$F$300,$F34,'Shamrock 5K'!$J$2:$J$300)</f>
        <v>28</v>
      </c>
      <c r="H34" s="22">
        <f>SUMIF('Nashua 10K'!$F$2:$F$300,$F34,'Nashua 10K'!$J$2:$J$300)</f>
        <v>0</v>
      </c>
      <c r="I34" s="22">
        <f>SUMIF('Shaker 7'!$F$2:$F$300,$F34,'Shaker 7'!$J$2:$J$300)</f>
        <v>0</v>
      </c>
      <c r="J34" s="22">
        <f>SUMIF('Run for Freedom 5K'!$F$2:$F$300,$F34,'Run for Freedom 5K'!$J$2:$J$300)</f>
        <v>0</v>
      </c>
      <c r="K34" s="22">
        <f>SUMIF('Footrace for the Fallen 5K'!$F$2:$F$366,$F34,'Footrace for the Fallen 5K'!$J$2:$J$366)</f>
        <v>0</v>
      </c>
      <c r="L34" s="22">
        <f>SUMIF('New England Half'!$F$2:$F$355,$F34,'New England Half'!$J$2:$J$355)</f>
        <v>0</v>
      </c>
      <c r="M34" s="24">
        <f>SUM(G34:L34)</f>
        <v>28</v>
      </c>
    </row>
    <row r="35" spans="1:13">
      <c r="A35" t="s">
        <v>99</v>
      </c>
      <c r="B35" t="s">
        <v>348</v>
      </c>
      <c r="C35" t="s">
        <v>35</v>
      </c>
      <c r="D35">
        <v>52</v>
      </c>
      <c r="E35" t="s">
        <v>18</v>
      </c>
      <c r="F35" s="20" t="str">
        <f>A35&amp;B35&amp;C35&amp;E35</f>
        <v>PaulLecainMGREATER DERRY TRACK CLUB</v>
      </c>
      <c r="G35" s="22">
        <f>SUMIF('Shamrock 5K'!$F$2:$F$300,$F35,'Shamrock 5K'!$J$2:$J$300)</f>
        <v>0</v>
      </c>
      <c r="H35" s="22">
        <f>SUMIF('Nashua 10K'!$F$2:$F$300,$F35,'Nashua 10K'!$J$2:$J$300)</f>
        <v>24</v>
      </c>
      <c r="I35" s="22">
        <f>SUMIF('Shaker 7'!$F$2:$F$300,$F35,'Shaker 7'!$J$2:$J$300)</f>
        <v>0</v>
      </c>
      <c r="J35" s="22">
        <f>SUMIF('Run for Freedom 5K'!$F$2:$F$300,$F35,'Run for Freedom 5K'!$J$2:$J$300)</f>
        <v>0</v>
      </c>
      <c r="K35" s="22">
        <f>SUMIF('Footrace for the Fallen 5K'!$F$2:$F$366,$F35,'Footrace for the Fallen 5K'!$J$2:$J$366)</f>
        <v>0</v>
      </c>
      <c r="L35" s="22">
        <f>SUMIF('New England Half'!$F$2:$F$355,$F35,'New England Half'!$J$2:$J$355)</f>
        <v>0</v>
      </c>
      <c r="M35" s="24">
        <f>SUM(G35:L35)</f>
        <v>24</v>
      </c>
    </row>
    <row r="36" spans="1:13">
      <c r="A36" t="s">
        <v>83</v>
      </c>
      <c r="B36" t="s">
        <v>358</v>
      </c>
      <c r="C36" t="s">
        <v>35</v>
      </c>
      <c r="D36">
        <v>52</v>
      </c>
      <c r="E36" t="s">
        <v>18</v>
      </c>
      <c r="F36" s="20" t="str">
        <f>A36&amp;B36&amp;C36&amp;E36</f>
        <v>DavidGagneMGREATER DERRY TRACK CLUB</v>
      </c>
      <c r="G36" s="22">
        <f>SUMIF('Shamrock 5K'!$F$2:$F$300,$F36,'Shamrock 5K'!$J$2:$J$300)</f>
        <v>0</v>
      </c>
      <c r="H36" s="22">
        <f>SUMIF('Nashua 10K'!$F$2:$F$300,$F36,'Nashua 10K'!$J$2:$J$300)</f>
        <v>9</v>
      </c>
      <c r="I36" s="22">
        <f>SUMIF('Shaker 7'!$F$2:$F$300,$F36,'Shaker 7'!$J$2:$J$300)</f>
        <v>0</v>
      </c>
      <c r="J36" s="22">
        <f>SUMIF('Run for Freedom 5K'!$F$2:$F$300,$F36,'Run for Freedom 5K'!$J$2:$J$300)</f>
        <v>11.5</v>
      </c>
      <c r="K36" s="22">
        <f>SUMIF('Footrace for the Fallen 5K'!$F$2:$F$366,$F36,'Footrace for the Fallen 5K'!$J$2:$J$366)</f>
        <v>0</v>
      </c>
      <c r="L36" s="22">
        <f>SUMIF('New England Half'!$F$2:$F$355,$F36,'New England Half'!$J$2:$J$355)</f>
        <v>0</v>
      </c>
      <c r="M36" s="24">
        <f>SUM(G36:L36)</f>
        <v>20.5</v>
      </c>
    </row>
    <row r="37" spans="1:13">
      <c r="A37" t="s">
        <v>194</v>
      </c>
      <c r="B37" t="s">
        <v>491</v>
      </c>
      <c r="C37" t="s">
        <v>35</v>
      </c>
      <c r="D37">
        <v>53</v>
      </c>
      <c r="E37" t="s">
        <v>18</v>
      </c>
      <c r="F37" s="20" t="str">
        <f>A37&amp;B37&amp;C37&amp;E37</f>
        <v>AndrewFongemieMGREATER DERRY TRACK CLUB</v>
      </c>
      <c r="G37" s="22">
        <f>SUMIF('Shamrock 5K'!$F$2:$F$300,$F37,'Shamrock 5K'!$J$2:$J$300)</f>
        <v>0</v>
      </c>
      <c r="H37" s="22">
        <f>SUMIF('Nashua 10K'!$F$2:$F$300,$F37,'Nashua 10K'!$J$2:$J$300)</f>
        <v>0</v>
      </c>
      <c r="I37" s="22">
        <f>SUMIF('Shaker 7'!$F$2:$F$300,$F37,'Shaker 7'!$J$2:$J$300)</f>
        <v>18</v>
      </c>
      <c r="J37" s="22">
        <f>SUMIF('Run for Freedom 5K'!$F$2:$F$300,$F37,'Run for Freedom 5K'!$J$2:$J$300)</f>
        <v>1</v>
      </c>
      <c r="K37" s="22">
        <f>SUMIF('Footrace for the Fallen 5K'!$F$2:$F$366,$F37,'Footrace for the Fallen 5K'!$J$2:$J$366)</f>
        <v>0</v>
      </c>
      <c r="L37" s="22">
        <f>SUMIF('New England Half'!$F$2:$F$355,$F37,'New England Half'!$J$2:$J$355)</f>
        <v>0</v>
      </c>
      <c r="M37" s="24">
        <f>SUM(G37:L37)</f>
        <v>19</v>
      </c>
    </row>
    <row r="38" spans="1:13">
      <c r="A38" t="s">
        <v>52</v>
      </c>
      <c r="B38" t="s">
        <v>53</v>
      </c>
      <c r="C38" t="s">
        <v>35</v>
      </c>
      <c r="D38" s="3">
        <v>59</v>
      </c>
      <c r="E38" t="s">
        <v>17</v>
      </c>
      <c r="F38" s="20" t="str">
        <f>A38&amp;B38&amp;C38&amp;E38</f>
        <v>JacquesDubeMGATE CITY STRIDERS</v>
      </c>
      <c r="G38" s="22">
        <f>SUMIF('Shamrock 5K'!$F$2:$F$300,$F38,'Shamrock 5K'!$J$2:$J$300)</f>
        <v>4.75</v>
      </c>
      <c r="H38" s="22">
        <f>SUMIF('Nashua 10K'!$F$2:$F$300,$F38,'Nashua 10K'!$J$2:$J$300)</f>
        <v>7.25</v>
      </c>
      <c r="I38" s="22">
        <f>SUMIF('Shaker 7'!$F$2:$F$300,$F38,'Shaker 7'!$J$2:$J$300)</f>
        <v>3.5</v>
      </c>
      <c r="J38" s="22">
        <f>SUMIF('Run for Freedom 5K'!$F$2:$F$300,$F38,'Run for Freedom 5K'!$J$2:$J$300)</f>
        <v>1</v>
      </c>
      <c r="K38" s="22">
        <f>SUMIF('Footrace for the Fallen 5K'!$F$2:$F$366,$F38,'Footrace for the Fallen 5K'!$J$2:$J$366)</f>
        <v>2</v>
      </c>
      <c r="L38" s="22">
        <f>SUMIF('New England Half'!$F$2:$F$355,$F38,'New England Half'!$J$2:$J$355)</f>
        <v>0</v>
      </c>
      <c r="M38" s="24">
        <f>SUM(G38:L38)</f>
        <v>18.5</v>
      </c>
    </row>
    <row r="39" spans="1:13">
      <c r="A39" t="s">
        <v>354</v>
      </c>
      <c r="B39" t="s">
        <v>355</v>
      </c>
      <c r="C39" t="s">
        <v>35</v>
      </c>
      <c r="D39" s="3">
        <v>52</v>
      </c>
      <c r="E39" t="s">
        <v>18</v>
      </c>
      <c r="F39" s="20" t="str">
        <f>A39&amp;B39&amp;C39&amp;E39</f>
        <v>ClintHavensMGREATER DERRY TRACK CLUB</v>
      </c>
      <c r="G39" s="22">
        <f>SUMIF('Shamrock 5K'!$F$2:$F$300,$F39,'Shamrock 5K'!$J$2:$J$300)</f>
        <v>0</v>
      </c>
      <c r="H39" s="22">
        <f>SUMIF('Nashua 10K'!$F$2:$F$300,$F39,'Nashua 10K'!$J$2:$J$300)</f>
        <v>9.5</v>
      </c>
      <c r="I39" s="22">
        <f>SUMIF('Shaker 7'!$F$2:$F$300,$F39,'Shaker 7'!$J$2:$J$300)</f>
        <v>0</v>
      </c>
      <c r="J39" s="22">
        <f>SUMIF('Run for Freedom 5K'!$F$2:$F$300,$F39,'Run for Freedom 5K'!$J$2:$J$300)</f>
        <v>0</v>
      </c>
      <c r="K39" s="22">
        <f>SUMIF('Footrace for the Fallen 5K'!$F$2:$F$366,$F39,'Footrace for the Fallen 5K'!$J$2:$J$366)</f>
        <v>7</v>
      </c>
      <c r="L39" s="22">
        <f>SUMIF('New England Half'!$F$2:$F$355,$F39,'New England Half'!$J$2:$J$355)</f>
        <v>0</v>
      </c>
      <c r="M39" s="24">
        <f>SUM(G39:L39)</f>
        <v>16.5</v>
      </c>
    </row>
    <row r="40" spans="1:13">
      <c r="A40" s="3" t="s">
        <v>236</v>
      </c>
      <c r="B40" s="3" t="s">
        <v>215</v>
      </c>
      <c r="C40" s="3" t="s">
        <v>35</v>
      </c>
      <c r="D40" s="3">
        <v>52</v>
      </c>
      <c r="E40" s="3" t="s">
        <v>20</v>
      </c>
      <c r="F40" s="20" t="str">
        <f>A40&amp;B40&amp;C40&amp;E40</f>
        <v>E.J.KieferMUPPER VALLEY RUNNING CLUB</v>
      </c>
      <c r="G40" s="22">
        <f>SUMIF('Shamrock 5K'!$F$2:$F$300,$F40,'Shamrock 5K'!$J$2:$J$300)</f>
        <v>15.5</v>
      </c>
      <c r="H40" s="22">
        <f>SUMIF('Nashua 10K'!$F$2:$F$300,$F40,'Nashua 10K'!$J$2:$J$300)</f>
        <v>0</v>
      </c>
      <c r="I40" s="22">
        <f>SUMIF('Shaker 7'!$F$2:$F$300,$F40,'Shaker 7'!$J$2:$J$300)</f>
        <v>0</v>
      </c>
      <c r="J40" s="22">
        <f>SUMIF('Run for Freedom 5K'!$F$2:$F$300,$F40,'Run for Freedom 5K'!$J$2:$J$300)</f>
        <v>0</v>
      </c>
      <c r="K40" s="22">
        <f>SUMIF('Footrace for the Fallen 5K'!$F$2:$F$366,$F40,'Footrace for the Fallen 5K'!$J$2:$J$366)</f>
        <v>0</v>
      </c>
      <c r="L40" s="22">
        <f>SUMIF('New England Half'!$F$2:$F$355,$F40,'New England Half'!$J$2:$J$355)</f>
        <v>0</v>
      </c>
      <c r="M40" s="24">
        <f>SUM(G40:L40)</f>
        <v>15.5</v>
      </c>
    </row>
    <row r="41" spans="1:13">
      <c r="A41" t="s">
        <v>417</v>
      </c>
      <c r="B41" t="s">
        <v>451</v>
      </c>
      <c r="C41" t="s">
        <v>35</v>
      </c>
      <c r="D41" s="3">
        <v>56</v>
      </c>
      <c r="E41" t="s">
        <v>19</v>
      </c>
      <c r="F41" s="20" t="str">
        <f>A41&amp;B41&amp;C41&amp;E41</f>
        <v>DanKingMMILLENNIUM RUNNING</v>
      </c>
      <c r="G41" s="22">
        <f>SUMIF('Shamrock 5K'!$F$2:$F$300,$F41,'Shamrock 5K'!$J$2:$J$300)</f>
        <v>0</v>
      </c>
      <c r="H41" s="22">
        <f>SUMIF('Nashua 10K'!$F$2:$F$300,$F41,'Nashua 10K'!$J$2:$J$300)</f>
        <v>5.25</v>
      </c>
      <c r="I41" s="22">
        <f>SUMIF('Shaker 7'!$F$2:$F$300,$F41,'Shaker 7'!$J$2:$J$300)</f>
        <v>0</v>
      </c>
      <c r="J41" s="22">
        <f>SUMIF('Run for Freedom 5K'!$F$2:$F$300,$F41,'Run for Freedom 5K'!$J$2:$J$300)</f>
        <v>1.5</v>
      </c>
      <c r="K41" s="22">
        <f>SUMIF('Footrace for the Fallen 5K'!$F$2:$F$366,$F41,'Footrace for the Fallen 5K'!$J$2:$J$366)</f>
        <v>8.1</v>
      </c>
      <c r="L41" s="22">
        <f>SUMIF('New England Half'!$F$2:$F$355,$F41,'New England Half'!$J$2:$J$355)</f>
        <v>0</v>
      </c>
      <c r="M41" s="24">
        <f>SUM(G41:L41)</f>
        <v>14.85</v>
      </c>
    </row>
    <row r="42" spans="1:13">
      <c r="A42" t="s">
        <v>210</v>
      </c>
      <c r="B42" t="s">
        <v>436</v>
      </c>
      <c r="C42" t="s">
        <v>35</v>
      </c>
      <c r="D42">
        <v>53</v>
      </c>
      <c r="E42" t="s">
        <v>19</v>
      </c>
      <c r="F42" s="20" t="str">
        <f>A42&amp;B42&amp;C42&amp;E42</f>
        <v>JeremyGillMMILLENNIUM RUNNING</v>
      </c>
      <c r="G42" s="22">
        <f>SUMIF('Shamrock 5K'!$F$2:$F$300,$F42,'Shamrock 5K'!$J$2:$J$300)</f>
        <v>0</v>
      </c>
      <c r="H42" s="22">
        <f>SUMIF('Nashua 10K'!$F$2:$F$300,$F42,'Nashua 10K'!$J$2:$J$300)</f>
        <v>14.5</v>
      </c>
      <c r="I42" s="22">
        <f>SUMIF('Shaker 7'!$F$2:$F$300,$F42,'Shaker 7'!$J$2:$J$300)</f>
        <v>0</v>
      </c>
      <c r="J42" s="22">
        <f>SUMIF('Run for Freedom 5K'!$F$2:$F$300,$F42,'Run for Freedom 5K'!$J$2:$J$300)</f>
        <v>0</v>
      </c>
      <c r="K42" s="22">
        <f>SUMIF('Footrace for the Fallen 5K'!$F$2:$F$366,$F42,'Footrace for the Fallen 5K'!$J$2:$J$366)</f>
        <v>0</v>
      </c>
      <c r="L42" s="22">
        <f>SUMIF('New England Half'!$F$2:$F$355,$F42,'New England Half'!$J$2:$J$355)</f>
        <v>0</v>
      </c>
      <c r="M42" s="24">
        <f>SUM(G42:L42)</f>
        <v>14.5</v>
      </c>
    </row>
    <row r="43" spans="1:13">
      <c r="A43" s="3" t="s">
        <v>83</v>
      </c>
      <c r="B43" s="3" t="s">
        <v>258</v>
      </c>
      <c r="C43" s="3" t="s">
        <v>35</v>
      </c>
      <c r="D43" s="3">
        <v>59</v>
      </c>
      <c r="E43" s="3" t="s">
        <v>20</v>
      </c>
      <c r="F43" s="20" t="str">
        <f>A43&amp;B43&amp;C43&amp;E43</f>
        <v>DavidGlueckMUPPER VALLEY RUNNING CLUB</v>
      </c>
      <c r="G43" s="22">
        <f>SUMIF('Shamrock 5K'!$F$2:$F$300,$F43,'Shamrock 5K'!$J$2:$J$300)</f>
        <v>14.5</v>
      </c>
      <c r="H43" s="22">
        <f>SUMIF('Nashua 10K'!$F$2:$F$300,$F43,'Nashua 10K'!$J$2:$J$300)</f>
        <v>0</v>
      </c>
      <c r="I43" s="22">
        <f>SUMIF('Shaker 7'!$F$2:$F$300,$F43,'Shaker 7'!$J$2:$J$300)</f>
        <v>0</v>
      </c>
      <c r="J43" s="22">
        <f>SUMIF('Run for Freedom 5K'!$F$2:$F$300,$F43,'Run for Freedom 5K'!$J$2:$J$300)</f>
        <v>0</v>
      </c>
      <c r="K43" s="22">
        <f>SUMIF('Footrace for the Fallen 5K'!$F$2:$F$366,$F43,'Footrace for the Fallen 5K'!$J$2:$J$366)</f>
        <v>0</v>
      </c>
      <c r="L43" s="22">
        <f>SUMIF('New England Half'!$F$2:$F$355,$F43,'New England Half'!$J$2:$J$355)</f>
        <v>0</v>
      </c>
      <c r="M43" s="24">
        <f>SUM(G43:L43)</f>
        <v>14.5</v>
      </c>
    </row>
    <row r="44" spans="1:13">
      <c r="A44" t="s">
        <v>115</v>
      </c>
      <c r="B44" t="s">
        <v>116</v>
      </c>
      <c r="C44" t="s">
        <v>35</v>
      </c>
      <c r="D44" s="3">
        <v>53</v>
      </c>
      <c r="E44" t="s">
        <v>18</v>
      </c>
      <c r="F44" s="20" t="str">
        <f>A44&amp;B44&amp;C44&amp;E44</f>
        <v>RichardChristianMGREATER DERRY TRACK CLUB</v>
      </c>
      <c r="G44" s="22">
        <f>SUMIF('Shamrock 5K'!$F$2:$F$300,$F44,'Shamrock 5K'!$J$2:$J$300)</f>
        <v>5</v>
      </c>
      <c r="H44" s="22">
        <f>SUMIF('Nashua 10K'!$F$2:$F$300,$F44,'Nashua 10K'!$J$2:$J$300)</f>
        <v>0</v>
      </c>
      <c r="I44" s="22">
        <f>SUMIF('Shaker 7'!$F$2:$F$300,$F44,'Shaker 7'!$J$2:$J$300)</f>
        <v>0</v>
      </c>
      <c r="J44" s="22">
        <f>SUMIF('Run for Freedom 5K'!$F$2:$F$300,$F44,'Run for Freedom 5K'!$J$2:$J$300)</f>
        <v>4</v>
      </c>
      <c r="K44" s="22">
        <f>SUMIF('Footrace for the Fallen 5K'!$F$2:$F$366,$F44,'Footrace for the Fallen 5K'!$J$2:$J$366)</f>
        <v>4.5</v>
      </c>
      <c r="L44" s="22">
        <f>SUMIF('New England Half'!$F$2:$F$355,$F44,'New England Half'!$J$2:$J$355)</f>
        <v>0</v>
      </c>
      <c r="M44" s="24">
        <f>SUM(G44:L44)</f>
        <v>13.5</v>
      </c>
    </row>
    <row r="45" spans="1:13">
      <c r="A45" s="3" t="s">
        <v>101</v>
      </c>
      <c r="B45" s="3" t="s">
        <v>142</v>
      </c>
      <c r="C45" s="3" t="s">
        <v>35</v>
      </c>
      <c r="D45" s="3">
        <v>59</v>
      </c>
      <c r="E45" t="s">
        <v>19</v>
      </c>
      <c r="F45" s="20" t="str">
        <f>A45&amp;B45&amp;C45&amp;E45</f>
        <v>GregSmithMMILLENNIUM RUNNING</v>
      </c>
      <c r="G45" s="22">
        <f>SUMIF('Shamrock 5K'!$F$2:$F$300,$F45,'Shamrock 5K'!$J$2:$J$300)</f>
        <v>0</v>
      </c>
      <c r="H45" s="22">
        <f>SUMIF('Nashua 10K'!$F$2:$F$300,$F45,'Nashua 10K'!$J$2:$J$300)</f>
        <v>0</v>
      </c>
      <c r="I45" s="22">
        <f>SUMIF('Shaker 7'!$F$2:$F$300,$F45,'Shaker 7'!$J$2:$J$300)</f>
        <v>0</v>
      </c>
      <c r="J45" s="22">
        <f>SUMIF('Run for Freedom 5K'!$F$2:$F$300,$F45,'Run for Freedom 5K'!$J$2:$J$300)</f>
        <v>0</v>
      </c>
      <c r="K45" s="22">
        <f>SUMIF('Footrace for the Fallen 5K'!$F$2:$F$366,$F45,'Footrace for the Fallen 5K'!$J$2:$J$366)</f>
        <v>5.75</v>
      </c>
      <c r="L45" s="22">
        <f>SUMIF('New England Half'!$F$2:$F$355,$F45,'New England Half'!$J$2:$J$355)</f>
        <v>7</v>
      </c>
      <c r="M45" s="24">
        <f>SUM(G45:L45)</f>
        <v>12.75</v>
      </c>
    </row>
    <row r="46" spans="1:13">
      <c r="A46" s="3" t="s">
        <v>124</v>
      </c>
      <c r="B46" s="3" t="s">
        <v>556</v>
      </c>
      <c r="C46" s="3" t="s">
        <v>35</v>
      </c>
      <c r="D46" s="3">
        <v>50</v>
      </c>
      <c r="E46" t="s">
        <v>19</v>
      </c>
      <c r="F46" s="20" t="str">
        <f>A46&amp;B46&amp;C46&amp;E46</f>
        <v>MarkColeMMILLENNIUM RUNNING</v>
      </c>
      <c r="G46" s="22">
        <f>SUMIF('Shamrock 5K'!$F$2:$F$300,$F46,'Shamrock 5K'!$J$2:$J$300)</f>
        <v>0</v>
      </c>
      <c r="H46" s="22">
        <f>SUMIF('Nashua 10K'!$F$2:$F$300,$F46,'Nashua 10K'!$J$2:$J$300)</f>
        <v>0</v>
      </c>
      <c r="I46" s="22">
        <f>SUMIF('Shaker 7'!$F$2:$F$300,$F46,'Shaker 7'!$J$2:$J$300)</f>
        <v>0</v>
      </c>
      <c r="J46" s="22">
        <f>SUMIF('Run for Freedom 5K'!$F$2:$F$300,$F46,'Run for Freedom 5K'!$J$2:$J$300)</f>
        <v>6.25</v>
      </c>
      <c r="K46" s="22">
        <f>SUMIF('Footrace for the Fallen 5K'!$F$2:$F$366,$F46,'Footrace for the Fallen 5K'!$J$2:$J$366)</f>
        <v>6</v>
      </c>
      <c r="L46" s="22">
        <f>SUMIF('New England Half'!$F$2:$F$355,$F46,'New England Half'!$J$2:$J$355)</f>
        <v>0</v>
      </c>
      <c r="M46" s="24">
        <f>SUM(G46:L46)</f>
        <v>12.25</v>
      </c>
    </row>
    <row r="47" spans="1:13">
      <c r="A47" t="s">
        <v>863</v>
      </c>
      <c r="B47" t="s">
        <v>864</v>
      </c>
      <c r="C47" t="s">
        <v>35</v>
      </c>
      <c r="D47">
        <v>52</v>
      </c>
      <c r="E47" t="s">
        <v>19</v>
      </c>
      <c r="F47" s="20" t="str">
        <f>A47&amp;B47&amp;C47&amp;E47</f>
        <v>BradleyMaherMMILLENNIUM RUNNING</v>
      </c>
      <c r="G47" s="22">
        <f>SUMIF('Shamrock 5K'!$F$2:$F$300,$F47,'Shamrock 5K'!$J$2:$J$300)</f>
        <v>0</v>
      </c>
      <c r="H47" s="22">
        <f>SUMIF('Nashua 10K'!$F$2:$F$300,$F47,'Nashua 10K'!$J$2:$J$300)</f>
        <v>0</v>
      </c>
      <c r="I47" s="22">
        <f>SUMIF('Shaker 7'!$F$2:$F$300,$F47,'Shaker 7'!$J$2:$J$300)</f>
        <v>0</v>
      </c>
      <c r="J47" s="22">
        <f>SUMIF('Run for Freedom 5K'!$F$2:$F$300,$F47,'Run for Freedom 5K'!$J$2:$J$300)</f>
        <v>0</v>
      </c>
      <c r="K47" s="22">
        <f>SUMIF('Footrace for the Fallen 5K'!$F$2:$F$366,$F47,'Footrace for the Fallen 5K'!$J$2:$J$366)</f>
        <v>0</v>
      </c>
      <c r="L47" s="22">
        <f>SUMIF('New England Half'!$F$2:$F$355,$F47,'New England Half'!$J$2:$J$355)</f>
        <v>10</v>
      </c>
      <c r="M47" s="24">
        <f>SUM(G47:L47)</f>
        <v>10</v>
      </c>
    </row>
    <row r="48" spans="1:13">
      <c r="A48" s="3" t="s">
        <v>134</v>
      </c>
      <c r="B48" s="3" t="s">
        <v>580</v>
      </c>
      <c r="C48" s="3" t="s">
        <v>35</v>
      </c>
      <c r="D48" s="3">
        <v>55</v>
      </c>
      <c r="E48" t="s">
        <v>19</v>
      </c>
      <c r="F48" s="20" t="str">
        <f>A48&amp;B48&amp;C48&amp;E48</f>
        <v>PeterLincolnMMILLENNIUM RUNNING</v>
      </c>
      <c r="G48" s="22">
        <f>SUMIF('Shamrock 5K'!$F$2:$F$300,$F48,'Shamrock 5K'!$J$2:$J$300)</f>
        <v>0</v>
      </c>
      <c r="H48" s="22">
        <f>SUMIF('Nashua 10K'!$F$2:$F$300,$F48,'Nashua 10K'!$J$2:$J$300)</f>
        <v>0</v>
      </c>
      <c r="I48" s="22">
        <f>SUMIF('Shaker 7'!$F$2:$F$300,$F48,'Shaker 7'!$J$2:$J$300)</f>
        <v>0</v>
      </c>
      <c r="J48" s="22">
        <f>SUMIF('Run for Freedom 5K'!$F$2:$F$300,$F48,'Run for Freedom 5K'!$J$2:$J$300)</f>
        <v>2.4</v>
      </c>
      <c r="K48" s="22">
        <f>SUMIF('Footrace for the Fallen 5K'!$F$2:$F$366,$F48,'Footrace for the Fallen 5K'!$J$2:$J$366)</f>
        <v>0</v>
      </c>
      <c r="L48" s="22">
        <f>SUMIF('New England Half'!$F$2:$F$355,$F48,'New England Half'!$J$2:$J$355)</f>
        <v>7.5</v>
      </c>
      <c r="M48" s="24">
        <f>SUM(G48:L48)</f>
        <v>9.9</v>
      </c>
    </row>
    <row r="49" spans="1:13">
      <c r="A49" s="3" t="s">
        <v>254</v>
      </c>
      <c r="B49" s="3" t="s">
        <v>203</v>
      </c>
      <c r="C49" s="3" t="s">
        <v>35</v>
      </c>
      <c r="D49" s="3">
        <v>51</v>
      </c>
      <c r="E49" s="3" t="s">
        <v>20</v>
      </c>
      <c r="F49" s="20" t="str">
        <f>A49&amp;B49&amp;C49&amp;E49</f>
        <v>JasonFarisMUPPER VALLEY RUNNING CLUB</v>
      </c>
      <c r="G49" s="22">
        <f>SUMIF('Shamrock 5K'!$F$2:$F$300,$F49,'Shamrock 5K'!$J$2:$J$300)</f>
        <v>8.6999999999999993</v>
      </c>
      <c r="H49" s="22">
        <f>SUMIF('Nashua 10K'!$F$2:$F$300,$F49,'Nashua 10K'!$J$2:$J$300)</f>
        <v>0</v>
      </c>
      <c r="I49" s="22">
        <f>SUMIF('Shaker 7'!$F$2:$F$300,$F49,'Shaker 7'!$J$2:$J$300)</f>
        <v>0</v>
      </c>
      <c r="J49" s="22">
        <f>SUMIF('Run for Freedom 5K'!$F$2:$F$300,$F49,'Run for Freedom 5K'!$J$2:$J$300)</f>
        <v>0</v>
      </c>
      <c r="K49" s="22">
        <f>SUMIF('Footrace for the Fallen 5K'!$F$2:$F$366,$F49,'Footrace for the Fallen 5K'!$J$2:$J$366)</f>
        <v>0</v>
      </c>
      <c r="L49" s="22">
        <f>SUMIF('New England Half'!$F$2:$F$355,$F49,'New England Half'!$J$2:$J$355)</f>
        <v>0</v>
      </c>
      <c r="M49" s="24">
        <f>SUM(G49:L49)</f>
        <v>8.6999999999999993</v>
      </c>
    </row>
    <row r="50" spans="1:13">
      <c r="A50" t="s">
        <v>172</v>
      </c>
      <c r="B50" t="s">
        <v>444</v>
      </c>
      <c r="C50" t="s">
        <v>35</v>
      </c>
      <c r="D50">
        <v>55</v>
      </c>
      <c r="E50" t="s">
        <v>19</v>
      </c>
      <c r="F50" s="20" t="str">
        <f>A50&amp;B50&amp;C50&amp;E50</f>
        <v>RobertFieroMMILLENNIUM RUNNING</v>
      </c>
      <c r="G50" s="22">
        <f>SUMIF('Shamrock 5K'!$F$2:$F$300,$F50,'Shamrock 5K'!$J$2:$J$300)</f>
        <v>0</v>
      </c>
      <c r="H50" s="22">
        <f>SUMIF('Nashua 10K'!$F$2:$F$300,$F50,'Nashua 10K'!$J$2:$J$300)</f>
        <v>8.4</v>
      </c>
      <c r="I50" s="22">
        <f>SUMIF('Shaker 7'!$F$2:$F$300,$F50,'Shaker 7'!$J$2:$J$300)</f>
        <v>0</v>
      </c>
      <c r="J50" s="22">
        <f>SUMIF('Run for Freedom 5K'!$F$2:$F$300,$F50,'Run for Freedom 5K'!$J$2:$J$300)</f>
        <v>0</v>
      </c>
      <c r="K50" s="22">
        <f>SUMIF('Footrace for the Fallen 5K'!$F$2:$F$366,$F50,'Footrace for the Fallen 5K'!$J$2:$J$366)</f>
        <v>0</v>
      </c>
      <c r="L50" s="22">
        <f>SUMIF('New England Half'!$F$2:$F$355,$F50,'New England Half'!$J$2:$J$355)</f>
        <v>0</v>
      </c>
      <c r="M50" s="24">
        <f>SUM(G50:L50)</f>
        <v>8.4</v>
      </c>
    </row>
    <row r="51" spans="1:13">
      <c r="A51" t="s">
        <v>172</v>
      </c>
      <c r="B51" t="s">
        <v>173</v>
      </c>
      <c r="C51" t="s">
        <v>35</v>
      </c>
      <c r="D51" s="3">
        <v>53</v>
      </c>
      <c r="E51" t="s">
        <v>19</v>
      </c>
      <c r="F51" s="20" t="str">
        <f>A51&amp;B51&amp;C51&amp;E51</f>
        <v>RobertHoffmanMMILLENNIUM RUNNING</v>
      </c>
      <c r="G51" s="22">
        <f>SUMIF('Shamrock 5K'!$F$2:$F$300,$F51,'Shamrock 5K'!$J$2:$J$300)</f>
        <v>1</v>
      </c>
      <c r="H51" s="22">
        <f>SUMIF('Nashua 10K'!$F$2:$F$300,$F51,'Nashua 10K'!$J$2:$J$300)</f>
        <v>4.25</v>
      </c>
      <c r="I51" s="22">
        <f>SUMIF('Shaker 7'!$F$2:$F$300,$F51,'Shaker 7'!$J$2:$J$300)</f>
        <v>0</v>
      </c>
      <c r="J51" s="22">
        <f>SUMIF('Run for Freedom 5K'!$F$2:$F$300,$F51,'Run for Freedom 5K'!$J$2:$J$300)</f>
        <v>1</v>
      </c>
      <c r="K51" s="22">
        <f>SUMIF('Footrace for the Fallen 5K'!$F$2:$F$366,$F51,'Footrace for the Fallen 5K'!$J$2:$J$366)</f>
        <v>1</v>
      </c>
      <c r="L51" s="22">
        <f>SUMIF('New England Half'!$F$2:$F$355,$F51,'New England Half'!$J$2:$J$355)</f>
        <v>1</v>
      </c>
      <c r="M51" s="24">
        <f>SUM(G51:L51)</f>
        <v>8.25</v>
      </c>
    </row>
    <row r="52" spans="1:13">
      <c r="A52" t="s">
        <v>585</v>
      </c>
      <c r="B52" t="s">
        <v>833</v>
      </c>
      <c r="C52" t="s">
        <v>35</v>
      </c>
      <c r="D52">
        <v>52</v>
      </c>
      <c r="E52" t="s">
        <v>17</v>
      </c>
      <c r="F52" s="20" t="str">
        <f>A52&amp;B52&amp;C52&amp;E52</f>
        <v>JoseOchoaMGATE CITY STRIDERS</v>
      </c>
      <c r="G52" s="22">
        <f>SUMIF('Shamrock 5K'!$F$2:$F$300,$F52,'Shamrock 5K'!$J$2:$J$300)</f>
        <v>0</v>
      </c>
      <c r="H52" s="22">
        <f>SUMIF('Nashua 10K'!$F$2:$F$300,$F52,'Nashua 10K'!$J$2:$J$300)</f>
        <v>0</v>
      </c>
      <c r="I52" s="22">
        <f>SUMIF('Shaker 7'!$F$2:$F$300,$F52,'Shaker 7'!$J$2:$J$300)</f>
        <v>0</v>
      </c>
      <c r="J52" s="22">
        <f>SUMIF('Run for Freedom 5K'!$F$2:$F$300,$F52,'Run for Freedom 5K'!$J$2:$J$300)</f>
        <v>0</v>
      </c>
      <c r="K52" s="22">
        <f>SUMIF('Footrace for the Fallen 5K'!$F$2:$F$366,$F52,'Footrace for the Fallen 5K'!$J$2:$J$366)</f>
        <v>0</v>
      </c>
      <c r="L52" s="22">
        <f>SUMIF('New England Half'!$F$2:$F$355,$F52,'New England Half'!$J$2:$J$355)</f>
        <v>8.1</v>
      </c>
      <c r="M52" s="24">
        <f>SUM(G52:L52)</f>
        <v>8.1</v>
      </c>
    </row>
    <row r="53" spans="1:13">
      <c r="A53" t="s">
        <v>618</v>
      </c>
      <c r="B53" t="s">
        <v>233</v>
      </c>
      <c r="C53" t="s">
        <v>35</v>
      </c>
      <c r="D53">
        <v>51</v>
      </c>
      <c r="E53" t="s">
        <v>21</v>
      </c>
      <c r="F53" s="20" t="str">
        <f>A53&amp;B53&amp;C53&amp;E53</f>
        <v>SteveMcGowanMGRANITE STATE RACING TEAM</v>
      </c>
      <c r="G53" s="22">
        <f>SUMIF('Shamrock 5K'!$F$2:$F$300,$F53,'Shamrock 5K'!$J$2:$J$300)</f>
        <v>0</v>
      </c>
      <c r="H53" s="22">
        <f>SUMIF('Nashua 10K'!$F$2:$F$300,$F53,'Nashua 10K'!$J$2:$J$300)</f>
        <v>0</v>
      </c>
      <c r="I53" s="22">
        <f>SUMIF('Shaker 7'!$F$2:$F$300,$F53,'Shaker 7'!$J$2:$J$300)</f>
        <v>0</v>
      </c>
      <c r="J53" s="22">
        <f>SUMIF('Run for Freedom 5K'!$F$2:$F$300,$F53,'Run for Freedom 5K'!$J$2:$J$300)</f>
        <v>0</v>
      </c>
      <c r="K53" s="22">
        <f>SUMIF('Footrace for the Fallen 5K'!$F$2:$F$366,$F53,'Footrace for the Fallen 5K'!$J$2:$J$366)</f>
        <v>0</v>
      </c>
      <c r="L53" s="22">
        <f>SUMIF('New England Half'!$F$2:$F$355,$F53,'New England Half'!$J$2:$J$355)</f>
        <v>7.8</v>
      </c>
      <c r="M53" s="24">
        <f>SUM(G53:L53)</f>
        <v>7.8</v>
      </c>
    </row>
    <row r="54" spans="1:13">
      <c r="A54" s="3" t="s">
        <v>264</v>
      </c>
      <c r="B54" s="3" t="s">
        <v>265</v>
      </c>
      <c r="C54" s="3" t="s">
        <v>35</v>
      </c>
      <c r="D54" s="3">
        <v>55</v>
      </c>
      <c r="E54" s="3" t="s">
        <v>20</v>
      </c>
      <c r="F54" s="20" t="str">
        <f>A54&amp;B54&amp;C54&amp;E54</f>
        <v>YusakuHoriuckiMUPPER VALLEY RUNNING CLUB</v>
      </c>
      <c r="G54" s="22">
        <f>SUMIF('Shamrock 5K'!$F$2:$F$300,$F54,'Shamrock 5K'!$J$2:$J$300)</f>
        <v>7.5</v>
      </c>
      <c r="H54" s="22">
        <f>SUMIF('Nashua 10K'!$F$2:$F$300,$F54,'Nashua 10K'!$J$2:$J$300)</f>
        <v>0</v>
      </c>
      <c r="I54" s="22">
        <f>SUMIF('Shaker 7'!$F$2:$F$300,$F54,'Shaker 7'!$J$2:$J$300)</f>
        <v>0</v>
      </c>
      <c r="J54" s="22">
        <f>SUMIF('Run for Freedom 5K'!$F$2:$F$300,$F54,'Run for Freedom 5K'!$J$2:$J$300)</f>
        <v>0</v>
      </c>
      <c r="K54" s="22">
        <f>SUMIF('Footrace for the Fallen 5K'!$F$2:$F$366,$F54,'Footrace for the Fallen 5K'!$J$2:$J$366)</f>
        <v>0</v>
      </c>
      <c r="L54" s="22">
        <f>SUMIF('New England Half'!$F$2:$F$355,$F54,'New England Half'!$J$2:$J$355)</f>
        <v>0</v>
      </c>
      <c r="M54" s="24">
        <f>SUM(G54:L54)</f>
        <v>7.5</v>
      </c>
    </row>
    <row r="55" spans="1:13">
      <c r="A55" s="3" t="s">
        <v>134</v>
      </c>
      <c r="B55" s="3" t="s">
        <v>820</v>
      </c>
      <c r="C55" s="3" t="s">
        <v>35</v>
      </c>
      <c r="D55" s="3">
        <v>57</v>
      </c>
      <c r="E55" t="s">
        <v>19</v>
      </c>
      <c r="F55" s="20" t="str">
        <f>A55&amp;B55&amp;C55&amp;E55</f>
        <v>PeterHeslamMMILLENNIUM RUNNING</v>
      </c>
      <c r="G55" s="22">
        <f>SUMIF('Shamrock 5K'!$F$2:$F$300,$F55,'Shamrock 5K'!$J$2:$J$300)</f>
        <v>0</v>
      </c>
      <c r="H55" s="22">
        <f>SUMIF('Nashua 10K'!$F$2:$F$300,$F55,'Nashua 10K'!$J$2:$J$300)</f>
        <v>0</v>
      </c>
      <c r="I55" s="22">
        <f>SUMIF('Shaker 7'!$F$2:$F$300,$F55,'Shaker 7'!$J$2:$J$300)</f>
        <v>0</v>
      </c>
      <c r="J55" s="22">
        <f>SUMIF('Run for Freedom 5K'!$F$2:$F$300,$F55,'Run for Freedom 5K'!$J$2:$J$300)</f>
        <v>0</v>
      </c>
      <c r="K55" s="22">
        <f>SUMIF('Footrace for the Fallen 5K'!$F$2:$F$366,$F55,'Footrace for the Fallen 5K'!$J$2:$J$366)</f>
        <v>7.5</v>
      </c>
      <c r="L55" s="22">
        <f>SUMIF('New England Half'!$F$2:$F$355,$F55,'New England Half'!$J$2:$J$355)</f>
        <v>0</v>
      </c>
      <c r="M55" s="24">
        <f>SUM(G55:L55)</f>
        <v>7.5</v>
      </c>
    </row>
    <row r="56" spans="1:13">
      <c r="A56" s="3" t="s">
        <v>566</v>
      </c>
      <c r="B56" s="3" t="s">
        <v>536</v>
      </c>
      <c r="C56" s="3" t="s">
        <v>35</v>
      </c>
      <c r="D56" s="3">
        <v>59</v>
      </c>
      <c r="E56" t="s">
        <v>18</v>
      </c>
      <c r="F56" s="20" t="str">
        <f>A56&amp;B56&amp;C56&amp;E56</f>
        <v>RichDisalvoMGREATER DERRY TRACK CLUB</v>
      </c>
      <c r="G56" s="22">
        <f>SUMIF('Shamrock 5K'!$F$2:$F$300,$F56,'Shamrock 5K'!$J$2:$J$300)</f>
        <v>0</v>
      </c>
      <c r="H56" s="22">
        <f>SUMIF('Nashua 10K'!$F$2:$F$300,$F56,'Nashua 10K'!$J$2:$J$300)</f>
        <v>0</v>
      </c>
      <c r="I56" s="22">
        <f>SUMIF('Shaker 7'!$F$2:$F$300,$F56,'Shaker 7'!$J$2:$J$300)</f>
        <v>0</v>
      </c>
      <c r="J56" s="22">
        <f>SUMIF('Run for Freedom 5K'!$F$2:$F$300,$F56,'Run for Freedom 5K'!$J$2:$J$300)</f>
        <v>7.25</v>
      </c>
      <c r="K56" s="22">
        <f>SUMIF('Footrace for the Fallen 5K'!$F$2:$F$366,$F56,'Footrace for the Fallen 5K'!$J$2:$J$366)</f>
        <v>0</v>
      </c>
      <c r="L56" s="22">
        <f>SUMIF('New England Half'!$F$2:$F$355,$F56,'New England Half'!$J$2:$J$355)</f>
        <v>0</v>
      </c>
      <c r="M56" s="24">
        <f>SUM(G56:L56)</f>
        <v>7.25</v>
      </c>
    </row>
    <row r="57" spans="1:13">
      <c r="A57" t="s">
        <v>68</v>
      </c>
      <c r="B57" t="s">
        <v>869</v>
      </c>
      <c r="C57" t="s">
        <v>35</v>
      </c>
      <c r="D57">
        <v>51</v>
      </c>
      <c r="E57" t="s">
        <v>19</v>
      </c>
      <c r="F57" s="20" t="str">
        <f>A57&amp;B57&amp;C57&amp;E57</f>
        <v>TomStuartMMILLENNIUM RUNNING</v>
      </c>
      <c r="G57" s="22">
        <f>SUMIF('Shamrock 5K'!$F$2:$F$300,$F57,'Shamrock 5K'!$J$2:$J$300)</f>
        <v>0</v>
      </c>
      <c r="H57" s="22">
        <f>SUMIF('Nashua 10K'!$F$2:$F$300,$F57,'Nashua 10K'!$J$2:$J$300)</f>
        <v>0</v>
      </c>
      <c r="I57" s="22">
        <f>SUMIF('Shaker 7'!$F$2:$F$300,$F57,'Shaker 7'!$J$2:$J$300)</f>
        <v>0</v>
      </c>
      <c r="J57" s="22">
        <f>SUMIF('Run for Freedom 5K'!$F$2:$F$300,$F57,'Run for Freedom 5K'!$J$2:$J$300)</f>
        <v>0</v>
      </c>
      <c r="K57" s="22">
        <f>SUMIF('Footrace for the Fallen 5K'!$F$2:$F$366,$F57,'Footrace for the Fallen 5K'!$J$2:$J$366)</f>
        <v>0</v>
      </c>
      <c r="L57" s="22">
        <f>SUMIF('New England Half'!$F$2:$F$355,$F57,'New England Half'!$J$2:$J$355)</f>
        <v>6.5</v>
      </c>
      <c r="M57" s="24">
        <f>SUM(G57:L57)</f>
        <v>6.5</v>
      </c>
    </row>
    <row r="58" spans="1:13">
      <c r="A58" t="s">
        <v>68</v>
      </c>
      <c r="B58" t="s">
        <v>398</v>
      </c>
      <c r="C58" t="s">
        <v>35</v>
      </c>
      <c r="D58">
        <v>55</v>
      </c>
      <c r="E58" t="s">
        <v>17</v>
      </c>
      <c r="F58" s="20" t="str">
        <f>A58&amp;B58&amp;C58&amp;E58</f>
        <v>TomGuilfoilMGATE CITY STRIDERS</v>
      </c>
      <c r="G58" s="22">
        <f>SUMIF('Shamrock 5K'!$F$2:$F$300,$F58,'Shamrock 5K'!$J$2:$J$300)</f>
        <v>0</v>
      </c>
      <c r="H58" s="22">
        <f>SUMIF('Nashua 10K'!$F$2:$F$300,$F58,'Nashua 10K'!$J$2:$J$300)</f>
        <v>6.25</v>
      </c>
      <c r="I58" s="22">
        <f>SUMIF('Shaker 7'!$F$2:$F$300,$F58,'Shaker 7'!$J$2:$J$300)</f>
        <v>0</v>
      </c>
      <c r="J58" s="22">
        <f>SUMIF('Run for Freedom 5K'!$F$2:$F$300,$F58,'Run for Freedom 5K'!$J$2:$J$300)</f>
        <v>0</v>
      </c>
      <c r="K58" s="22">
        <f>SUMIF('Footrace for the Fallen 5K'!$F$2:$F$366,$F58,'Footrace for the Fallen 5K'!$J$2:$J$366)</f>
        <v>0</v>
      </c>
      <c r="L58" s="22">
        <f>SUMIF('New England Half'!$F$2:$F$355,$F58,'New England Half'!$J$2:$J$355)</f>
        <v>0</v>
      </c>
      <c r="M58" s="24">
        <f>SUM(G58:L58)</f>
        <v>6.25</v>
      </c>
    </row>
    <row r="59" spans="1:13">
      <c r="A59" t="s">
        <v>46</v>
      </c>
      <c r="B59" t="s">
        <v>873</v>
      </c>
      <c r="C59" t="s">
        <v>35</v>
      </c>
      <c r="D59">
        <v>51</v>
      </c>
      <c r="E59" t="s">
        <v>19</v>
      </c>
      <c r="F59" s="20" t="str">
        <f>A59&amp;B59&amp;C59&amp;E59</f>
        <v>MatthewWineriterMMILLENNIUM RUNNING</v>
      </c>
      <c r="G59" s="22">
        <f>SUMIF('Shamrock 5K'!$F$2:$F$300,$F59,'Shamrock 5K'!$J$2:$J$300)</f>
        <v>0</v>
      </c>
      <c r="H59" s="22">
        <f>SUMIF('Nashua 10K'!$F$2:$F$300,$F59,'Nashua 10K'!$J$2:$J$300)</f>
        <v>0</v>
      </c>
      <c r="I59" s="22">
        <f>SUMIF('Shaker 7'!$F$2:$F$300,$F59,'Shaker 7'!$J$2:$J$300)</f>
        <v>0</v>
      </c>
      <c r="J59" s="22">
        <f>SUMIF('Run for Freedom 5K'!$F$2:$F$300,$F59,'Run for Freedom 5K'!$J$2:$J$300)</f>
        <v>0</v>
      </c>
      <c r="K59" s="22">
        <f>SUMIF('Footrace for the Fallen 5K'!$F$2:$F$366,$F59,'Footrace for the Fallen 5K'!$J$2:$J$366)</f>
        <v>0</v>
      </c>
      <c r="L59" s="22">
        <f>SUMIF('New England Half'!$F$2:$F$355,$F59,'New England Half'!$J$2:$J$355)</f>
        <v>6</v>
      </c>
      <c r="M59" s="24">
        <f>SUM(G59:L59)</f>
        <v>6</v>
      </c>
    </row>
    <row r="60" spans="1:13">
      <c r="A60" t="s">
        <v>399</v>
      </c>
      <c r="B60" t="s">
        <v>400</v>
      </c>
      <c r="C60" t="s">
        <v>35</v>
      </c>
      <c r="D60">
        <v>55</v>
      </c>
      <c r="E60" t="s">
        <v>17</v>
      </c>
      <c r="F60" s="20" t="str">
        <f>A60&amp;B60&amp;C60&amp;E60</f>
        <v>PatrickNelsonMGATE CITY STRIDERS</v>
      </c>
      <c r="G60" s="22">
        <f>SUMIF('Shamrock 5K'!$F$2:$F$300,$F60,'Shamrock 5K'!$J$2:$J$300)</f>
        <v>0</v>
      </c>
      <c r="H60" s="22">
        <f>SUMIF('Nashua 10K'!$F$2:$F$300,$F60,'Nashua 10K'!$J$2:$J$300)</f>
        <v>5.75</v>
      </c>
      <c r="I60" s="22">
        <f>SUMIF('Shaker 7'!$F$2:$F$300,$F60,'Shaker 7'!$J$2:$J$300)</f>
        <v>0</v>
      </c>
      <c r="J60" s="22">
        <f>SUMIF('Run for Freedom 5K'!$F$2:$F$300,$F60,'Run for Freedom 5K'!$J$2:$J$300)</f>
        <v>0</v>
      </c>
      <c r="K60" s="22">
        <f>SUMIF('Footrace for the Fallen 5K'!$F$2:$F$366,$F60,'Footrace for the Fallen 5K'!$J$2:$J$366)</f>
        <v>0</v>
      </c>
      <c r="L60" s="22">
        <f>SUMIF('New England Half'!$F$2:$F$355,$F60,'New England Half'!$J$2:$J$355)</f>
        <v>0</v>
      </c>
      <c r="M60" s="24">
        <f>SUM(G60:L60)</f>
        <v>5.75</v>
      </c>
    </row>
    <row r="61" spans="1:13">
      <c r="A61" s="3" t="s">
        <v>266</v>
      </c>
      <c r="B61" s="3" t="s">
        <v>267</v>
      </c>
      <c r="C61" s="3" t="s">
        <v>35</v>
      </c>
      <c r="D61" s="3">
        <v>51</v>
      </c>
      <c r="E61" s="3" t="s">
        <v>20</v>
      </c>
      <c r="F61" s="20" t="str">
        <f>A61&amp;B61&amp;C61&amp;E61</f>
        <v>RickJuniorMUPPER VALLEY RUNNING CLUB</v>
      </c>
      <c r="G61" s="22">
        <f>SUMIF('Shamrock 5K'!$F$2:$F$300,$F61,'Shamrock 5K'!$J$2:$J$300)</f>
        <v>5.5</v>
      </c>
      <c r="H61" s="22">
        <f>SUMIF('Nashua 10K'!$F$2:$F$300,$F61,'Nashua 10K'!$J$2:$J$300)</f>
        <v>0</v>
      </c>
      <c r="I61" s="22">
        <f>SUMIF('Shaker 7'!$F$2:$F$300,$F61,'Shaker 7'!$J$2:$J$300)</f>
        <v>0</v>
      </c>
      <c r="J61" s="22">
        <f>SUMIF('Run for Freedom 5K'!$F$2:$F$300,$F61,'Run for Freedom 5K'!$J$2:$J$300)</f>
        <v>0</v>
      </c>
      <c r="K61" s="22">
        <f>SUMIF('Footrace for the Fallen 5K'!$F$2:$F$366,$F61,'Footrace for the Fallen 5K'!$J$2:$J$366)</f>
        <v>0</v>
      </c>
      <c r="L61" s="22">
        <f>SUMIF('New England Half'!$F$2:$F$355,$F61,'New England Half'!$J$2:$J$355)</f>
        <v>0</v>
      </c>
      <c r="M61" s="24">
        <f>SUM(G61:L61)</f>
        <v>5.5</v>
      </c>
    </row>
    <row r="62" spans="1:13">
      <c r="A62" t="s">
        <v>164</v>
      </c>
      <c r="B62" t="s">
        <v>452</v>
      </c>
      <c r="C62" t="s">
        <v>35</v>
      </c>
      <c r="D62">
        <v>54</v>
      </c>
      <c r="E62" t="s">
        <v>19</v>
      </c>
      <c r="F62" s="19" t="str">
        <f>A62&amp;B62&amp;C62&amp;E62</f>
        <v>EricEastmanMMILLENNIUM RUNNING</v>
      </c>
      <c r="G62" s="22">
        <f>SUMIF('Shamrock 5K'!$F$2:$F$300,$F62,'Shamrock 5K'!$J$2:$J$300)</f>
        <v>0</v>
      </c>
      <c r="H62" s="22">
        <f>SUMIF('Nashua 10K'!$F$2:$F$300,$F62,'Nashua 10K'!$J$2:$J$300)</f>
        <v>4.5</v>
      </c>
      <c r="I62" s="22">
        <f>SUMIF('Shaker 7'!$F$2:$F$300,$F62,'Shaker 7'!$J$2:$J$300)</f>
        <v>0</v>
      </c>
      <c r="J62" s="22">
        <f>SUMIF('Run for Freedom 5K'!$F$2:$F$300,$F62,'Run for Freedom 5K'!$J$2:$J$300)</f>
        <v>1</v>
      </c>
      <c r="K62" s="22">
        <f>SUMIF('Footrace for the Fallen 5K'!$F$2:$F$366,$F62,'Footrace for the Fallen 5K'!$J$2:$J$366)</f>
        <v>0</v>
      </c>
      <c r="L62" s="22">
        <f>SUMIF('New England Half'!$F$2:$F$355,$F62,'New England Half'!$J$2:$J$355)</f>
        <v>0</v>
      </c>
      <c r="M62" s="24">
        <f>SUM(G62:L62)</f>
        <v>5.5</v>
      </c>
    </row>
    <row r="63" spans="1:13">
      <c r="A63" s="3" t="s">
        <v>272</v>
      </c>
      <c r="B63" s="3" t="s">
        <v>273</v>
      </c>
      <c r="C63" s="3" t="s">
        <v>35</v>
      </c>
      <c r="D63" s="3">
        <v>52</v>
      </c>
      <c r="E63" s="3" t="s">
        <v>20</v>
      </c>
      <c r="F63" s="20" t="str">
        <f>A63&amp;B63&amp;C63&amp;E63</f>
        <v>PedroAlvarezMUPPER VALLEY RUNNING CLUB</v>
      </c>
      <c r="G63" s="22">
        <f>SUMIF('Shamrock 5K'!$F$2:$F$300,$F63,'Shamrock 5K'!$J$2:$J$300)</f>
        <v>2.6</v>
      </c>
      <c r="H63" s="22">
        <f>SUMIF('Nashua 10K'!$F$2:$F$300,$F63,'Nashua 10K'!$J$2:$J$300)</f>
        <v>0</v>
      </c>
      <c r="I63" s="22">
        <f>SUMIF('Shaker 7'!$F$2:$F$300,$F63,'Shaker 7'!$J$2:$J$300)</f>
        <v>0</v>
      </c>
      <c r="J63" s="22">
        <f>SUMIF('Run for Freedom 5K'!$F$2:$F$300,$F63,'Run for Freedom 5K'!$J$2:$J$300)</f>
        <v>0</v>
      </c>
      <c r="K63" s="22">
        <f>SUMIF('Footrace for the Fallen 5K'!$F$2:$F$366,$F63,'Footrace for the Fallen 5K'!$J$2:$J$366)</f>
        <v>0</v>
      </c>
      <c r="L63" s="22">
        <f>SUMIF('New England Half'!$F$2:$F$355,$F63,'New England Half'!$J$2:$J$355)</f>
        <v>2.8</v>
      </c>
      <c r="M63" s="24">
        <f>SUM(G63:L63)</f>
        <v>5.4</v>
      </c>
    </row>
    <row r="64" spans="1:13">
      <c r="A64" t="s">
        <v>177</v>
      </c>
      <c r="B64" t="s">
        <v>178</v>
      </c>
      <c r="C64" t="s">
        <v>35</v>
      </c>
      <c r="D64" s="3">
        <v>58</v>
      </c>
      <c r="E64" t="s">
        <v>19</v>
      </c>
      <c r="F64" s="20" t="str">
        <f>A64&amp;B64&amp;C64&amp;E64</f>
        <v>AlanCamusoMMILLENNIUM RUNNING</v>
      </c>
      <c r="G64" s="22">
        <f>SUMIF('Shamrock 5K'!$F$2:$F$300,$F64,'Shamrock 5K'!$J$2:$J$300)</f>
        <v>1</v>
      </c>
      <c r="H64" s="22">
        <f>SUMIF('Nashua 10K'!$F$2:$F$300,$F64,'Nashua 10K'!$J$2:$J$300)</f>
        <v>0</v>
      </c>
      <c r="I64" s="22">
        <f>SUMIF('Shaker 7'!$F$2:$F$300,$F64,'Shaker 7'!$J$2:$J$300)</f>
        <v>0</v>
      </c>
      <c r="J64" s="22">
        <f>SUMIF('Run for Freedom 5K'!$F$2:$F$300,$F64,'Run for Freedom 5K'!$J$2:$J$300)</f>
        <v>1</v>
      </c>
      <c r="K64" s="22">
        <f>SUMIF('Footrace for the Fallen 5K'!$F$2:$F$366,$F64,'Footrace for the Fallen 5K'!$J$2:$J$366)</f>
        <v>1</v>
      </c>
      <c r="L64" s="22">
        <f>SUMIF('New England Half'!$F$2:$F$355,$F64,'New England Half'!$J$2:$J$355)</f>
        <v>1</v>
      </c>
      <c r="M64" s="24">
        <f>SUM(G64:L64)</f>
        <v>4</v>
      </c>
    </row>
    <row r="65" spans="1:13">
      <c r="A65" s="3" t="s">
        <v>658</v>
      </c>
      <c r="B65" s="3" t="s">
        <v>659</v>
      </c>
      <c r="C65" s="3" t="s">
        <v>35</v>
      </c>
      <c r="D65" s="3">
        <v>51</v>
      </c>
      <c r="E65" t="s">
        <v>19</v>
      </c>
      <c r="F65" s="20" t="str">
        <f>A65&amp;B65&amp;C65&amp;E65</f>
        <v>JonBurpeeMMILLENNIUM RUNNING</v>
      </c>
      <c r="G65" s="22">
        <f>SUMIF('Shamrock 5K'!$F$2:$F$300,$F65,'Shamrock 5K'!$J$2:$J$300)</f>
        <v>0</v>
      </c>
      <c r="H65" s="22">
        <f>SUMIF('Nashua 10K'!$F$2:$F$300,$F65,'Nashua 10K'!$J$2:$J$300)</f>
        <v>0</v>
      </c>
      <c r="I65" s="22">
        <f>SUMIF('Shaker 7'!$F$2:$F$300,$F65,'Shaker 7'!$J$2:$J$300)</f>
        <v>0</v>
      </c>
      <c r="J65" s="22">
        <f>SUMIF('Run for Freedom 5K'!$F$2:$F$300,$F65,'Run for Freedom 5K'!$J$2:$J$300)</f>
        <v>1</v>
      </c>
      <c r="K65" s="22">
        <f>SUMIF('Footrace for the Fallen 5K'!$F$2:$F$366,$F65,'Footrace for the Fallen 5K'!$J$2:$J$366)</f>
        <v>1</v>
      </c>
      <c r="L65" s="22">
        <f>SUMIF('New England Half'!$F$2:$F$355,$F65,'New England Half'!$J$2:$J$355)</f>
        <v>1.1000000000000001</v>
      </c>
      <c r="M65" s="24">
        <f>SUM(G65:L65)</f>
        <v>3.1</v>
      </c>
    </row>
    <row r="66" spans="1:13">
      <c r="A66" t="s">
        <v>377</v>
      </c>
      <c r="B66" t="s">
        <v>139</v>
      </c>
      <c r="C66" s="35" t="s">
        <v>35</v>
      </c>
      <c r="D66" s="35">
        <v>56</v>
      </c>
      <c r="E66" s="35" t="s">
        <v>17</v>
      </c>
      <c r="F66" s="20" t="str">
        <f>A66&amp;B66&amp;C66&amp;E66</f>
        <v>BrianLandryMGATE CITY STRIDERS</v>
      </c>
      <c r="G66" s="22">
        <f>SUMIF('Shamrock 5K'!$F$2:$F$300,$F66,'Shamrock 5K'!$J$2:$J$300)</f>
        <v>0</v>
      </c>
      <c r="H66" s="22">
        <f>SUMIF('Nashua 10K'!$F$2:$F$300,$F66,'Nashua 10K'!$J$2:$J$300)</f>
        <v>2.4</v>
      </c>
      <c r="I66" s="22">
        <f>SUMIF('Shaker 7'!$F$2:$F$300,$F66,'Shaker 7'!$J$2:$J$300)</f>
        <v>0</v>
      </c>
      <c r="J66" s="22">
        <f>SUMIF('Run for Freedom 5K'!$F$2:$F$300,$F66,'Run for Freedom 5K'!$J$2:$J$300)</f>
        <v>0</v>
      </c>
      <c r="K66" s="22">
        <f>SUMIF('Footrace for the Fallen 5K'!$F$2:$F$366,$F66,'Footrace for the Fallen 5K'!$J$2:$J$366)</f>
        <v>0</v>
      </c>
      <c r="L66" s="22">
        <f>SUMIF('New England Half'!$F$2:$F$355,$F66,'New England Half'!$J$2:$J$355)</f>
        <v>0</v>
      </c>
      <c r="M66" s="24">
        <f>SUM(G66:L66)</f>
        <v>2.4</v>
      </c>
    </row>
    <row r="67" spans="1:13">
      <c r="A67" s="3" t="s">
        <v>39</v>
      </c>
      <c r="B67" s="3" t="s">
        <v>812</v>
      </c>
      <c r="C67" s="3" t="s">
        <v>35</v>
      </c>
      <c r="D67" s="3">
        <v>53</v>
      </c>
      <c r="E67" t="s">
        <v>19</v>
      </c>
      <c r="F67" s="20" t="str">
        <f>A67&amp;B67&amp;C67&amp;E67</f>
        <v>StephenBurkeMMILLENNIUM RUNNING</v>
      </c>
      <c r="G67" s="22">
        <f>SUMIF('Shamrock 5K'!$F$2:$F$300,$F67,'Shamrock 5K'!$J$2:$J$300)</f>
        <v>0</v>
      </c>
      <c r="H67" s="22">
        <f>SUMIF('Nashua 10K'!$F$2:$F$300,$F67,'Nashua 10K'!$J$2:$J$300)</f>
        <v>0</v>
      </c>
      <c r="I67" s="22">
        <f>SUMIF('Shaker 7'!$F$2:$F$300,$F67,'Shaker 7'!$J$2:$J$300)</f>
        <v>0</v>
      </c>
      <c r="J67" s="22">
        <f>SUMIF('Run for Freedom 5K'!$F$2:$F$300,$F67,'Run for Freedom 5K'!$J$2:$J$300)</f>
        <v>0</v>
      </c>
      <c r="K67" s="22">
        <f>SUMIF('Footrace for the Fallen 5K'!$F$2:$F$366,$F67,'Footrace for the Fallen 5K'!$J$2:$J$366)</f>
        <v>1</v>
      </c>
      <c r="L67" s="22">
        <f>SUMIF('New England Half'!$F$2:$F$355,$F67,'New England Half'!$J$2:$J$355)</f>
        <v>1</v>
      </c>
      <c r="M67" s="24">
        <f>SUM(G67:L67)</f>
        <v>2</v>
      </c>
    </row>
    <row r="68" spans="1:13">
      <c r="A68" s="3" t="s">
        <v>585</v>
      </c>
      <c r="B68" s="3" t="s">
        <v>586</v>
      </c>
      <c r="C68" s="3" t="s">
        <v>35</v>
      </c>
      <c r="D68" s="3">
        <v>55</v>
      </c>
      <c r="E68" t="s">
        <v>18</v>
      </c>
      <c r="F68" s="20" t="str">
        <f>A68&amp;B68&amp;C68&amp;E68</f>
        <v>JoseVelhoMGREATER DERRY TRACK CLUB</v>
      </c>
      <c r="G68" s="22">
        <f>SUMIF('Shamrock 5K'!$F$2:$F$300,$F68,'Shamrock 5K'!$J$2:$J$300)</f>
        <v>0</v>
      </c>
      <c r="H68" s="22">
        <f>SUMIF('Nashua 10K'!$F$2:$F$300,$F68,'Nashua 10K'!$J$2:$J$300)</f>
        <v>0</v>
      </c>
      <c r="I68" s="22">
        <f>SUMIF('Shaker 7'!$F$2:$F$300,$F68,'Shaker 7'!$J$2:$J$300)</f>
        <v>0</v>
      </c>
      <c r="J68" s="22">
        <f>SUMIF('Run for Freedom 5K'!$F$2:$F$300,$F68,'Run for Freedom 5K'!$J$2:$J$300)</f>
        <v>1.8</v>
      </c>
      <c r="K68" s="22">
        <f>SUMIF('Footrace for the Fallen 5K'!$F$2:$F$366,$F68,'Footrace for the Fallen 5K'!$J$2:$J$366)</f>
        <v>0</v>
      </c>
      <c r="L68" s="22">
        <f>SUMIF('New England Half'!$F$2:$F$355,$F68,'New England Half'!$J$2:$J$355)</f>
        <v>0</v>
      </c>
      <c r="M68" s="24">
        <f>SUM(G68:L68)</f>
        <v>1.8</v>
      </c>
    </row>
    <row r="69" spans="1:13">
      <c r="A69" s="3" t="s">
        <v>109</v>
      </c>
      <c r="B69" s="3" t="s">
        <v>587</v>
      </c>
      <c r="C69" s="3" t="s">
        <v>35</v>
      </c>
      <c r="D69" s="3">
        <v>53</v>
      </c>
      <c r="E69" t="s">
        <v>19</v>
      </c>
      <c r="F69" s="20" t="str">
        <f>A69&amp;B69&amp;C69&amp;E69</f>
        <v>ChristopherMichalmanMMILLENNIUM RUNNING</v>
      </c>
      <c r="G69" s="22">
        <f>SUMIF('Shamrock 5K'!$F$2:$F$300,$F69,'Shamrock 5K'!$J$2:$J$300)</f>
        <v>0</v>
      </c>
      <c r="H69" s="22">
        <f>SUMIF('Nashua 10K'!$F$2:$F$300,$F69,'Nashua 10K'!$J$2:$J$300)</f>
        <v>0</v>
      </c>
      <c r="I69" s="22">
        <f>SUMIF('Shaker 7'!$F$2:$F$300,$F69,'Shaker 7'!$J$2:$J$300)</f>
        <v>0</v>
      </c>
      <c r="J69" s="22">
        <f>SUMIF('Run for Freedom 5K'!$F$2:$F$300,$F69,'Run for Freedom 5K'!$J$2:$J$300)</f>
        <v>1.1000000000000001</v>
      </c>
      <c r="K69" s="22">
        <f>SUMIF('Footrace for the Fallen 5K'!$F$2:$F$366,$F69,'Footrace for the Fallen 5K'!$J$2:$J$366)</f>
        <v>0</v>
      </c>
      <c r="L69" s="22">
        <f>SUMIF('New England Half'!$F$2:$F$355,$F69,'New England Half'!$J$2:$J$355)</f>
        <v>0</v>
      </c>
      <c r="M69" s="24">
        <f>SUM(G69:L69)</f>
        <v>1.1000000000000001</v>
      </c>
    </row>
    <row r="70" spans="1:13">
      <c r="A70" s="3" t="s">
        <v>207</v>
      </c>
      <c r="B70" s="3" t="s">
        <v>692</v>
      </c>
      <c r="C70" s="3" t="s">
        <v>35</v>
      </c>
      <c r="D70" s="3">
        <v>51</v>
      </c>
      <c r="E70" t="s">
        <v>17</v>
      </c>
      <c r="F70" s="20" t="str">
        <f>A70&amp;B70&amp;C70&amp;E70</f>
        <v>AlistairWattamMGATE CITY STRIDERS</v>
      </c>
      <c r="G70" s="22">
        <f>SUMIF('Shamrock 5K'!$F$2:$F$300,$F70,'Shamrock 5K'!$J$2:$J$300)</f>
        <v>0</v>
      </c>
      <c r="H70" s="22">
        <f>SUMIF('Nashua 10K'!$F$2:$F$300,$F70,'Nashua 10K'!$J$2:$J$300)</f>
        <v>0</v>
      </c>
      <c r="I70" s="22">
        <f>SUMIF('Shaker 7'!$F$2:$F$300,$F70,'Shaker 7'!$J$2:$J$300)</f>
        <v>0</v>
      </c>
      <c r="J70" s="22">
        <f>SUMIF('Run for Freedom 5K'!$F$2:$F$300,$F70,'Run for Freedom 5K'!$J$2:$J$300)</f>
        <v>1</v>
      </c>
      <c r="K70" s="22">
        <f>SUMIF('Footrace for the Fallen 5K'!$F$2:$F$366,$F70,'Footrace for the Fallen 5K'!$J$2:$J$366)</f>
        <v>0</v>
      </c>
      <c r="L70" s="22">
        <f>SUMIF('New England Half'!$F$2:$F$355,$F70,'New England Half'!$J$2:$J$355)</f>
        <v>0</v>
      </c>
      <c r="M70" s="24">
        <f>SUM(G70:L70)</f>
        <v>1</v>
      </c>
    </row>
    <row r="71" spans="1:13">
      <c r="A71" s="3" t="s">
        <v>237</v>
      </c>
      <c r="B71" s="3" t="s">
        <v>690</v>
      </c>
      <c r="C71" s="3" t="s">
        <v>35</v>
      </c>
      <c r="D71" s="3">
        <v>53</v>
      </c>
      <c r="E71" t="s">
        <v>18</v>
      </c>
      <c r="F71" s="20" t="str">
        <f>A71&amp;B71&amp;C71&amp;E71</f>
        <v>ErikDodgeMGREATER DERRY TRACK CLUB</v>
      </c>
      <c r="G71" s="22">
        <f>SUMIF('Shamrock 5K'!$F$2:$F$300,$F71,'Shamrock 5K'!$J$2:$J$300)</f>
        <v>0</v>
      </c>
      <c r="H71" s="22">
        <f>SUMIF('Nashua 10K'!$F$2:$F$300,$F71,'Nashua 10K'!$J$2:$J$300)</f>
        <v>0</v>
      </c>
      <c r="I71" s="22">
        <f>SUMIF('Shaker 7'!$F$2:$F$300,$F71,'Shaker 7'!$J$2:$J$300)</f>
        <v>0</v>
      </c>
      <c r="J71" s="22">
        <f>SUMIF('Run for Freedom 5K'!$F$2:$F$300,$F71,'Run for Freedom 5K'!$J$2:$J$300)</f>
        <v>1</v>
      </c>
      <c r="K71" s="22">
        <f>SUMIF('Footrace for the Fallen 5K'!$F$2:$F$366,$F71,'Footrace for the Fallen 5K'!$J$2:$J$366)</f>
        <v>0</v>
      </c>
      <c r="L71" s="22">
        <f>SUMIF('New England Half'!$F$2:$F$355,$F71,'New England Half'!$J$2:$J$355)</f>
        <v>0</v>
      </c>
      <c r="M71" s="24">
        <f>SUM(G71:L71)</f>
        <v>1</v>
      </c>
    </row>
    <row r="72" spans="1:13">
      <c r="A72" s="3" t="s">
        <v>68</v>
      </c>
      <c r="B72" s="3" t="s">
        <v>805</v>
      </c>
      <c r="C72" s="3" t="s">
        <v>35</v>
      </c>
      <c r="D72" s="3">
        <v>53</v>
      </c>
      <c r="E72" t="s">
        <v>19</v>
      </c>
      <c r="F72" s="20" t="str">
        <f>A72&amp;B72&amp;C72&amp;E72</f>
        <v>TomAckermanMMILLENNIUM RUNNING</v>
      </c>
      <c r="G72" s="22">
        <f>SUMIF('Shamrock 5K'!$F$2:$F$300,$F72,'Shamrock 5K'!$J$2:$J$300)</f>
        <v>0</v>
      </c>
      <c r="H72" s="22">
        <f>SUMIF('Nashua 10K'!$F$2:$F$300,$F72,'Nashua 10K'!$J$2:$J$300)</f>
        <v>0</v>
      </c>
      <c r="I72" s="22">
        <f>SUMIF('Shaker 7'!$F$2:$F$300,$F72,'Shaker 7'!$J$2:$J$300)</f>
        <v>0</v>
      </c>
      <c r="J72" s="22">
        <f>SUMIF('Run for Freedom 5K'!$F$2:$F$300,$F72,'Run for Freedom 5K'!$J$2:$J$300)</f>
        <v>0</v>
      </c>
      <c r="K72" s="22">
        <f>SUMIF('Footrace for the Fallen 5K'!$F$2:$F$366,$F72,'Footrace for the Fallen 5K'!$J$2:$J$366)</f>
        <v>1</v>
      </c>
      <c r="L72" s="22">
        <f>SUMIF('New England Half'!$F$2:$F$355,$F72,'New England Half'!$J$2:$J$355)</f>
        <v>0</v>
      </c>
      <c r="M72" s="24">
        <f>SUM(G72:L72)</f>
        <v>1</v>
      </c>
    </row>
    <row r="73" spans="1:13">
      <c r="A73" t="s">
        <v>323</v>
      </c>
      <c r="B73" t="s">
        <v>888</v>
      </c>
      <c r="C73" t="s">
        <v>35</v>
      </c>
      <c r="D73">
        <v>55</v>
      </c>
      <c r="E73" t="s">
        <v>19</v>
      </c>
      <c r="F73" s="20" t="str">
        <f>A73&amp;B73&amp;C73&amp;E73</f>
        <v>JoeCappaMMILLENNIUM RUNNING</v>
      </c>
      <c r="G73" s="22">
        <f>SUMIF('Shamrock 5K'!$F$2:$F$300,$F73,'Shamrock 5K'!$J$2:$J$300)</f>
        <v>0</v>
      </c>
      <c r="H73" s="22">
        <f>SUMIF('Nashua 10K'!$F$2:$F$300,$F73,'Nashua 10K'!$J$2:$J$300)</f>
        <v>0</v>
      </c>
      <c r="I73" s="22">
        <f>SUMIF('Shaker 7'!$F$2:$F$300,$F73,'Shaker 7'!$J$2:$J$300)</f>
        <v>0</v>
      </c>
      <c r="J73" s="22">
        <f>SUMIF('Run for Freedom 5K'!$F$2:$F$300,$F73,'Run for Freedom 5K'!$J$2:$J$300)</f>
        <v>0</v>
      </c>
      <c r="K73" s="22">
        <f>SUMIF('Footrace for the Fallen 5K'!$F$2:$F$366,$F73,'Footrace for the Fallen 5K'!$J$2:$J$366)</f>
        <v>0</v>
      </c>
      <c r="L73" s="22">
        <f>SUMIF('New England Half'!$F$2:$F$355,$F73,'New England Half'!$J$2:$J$355)</f>
        <v>1</v>
      </c>
      <c r="M73" s="24">
        <f>SUM(G73:L73)</f>
        <v>1</v>
      </c>
    </row>
    <row r="74" spans="1:13">
      <c r="A74" t="s">
        <v>889</v>
      </c>
      <c r="B74" t="s">
        <v>83</v>
      </c>
      <c r="C74" t="s">
        <v>35</v>
      </c>
      <c r="D74">
        <v>55</v>
      </c>
      <c r="E74" t="s">
        <v>19</v>
      </c>
      <c r="F74" s="20" t="str">
        <f>A74&amp;B74&amp;C74&amp;E74</f>
        <v>StephanDavidMMILLENNIUM RUNNING</v>
      </c>
      <c r="G74" s="22">
        <f>SUMIF('Shamrock 5K'!$F$2:$F$300,$F74,'Shamrock 5K'!$J$2:$J$300)</f>
        <v>0</v>
      </c>
      <c r="H74" s="22">
        <f>SUMIF('Nashua 10K'!$F$2:$F$300,$F74,'Nashua 10K'!$J$2:$J$300)</f>
        <v>0</v>
      </c>
      <c r="I74" s="22">
        <f>SUMIF('Shaker 7'!$F$2:$F$300,$F74,'Shaker 7'!$J$2:$J$300)</f>
        <v>0</v>
      </c>
      <c r="J74" s="22">
        <f>SUMIF('Run for Freedom 5K'!$F$2:$F$300,$F74,'Run for Freedom 5K'!$J$2:$J$300)</f>
        <v>0</v>
      </c>
      <c r="K74" s="22">
        <f>SUMIF('Footrace for the Fallen 5K'!$F$2:$F$366,$F74,'Footrace for the Fallen 5K'!$J$2:$J$366)</f>
        <v>0</v>
      </c>
      <c r="L74" s="22">
        <f>SUMIF('New England Half'!$F$2:$F$355,$F74,'New England Half'!$J$2:$J$355)</f>
        <v>1</v>
      </c>
      <c r="M74" s="24">
        <f>SUM(G74:L74)</f>
        <v>1</v>
      </c>
    </row>
    <row r="75" spans="1:13">
      <c r="A75" t="s">
        <v>323</v>
      </c>
      <c r="B75" t="s">
        <v>324</v>
      </c>
      <c r="C75" t="s">
        <v>35</v>
      </c>
      <c r="D75">
        <v>56</v>
      </c>
      <c r="E75" t="s">
        <v>20</v>
      </c>
      <c r="F75" s="20" t="str">
        <f>A75&amp;B75&amp;C75&amp;E75</f>
        <v>JoeCheeversMUPPER VALLEY RUNNING CLUB</v>
      </c>
      <c r="G75" s="22">
        <f>SUMIF('Shamrock 5K'!$F$2:$F$300,$F75,'Shamrock 5K'!$J$2:$J$300)</f>
        <v>1</v>
      </c>
      <c r="H75" s="22">
        <f>SUMIF('Nashua 10K'!$F$2:$F$300,$F75,'Nashua 10K'!$J$2:$J$300)</f>
        <v>0</v>
      </c>
      <c r="I75" s="22">
        <f>SUMIF('Shaker 7'!$F$2:$F$300,$F75,'Shaker 7'!$J$2:$J$300)</f>
        <v>0</v>
      </c>
      <c r="J75" s="22">
        <f>SUMIF('Run for Freedom 5K'!$F$2:$F$300,$F75,'Run for Freedom 5K'!$J$2:$J$300)</f>
        <v>0</v>
      </c>
      <c r="K75" s="22">
        <f>SUMIF('Footrace for the Fallen 5K'!$F$2:$F$366,$F75,'Footrace for the Fallen 5K'!$J$2:$J$366)</f>
        <v>0</v>
      </c>
      <c r="L75" s="22">
        <f>SUMIF('New England Half'!$F$2:$F$355,$F75,'New England Half'!$J$2:$J$355)</f>
        <v>0</v>
      </c>
      <c r="M75" s="24">
        <f>SUM(G75:L75)</f>
        <v>1</v>
      </c>
    </row>
    <row r="76" spans="1:13">
      <c r="A76" s="3" t="s">
        <v>124</v>
      </c>
      <c r="B76" s="3" t="s">
        <v>635</v>
      </c>
      <c r="C76" s="3" t="s">
        <v>35</v>
      </c>
      <c r="D76" s="3">
        <v>57</v>
      </c>
      <c r="E76" t="s">
        <v>18</v>
      </c>
      <c r="F76" s="20" t="str">
        <f>A76&amp;B76&amp;C76&amp;E76</f>
        <v>MarkRapaportMGREATER DERRY TRACK CLUB</v>
      </c>
      <c r="G76" s="22">
        <f>SUMIF('Shamrock 5K'!$F$2:$F$300,$F76,'Shamrock 5K'!$J$2:$J$300)</f>
        <v>0</v>
      </c>
      <c r="H76" s="22">
        <f>SUMIF('Nashua 10K'!$F$2:$F$300,$F76,'Nashua 10K'!$J$2:$J$300)</f>
        <v>0</v>
      </c>
      <c r="I76" s="22">
        <f>SUMIF('Shaker 7'!$F$2:$F$300,$F76,'Shaker 7'!$J$2:$J$300)</f>
        <v>0</v>
      </c>
      <c r="J76" s="22">
        <f>SUMIF('Run for Freedom 5K'!$F$2:$F$300,$F76,'Run for Freedom 5K'!$J$2:$J$300)</f>
        <v>1</v>
      </c>
      <c r="K76" s="22">
        <f>SUMIF('Footrace for the Fallen 5K'!$F$2:$F$366,$F76,'Footrace for the Fallen 5K'!$J$2:$J$366)</f>
        <v>0</v>
      </c>
      <c r="L76" s="22">
        <f>SUMIF('New England Half'!$F$2:$F$355,$F76,'New England Half'!$J$2:$J$355)</f>
        <v>0</v>
      </c>
      <c r="M76" s="24">
        <f>SUM(G76:L76)</f>
        <v>1</v>
      </c>
    </row>
    <row r="77" spans="1:13">
      <c r="A77" t="s">
        <v>312</v>
      </c>
      <c r="B77" t="s">
        <v>313</v>
      </c>
      <c r="C77" t="s">
        <v>35</v>
      </c>
      <c r="D77">
        <v>59</v>
      </c>
      <c r="E77" t="s">
        <v>20</v>
      </c>
      <c r="F77" s="20" t="str">
        <f>A77&amp;B77&amp;C77&amp;E77</f>
        <v>CharlesMorganMUPPER VALLEY RUNNING CLUB</v>
      </c>
      <c r="G77" s="22">
        <f>SUMIF('Shamrock 5K'!$F$2:$F$300,$F77,'Shamrock 5K'!$J$2:$J$300)</f>
        <v>1</v>
      </c>
      <c r="H77" s="22">
        <f>SUMIF('Nashua 10K'!$F$2:$F$300,$F77,'Nashua 10K'!$J$2:$J$300)</f>
        <v>0</v>
      </c>
      <c r="I77" s="22">
        <f>SUMIF('Shaker 7'!$F$2:$F$300,$F77,'Shaker 7'!$J$2:$J$300)</f>
        <v>0</v>
      </c>
      <c r="J77" s="22">
        <f>SUMIF('Run for Freedom 5K'!$F$2:$F$300,$F77,'Run for Freedom 5K'!$J$2:$J$300)</f>
        <v>0</v>
      </c>
      <c r="K77" s="22">
        <f>SUMIF('Footrace for the Fallen 5K'!$F$2:$F$366,$F77,'Footrace for the Fallen 5K'!$J$2:$J$366)</f>
        <v>0</v>
      </c>
      <c r="L77" s="22">
        <f>SUMIF('New England Half'!$F$2:$F$355,$F77,'New England Half'!$J$2:$J$355)</f>
        <v>0</v>
      </c>
      <c r="M77" s="24">
        <f>SUM(G77:L77)</f>
        <v>1</v>
      </c>
    </row>
    <row r="78" spans="1:13">
      <c r="M78" s="24"/>
    </row>
    <row r="79" spans="1:13">
      <c r="M79" s="24"/>
    </row>
    <row r="80" spans="1:13">
      <c r="M80" s="24"/>
    </row>
    <row r="81" spans="13:13">
      <c r="M81" s="24"/>
    </row>
    <row r="82" spans="13:13">
      <c r="M82" s="24"/>
    </row>
    <row r="83" spans="13:13">
      <c r="M83" s="24"/>
    </row>
    <row r="84" spans="13:13">
      <c r="M84" s="24"/>
    </row>
    <row r="85" spans="13:13">
      <c r="M85" s="24"/>
    </row>
    <row r="86" spans="13:13">
      <c r="M86" s="24"/>
    </row>
    <row r="87" spans="13:13">
      <c r="M87" s="24"/>
    </row>
    <row r="88" spans="13:13">
      <c r="M88" s="24"/>
    </row>
    <row r="89" spans="13:13">
      <c r="M89" s="24"/>
    </row>
    <row r="90" spans="13:13">
      <c r="M90" s="24"/>
    </row>
    <row r="91" spans="13:13">
      <c r="M91" s="24"/>
    </row>
    <row r="92" spans="13:13">
      <c r="M92" s="24"/>
    </row>
    <row r="93" spans="13:13">
      <c r="M93" s="24"/>
    </row>
    <row r="94" spans="13:13">
      <c r="M94" s="24"/>
    </row>
    <row r="95" spans="13:13">
      <c r="M95" s="24"/>
    </row>
    <row r="96" spans="13:13">
      <c r="M96" s="24"/>
    </row>
    <row r="97" spans="13:13">
      <c r="M97" s="24"/>
    </row>
    <row r="98" spans="13:13">
      <c r="M98" s="24"/>
    </row>
    <row r="99" spans="13:13">
      <c r="M99" s="24"/>
    </row>
    <row r="100" spans="13:13">
      <c r="M100" s="24"/>
    </row>
    <row r="101" spans="13:13">
      <c r="M101" s="24"/>
    </row>
    <row r="102" spans="13:13">
      <c r="M102" s="24"/>
    </row>
    <row r="103" spans="13:13">
      <c r="M103" s="24"/>
    </row>
    <row r="104" spans="13:13">
      <c r="M104" s="24"/>
    </row>
    <row r="105" spans="13:13">
      <c r="M105" s="24"/>
    </row>
    <row r="106" spans="13:13">
      <c r="M106" s="24"/>
    </row>
    <row r="107" spans="13:13">
      <c r="M107" s="24"/>
    </row>
    <row r="108" spans="13:13">
      <c r="M108" s="24"/>
    </row>
    <row r="109" spans="13:13">
      <c r="M109" s="24"/>
    </row>
    <row r="110" spans="13:13">
      <c r="M110" s="24"/>
    </row>
    <row r="111" spans="13:13">
      <c r="M111" s="24"/>
    </row>
    <row r="112" spans="13:13">
      <c r="M112" s="24"/>
    </row>
    <row r="113" spans="13:13">
      <c r="M113" s="24"/>
    </row>
    <row r="114" spans="13:13">
      <c r="M114" s="24"/>
    </row>
    <row r="115" spans="13:13">
      <c r="M115" s="24"/>
    </row>
    <row r="116" spans="13:13">
      <c r="M116" s="24"/>
    </row>
    <row r="117" spans="13:13">
      <c r="M117" s="24"/>
    </row>
    <row r="118" spans="13:13">
      <c r="M118" s="24"/>
    </row>
    <row r="119" spans="13:13">
      <c r="M119" s="24"/>
    </row>
    <row r="120" spans="13:13">
      <c r="M120" s="24"/>
    </row>
    <row r="121" spans="13:13">
      <c r="M121" s="24"/>
    </row>
    <row r="122" spans="13:13">
      <c r="M122" s="24"/>
    </row>
    <row r="123" spans="13:13">
      <c r="M123" s="24"/>
    </row>
    <row r="124" spans="13:13">
      <c r="M124" s="24"/>
    </row>
    <row r="125" spans="13:13">
      <c r="M125" s="24"/>
    </row>
    <row r="126" spans="13:13">
      <c r="M126" s="24"/>
    </row>
    <row r="127" spans="13:13">
      <c r="M127" s="24"/>
    </row>
    <row r="128" spans="13:13">
      <c r="M128" s="24"/>
    </row>
    <row r="129" spans="13:13">
      <c r="M129" s="24"/>
    </row>
    <row r="130" spans="13:13">
      <c r="M130" s="24"/>
    </row>
    <row r="131" spans="13:13">
      <c r="M131" s="24"/>
    </row>
    <row r="132" spans="13:13">
      <c r="M132" s="24"/>
    </row>
    <row r="133" spans="13:13">
      <c r="M133" s="24"/>
    </row>
    <row r="134" spans="13:13">
      <c r="M134" s="24"/>
    </row>
    <row r="135" spans="13:13">
      <c r="M135" s="24"/>
    </row>
    <row r="136" spans="13:13">
      <c r="M136" s="24"/>
    </row>
    <row r="137" spans="13:13">
      <c r="M137" s="24"/>
    </row>
    <row r="138" spans="13:13">
      <c r="M138" s="24"/>
    </row>
    <row r="139" spans="13:13">
      <c r="M139" s="24"/>
    </row>
    <row r="140" spans="13:13">
      <c r="M140" s="24"/>
    </row>
    <row r="141" spans="13:13">
      <c r="M141" s="24"/>
    </row>
    <row r="142" spans="13:13">
      <c r="M142" s="24"/>
    </row>
    <row r="143" spans="13:13">
      <c r="M143" s="24"/>
    </row>
    <row r="144" spans="13:13">
      <c r="M144" s="24"/>
    </row>
    <row r="145" spans="13:13">
      <c r="M145" s="24"/>
    </row>
    <row r="146" spans="13:13">
      <c r="M146" s="24"/>
    </row>
    <row r="147" spans="13:13">
      <c r="M147" s="24"/>
    </row>
    <row r="148" spans="13:13">
      <c r="M148" s="24"/>
    </row>
    <row r="149" spans="13:13">
      <c r="M149" s="24"/>
    </row>
    <row r="150" spans="13:13">
      <c r="M150" s="24"/>
    </row>
    <row r="151" spans="13:13">
      <c r="M151" s="24"/>
    </row>
    <row r="152" spans="13:13">
      <c r="M152" s="24"/>
    </row>
    <row r="153" spans="13:13">
      <c r="M153" s="24"/>
    </row>
    <row r="154" spans="13:13">
      <c r="M154" s="24"/>
    </row>
    <row r="155" spans="13:13">
      <c r="M155" s="24"/>
    </row>
    <row r="156" spans="13:13">
      <c r="M156" s="24"/>
    </row>
    <row r="157" spans="13:13">
      <c r="M157" s="24"/>
    </row>
    <row r="158" spans="13:13">
      <c r="M158" s="24"/>
    </row>
    <row r="159" spans="13:13">
      <c r="M159" s="24"/>
    </row>
    <row r="160" spans="13:13">
      <c r="M160" s="24"/>
    </row>
    <row r="161" spans="13:13">
      <c r="M161" s="24"/>
    </row>
    <row r="162" spans="13:13">
      <c r="M162" s="24"/>
    </row>
    <row r="163" spans="13:13">
      <c r="M163" s="24"/>
    </row>
    <row r="164" spans="13:13">
      <c r="M164" s="24"/>
    </row>
    <row r="165" spans="13:13">
      <c r="M165" s="24"/>
    </row>
    <row r="166" spans="13:13">
      <c r="M166" s="24"/>
    </row>
    <row r="167" spans="13:13">
      <c r="M167" s="24"/>
    </row>
    <row r="168" spans="13:13">
      <c r="M168" s="24"/>
    </row>
    <row r="169" spans="13:13">
      <c r="M169" s="24"/>
    </row>
    <row r="170" spans="13:13">
      <c r="M170" s="24"/>
    </row>
    <row r="171" spans="13:13">
      <c r="M171" s="24"/>
    </row>
    <row r="172" spans="13:13">
      <c r="M172" s="24"/>
    </row>
    <row r="173" spans="13:13">
      <c r="M173" s="24"/>
    </row>
    <row r="174" spans="13:13">
      <c r="M174" s="24"/>
    </row>
    <row r="175" spans="13:13">
      <c r="M175" s="24"/>
    </row>
    <row r="176" spans="13:13">
      <c r="M176" s="24"/>
    </row>
    <row r="177" spans="13:13">
      <c r="M177" s="24"/>
    </row>
    <row r="178" spans="13:13">
      <c r="M178" s="24"/>
    </row>
    <row r="179" spans="13:13">
      <c r="M179" s="24"/>
    </row>
    <row r="180" spans="13:13">
      <c r="M180" s="24"/>
    </row>
    <row r="181" spans="13:13">
      <c r="M181" s="24"/>
    </row>
    <row r="182" spans="13:13">
      <c r="M182" s="24"/>
    </row>
    <row r="183" spans="13:13">
      <c r="M183" s="24"/>
    </row>
    <row r="184" spans="13:13">
      <c r="M184" s="24"/>
    </row>
    <row r="185" spans="13:13">
      <c r="M185" s="24"/>
    </row>
    <row r="186" spans="13:13">
      <c r="M186" s="24"/>
    </row>
    <row r="187" spans="13:13">
      <c r="M187" s="24"/>
    </row>
    <row r="188" spans="13:13">
      <c r="M188" s="24"/>
    </row>
    <row r="189" spans="13:13">
      <c r="M189" s="24"/>
    </row>
    <row r="190" spans="13:13">
      <c r="M190" s="24"/>
    </row>
    <row r="191" spans="13:13">
      <c r="M191" s="24"/>
    </row>
    <row r="192" spans="13:13">
      <c r="M192" s="24"/>
    </row>
    <row r="193" spans="13:13">
      <c r="M193" s="24"/>
    </row>
    <row r="194" spans="13:13">
      <c r="M194" s="24"/>
    </row>
    <row r="195" spans="13:13">
      <c r="M195" s="24"/>
    </row>
    <row r="196" spans="13:13">
      <c r="M196" s="24"/>
    </row>
    <row r="197" spans="13:13">
      <c r="M197" s="24"/>
    </row>
    <row r="198" spans="13:13">
      <c r="M198" s="24"/>
    </row>
    <row r="199" spans="13:13">
      <c r="M199" s="24"/>
    </row>
    <row r="200" spans="13:13">
      <c r="M200" s="24"/>
    </row>
    <row r="201" spans="13:13">
      <c r="M201" s="24"/>
    </row>
    <row r="202" spans="13:13">
      <c r="M202" s="24"/>
    </row>
    <row r="203" spans="13:13">
      <c r="M203" s="24"/>
    </row>
    <row r="204" spans="13:13">
      <c r="M204" s="24"/>
    </row>
    <row r="205" spans="13:13">
      <c r="M205" s="24"/>
    </row>
    <row r="206" spans="13:13">
      <c r="M206" s="24"/>
    </row>
    <row r="207" spans="13:13">
      <c r="M207" s="24"/>
    </row>
    <row r="208" spans="13:13">
      <c r="M208" s="24"/>
    </row>
    <row r="209" spans="13:13">
      <c r="M209" s="24"/>
    </row>
    <row r="210" spans="13:13">
      <c r="M210" s="24"/>
    </row>
    <row r="211" spans="13:13">
      <c r="M211" s="24"/>
    </row>
    <row r="212" spans="13:13">
      <c r="M212" s="24"/>
    </row>
    <row r="213" spans="13:13">
      <c r="M213" s="24"/>
    </row>
    <row r="214" spans="13:13">
      <c r="M214" s="24"/>
    </row>
    <row r="215" spans="13:13">
      <c r="M215" s="24"/>
    </row>
    <row r="216" spans="13:13">
      <c r="M216" s="24"/>
    </row>
    <row r="217" spans="13:13">
      <c r="M217" s="24"/>
    </row>
    <row r="218" spans="13:13">
      <c r="M218" s="24"/>
    </row>
    <row r="219" spans="13:13">
      <c r="M219" s="24"/>
    </row>
    <row r="220" spans="13:13">
      <c r="M220" s="24"/>
    </row>
    <row r="221" spans="13:13">
      <c r="M221" s="24"/>
    </row>
    <row r="222" spans="13:13">
      <c r="M222" s="24"/>
    </row>
    <row r="223" spans="13:13">
      <c r="M223" s="24"/>
    </row>
    <row r="224" spans="13:13">
      <c r="M224" s="24"/>
    </row>
    <row r="225" spans="13:13">
      <c r="M225" s="24"/>
    </row>
    <row r="226" spans="13:13">
      <c r="M226" s="24"/>
    </row>
    <row r="227" spans="13:13">
      <c r="M227" s="24"/>
    </row>
    <row r="228" spans="13:13">
      <c r="M228" s="24"/>
    </row>
    <row r="229" spans="13:13">
      <c r="M229" s="24"/>
    </row>
    <row r="230" spans="13:13">
      <c r="M230" s="24"/>
    </row>
    <row r="231" spans="13:13">
      <c r="M231" s="24"/>
    </row>
    <row r="232" spans="13:13">
      <c r="M232" s="24"/>
    </row>
    <row r="233" spans="13:13">
      <c r="M233" s="24"/>
    </row>
    <row r="234" spans="13:13">
      <c r="M234" s="24"/>
    </row>
    <row r="235" spans="13:13">
      <c r="M235" s="24"/>
    </row>
    <row r="236" spans="13:13">
      <c r="M236" s="24"/>
    </row>
    <row r="237" spans="13:13">
      <c r="M237" s="24"/>
    </row>
    <row r="238" spans="13:13">
      <c r="M238" s="24"/>
    </row>
    <row r="239" spans="13:13">
      <c r="M239" s="24"/>
    </row>
    <row r="240" spans="13:13">
      <c r="M240" s="24"/>
    </row>
    <row r="241" spans="13:13">
      <c r="M241" s="24"/>
    </row>
    <row r="242" spans="13:13">
      <c r="M242" s="24"/>
    </row>
    <row r="243" spans="13:13">
      <c r="M243" s="24"/>
    </row>
    <row r="244" spans="13:13">
      <c r="M244" s="24"/>
    </row>
    <row r="245" spans="13:13">
      <c r="M245" s="24"/>
    </row>
    <row r="246" spans="13:13">
      <c r="M246" s="24"/>
    </row>
    <row r="247" spans="13:13">
      <c r="M247" s="24"/>
    </row>
    <row r="248" spans="13:13">
      <c r="M248" s="24"/>
    </row>
    <row r="249" spans="13:13">
      <c r="M249" s="24"/>
    </row>
    <row r="250" spans="13:13">
      <c r="M250" s="24"/>
    </row>
    <row r="251" spans="13:13">
      <c r="M251" s="24"/>
    </row>
    <row r="252" spans="13:13">
      <c r="M252" s="24"/>
    </row>
    <row r="253" spans="13:13">
      <c r="M253" s="24"/>
    </row>
    <row r="254" spans="13:13">
      <c r="M254" s="24"/>
    </row>
    <row r="255" spans="13:13">
      <c r="M255" s="24"/>
    </row>
    <row r="256" spans="13:13">
      <c r="M256" s="24"/>
    </row>
    <row r="257" spans="13:13">
      <c r="M257" s="24"/>
    </row>
    <row r="258" spans="13:13">
      <c r="M258" s="24"/>
    </row>
    <row r="259" spans="13:13">
      <c r="M259" s="24"/>
    </row>
    <row r="260" spans="13:13">
      <c r="M260" s="24"/>
    </row>
    <row r="261" spans="13:13">
      <c r="M261" s="24"/>
    </row>
    <row r="262" spans="13:13">
      <c r="M262" s="24"/>
    </row>
    <row r="263" spans="13:13">
      <c r="M263" s="24"/>
    </row>
    <row r="264" spans="13:13">
      <c r="M264" s="24"/>
    </row>
    <row r="265" spans="13:13">
      <c r="M265" s="24"/>
    </row>
    <row r="266" spans="13:13">
      <c r="M266" s="24"/>
    </row>
    <row r="267" spans="13:13">
      <c r="M267" s="24"/>
    </row>
    <row r="268" spans="13:13">
      <c r="M268" s="24"/>
    </row>
    <row r="269" spans="13:13">
      <c r="M269" s="24"/>
    </row>
    <row r="270" spans="13:13">
      <c r="M270" s="24"/>
    </row>
    <row r="271" spans="13:13">
      <c r="M271" s="24"/>
    </row>
    <row r="272" spans="13:13">
      <c r="M272" s="24"/>
    </row>
    <row r="273" spans="13:13">
      <c r="M273" s="24"/>
    </row>
    <row r="274" spans="13:13">
      <c r="M274" s="24"/>
    </row>
    <row r="275" spans="13:13">
      <c r="M275" s="24"/>
    </row>
    <row r="276" spans="13:13">
      <c r="M276" s="24"/>
    </row>
    <row r="277" spans="13:13">
      <c r="M277" s="24"/>
    </row>
    <row r="278" spans="13:13">
      <c r="M278" s="24"/>
    </row>
    <row r="279" spans="13:13">
      <c r="M279" s="24"/>
    </row>
    <row r="280" spans="13:13">
      <c r="M280" s="24"/>
    </row>
    <row r="281" spans="13:13">
      <c r="M281" s="24"/>
    </row>
    <row r="282" spans="13:13">
      <c r="M282" s="24"/>
    </row>
    <row r="283" spans="13:13">
      <c r="M283" s="24"/>
    </row>
    <row r="284" spans="13:13">
      <c r="M284" s="24"/>
    </row>
    <row r="285" spans="13:13">
      <c r="M285" s="24"/>
    </row>
    <row r="286" spans="13:13">
      <c r="M286" s="24"/>
    </row>
    <row r="287" spans="13:13">
      <c r="M287" s="24"/>
    </row>
    <row r="288" spans="13:13">
      <c r="M288" s="24"/>
    </row>
    <row r="289" spans="13:13">
      <c r="M289" s="24"/>
    </row>
    <row r="290" spans="13:13">
      <c r="M290" s="24"/>
    </row>
    <row r="291" spans="13:13">
      <c r="M291" s="24"/>
    </row>
    <row r="292" spans="13:13">
      <c r="M292" s="24"/>
    </row>
    <row r="293" spans="13:13">
      <c r="M293" s="24"/>
    </row>
    <row r="294" spans="13:13">
      <c r="M294" s="24"/>
    </row>
    <row r="295" spans="13:13">
      <c r="M295" s="24"/>
    </row>
    <row r="296" spans="13:13">
      <c r="M296" s="24"/>
    </row>
    <row r="297" spans="13:13">
      <c r="M297" s="24"/>
    </row>
    <row r="298" spans="13:13">
      <c r="M298" s="24"/>
    </row>
    <row r="299" spans="13:13">
      <c r="M299" s="24"/>
    </row>
    <row r="300" spans="13:13">
      <c r="M300" s="24"/>
    </row>
    <row r="301" spans="13:13">
      <c r="M301" s="24"/>
    </row>
    <row r="302" spans="13:13">
      <c r="M302" s="24"/>
    </row>
    <row r="303" spans="13:13">
      <c r="M303" s="24"/>
    </row>
    <row r="304" spans="13:13">
      <c r="M304" s="24"/>
    </row>
    <row r="305" spans="13:13">
      <c r="M305" s="24"/>
    </row>
    <row r="306" spans="13:13">
      <c r="M306" s="24"/>
    </row>
    <row r="307" spans="13:13">
      <c r="M307" s="24"/>
    </row>
    <row r="308" spans="13:13">
      <c r="M308" s="24"/>
    </row>
    <row r="309" spans="13:13">
      <c r="M309" s="24"/>
    </row>
    <row r="310" spans="13:13">
      <c r="M310" s="24"/>
    </row>
    <row r="311" spans="13:13">
      <c r="M311" s="24"/>
    </row>
    <row r="312" spans="13:13">
      <c r="M312" s="24"/>
    </row>
    <row r="313" spans="13:13">
      <c r="M313" s="24"/>
    </row>
    <row r="314" spans="13:13">
      <c r="M314" s="24"/>
    </row>
    <row r="315" spans="13:13">
      <c r="M315" s="24"/>
    </row>
    <row r="316" spans="13:13">
      <c r="M316" s="24"/>
    </row>
    <row r="317" spans="13:13">
      <c r="M317" s="24"/>
    </row>
    <row r="318" spans="13:13">
      <c r="M318" s="24"/>
    </row>
    <row r="319" spans="13:13">
      <c r="M319" s="24"/>
    </row>
    <row r="320" spans="13:13">
      <c r="M320" s="24"/>
    </row>
    <row r="321" spans="13:13">
      <c r="M321" s="24"/>
    </row>
    <row r="322" spans="13:13">
      <c r="M322" s="24"/>
    </row>
    <row r="323" spans="13:13">
      <c r="M323" s="24"/>
    </row>
    <row r="324" spans="13:13">
      <c r="M324" s="24"/>
    </row>
    <row r="325" spans="13:13">
      <c r="M325" s="24"/>
    </row>
    <row r="326" spans="13:13">
      <c r="M326" s="24"/>
    </row>
    <row r="327" spans="13:13">
      <c r="M327" s="24"/>
    </row>
    <row r="328" spans="13:13">
      <c r="M328" s="24"/>
    </row>
    <row r="329" spans="13:13">
      <c r="M329" s="24"/>
    </row>
    <row r="330" spans="13:13">
      <c r="M330" s="24"/>
    </row>
    <row r="331" spans="13:13">
      <c r="M331" s="24"/>
    </row>
    <row r="332" spans="13:13">
      <c r="M332" s="24"/>
    </row>
    <row r="333" spans="13:13">
      <c r="M333" s="24"/>
    </row>
    <row r="334" spans="13:13">
      <c r="M334" s="24"/>
    </row>
    <row r="335" spans="13:13">
      <c r="M335" s="24"/>
    </row>
    <row r="336" spans="13:13">
      <c r="M336" s="24"/>
    </row>
    <row r="337" spans="13:13">
      <c r="M337" s="24"/>
    </row>
    <row r="338" spans="13:13">
      <c r="M338" s="24"/>
    </row>
    <row r="339" spans="13:13">
      <c r="M339" s="24"/>
    </row>
    <row r="340" spans="13:13">
      <c r="M340" s="24"/>
    </row>
    <row r="341" spans="13:13">
      <c r="M341" s="24"/>
    </row>
    <row r="342" spans="13:13">
      <c r="M342" s="24"/>
    </row>
    <row r="343" spans="13:13">
      <c r="M343" s="24"/>
    </row>
    <row r="344" spans="13:13">
      <c r="M344" s="24"/>
    </row>
    <row r="345" spans="13:13">
      <c r="M345" s="24"/>
    </row>
    <row r="346" spans="13:13">
      <c r="M346" s="24"/>
    </row>
    <row r="347" spans="13:13">
      <c r="M347" s="24"/>
    </row>
    <row r="348" spans="13:13">
      <c r="M348" s="24"/>
    </row>
    <row r="349" spans="13:13">
      <c r="M349" s="24"/>
    </row>
    <row r="350" spans="13:13">
      <c r="M350" s="24"/>
    </row>
    <row r="351" spans="13:13">
      <c r="M351" s="24"/>
    </row>
    <row r="352" spans="13:13">
      <c r="M352" s="24"/>
    </row>
    <row r="353" spans="13:13">
      <c r="M353" s="24"/>
    </row>
    <row r="354" spans="13:13">
      <c r="M354" s="24"/>
    </row>
    <row r="355" spans="13:13">
      <c r="M355" s="24"/>
    </row>
    <row r="356" spans="13:13">
      <c r="M356" s="24"/>
    </row>
    <row r="357" spans="13:13">
      <c r="M357" s="24"/>
    </row>
    <row r="358" spans="13:13">
      <c r="M358" s="24"/>
    </row>
    <row r="359" spans="13:13">
      <c r="M359" s="24"/>
    </row>
    <row r="360" spans="13:13">
      <c r="M360" s="24"/>
    </row>
    <row r="361" spans="13:13">
      <c r="M361" s="24"/>
    </row>
    <row r="362" spans="13:13">
      <c r="M362" s="24"/>
    </row>
    <row r="363" spans="13:13">
      <c r="M363" s="24"/>
    </row>
    <row r="364" spans="13:13">
      <c r="M364" s="24"/>
    </row>
    <row r="365" spans="13:13">
      <c r="M365" s="24"/>
    </row>
    <row r="366" spans="13:13">
      <c r="M366" s="24"/>
    </row>
    <row r="367" spans="13:13">
      <c r="M367" s="24"/>
    </row>
    <row r="368" spans="13:13">
      <c r="M368" s="24"/>
    </row>
    <row r="369" spans="13:13">
      <c r="M369" s="24"/>
    </row>
    <row r="370" spans="13:13">
      <c r="M370" s="24"/>
    </row>
    <row r="371" spans="13:13">
      <c r="M371" s="24"/>
    </row>
    <row r="372" spans="13:13">
      <c r="M372" s="24"/>
    </row>
    <row r="373" spans="13:13">
      <c r="M373" s="24"/>
    </row>
    <row r="374" spans="13:13">
      <c r="M374" s="24"/>
    </row>
    <row r="375" spans="13:13">
      <c r="M375" s="24"/>
    </row>
    <row r="376" spans="13:13">
      <c r="M376" s="24"/>
    </row>
    <row r="377" spans="13:13">
      <c r="M377" s="24"/>
    </row>
    <row r="378" spans="13:13">
      <c r="M378" s="24"/>
    </row>
    <row r="379" spans="13:13">
      <c r="M379" s="24"/>
    </row>
    <row r="380" spans="13:13">
      <c r="M380" s="24"/>
    </row>
    <row r="381" spans="13:13">
      <c r="M381" s="24"/>
    </row>
    <row r="382" spans="13:13">
      <c r="M382" s="24"/>
    </row>
    <row r="383" spans="13:13">
      <c r="M383" s="24"/>
    </row>
    <row r="384" spans="13:13">
      <c r="M384" s="24"/>
    </row>
    <row r="385" spans="13:13">
      <c r="M385" s="24"/>
    </row>
    <row r="386" spans="13:13">
      <c r="M386" s="24"/>
    </row>
    <row r="387" spans="13:13">
      <c r="M387" s="24"/>
    </row>
    <row r="388" spans="13:13">
      <c r="M388" s="24"/>
    </row>
    <row r="389" spans="13:13">
      <c r="M389" s="24"/>
    </row>
    <row r="390" spans="13:13">
      <c r="M390" s="24"/>
    </row>
    <row r="391" spans="13:13">
      <c r="M391" s="24"/>
    </row>
    <row r="392" spans="13:13">
      <c r="M392" s="24"/>
    </row>
    <row r="393" spans="13:13">
      <c r="M393" s="24"/>
    </row>
    <row r="394" spans="13:13">
      <c r="M394" s="24"/>
    </row>
    <row r="395" spans="13:13">
      <c r="M395" s="24"/>
    </row>
    <row r="396" spans="13:13">
      <c r="M396" s="24"/>
    </row>
    <row r="397" spans="13:13">
      <c r="M397" s="24"/>
    </row>
    <row r="398" spans="13:13">
      <c r="M398" s="24"/>
    </row>
    <row r="399" spans="13:13">
      <c r="M399" s="24"/>
    </row>
    <row r="400" spans="13:13">
      <c r="M400" s="24"/>
    </row>
    <row r="401" spans="13:13">
      <c r="M401" s="24"/>
    </row>
    <row r="402" spans="13:13">
      <c r="M402" s="24"/>
    </row>
    <row r="403" spans="13:13">
      <c r="M403" s="24"/>
    </row>
    <row r="404" spans="13:13">
      <c r="M404" s="24"/>
    </row>
    <row r="405" spans="13:13">
      <c r="M405" s="24"/>
    </row>
    <row r="406" spans="13:13">
      <c r="M406" s="24"/>
    </row>
    <row r="407" spans="13:13">
      <c r="M407" s="24"/>
    </row>
    <row r="408" spans="13:13">
      <c r="M408" s="24"/>
    </row>
    <row r="409" spans="13:13">
      <c r="M409" s="24"/>
    </row>
    <row r="410" spans="13:13">
      <c r="M410" s="24"/>
    </row>
    <row r="411" spans="13:13">
      <c r="M411" s="24"/>
    </row>
    <row r="412" spans="13:13">
      <c r="M412" s="24"/>
    </row>
    <row r="413" spans="13:13">
      <c r="M413" s="24"/>
    </row>
    <row r="414" spans="13:13">
      <c r="M414" s="24"/>
    </row>
    <row r="415" spans="13:13">
      <c r="M415" s="24"/>
    </row>
    <row r="416" spans="13:13">
      <c r="M416" s="24"/>
    </row>
    <row r="417" spans="13:13">
      <c r="M417" s="24"/>
    </row>
    <row r="418" spans="13:13">
      <c r="M418" s="24"/>
    </row>
    <row r="419" spans="13:13">
      <c r="M419" s="24"/>
    </row>
    <row r="420" spans="13:13">
      <c r="M420" s="24"/>
    </row>
    <row r="421" spans="13:13">
      <c r="M421" s="24"/>
    </row>
    <row r="422" spans="13:13">
      <c r="M422" s="24"/>
    </row>
    <row r="423" spans="13:13">
      <c r="M423" s="24"/>
    </row>
    <row r="424" spans="13:13">
      <c r="M424" s="24"/>
    </row>
    <row r="425" spans="13:13">
      <c r="M425" s="24"/>
    </row>
    <row r="426" spans="13:13">
      <c r="M426" s="24"/>
    </row>
    <row r="427" spans="13:13">
      <c r="M427" s="24"/>
    </row>
    <row r="428" spans="13:13">
      <c r="M428" s="24"/>
    </row>
    <row r="429" spans="13:13">
      <c r="M429" s="24"/>
    </row>
    <row r="430" spans="13:13">
      <c r="M430" s="24"/>
    </row>
    <row r="431" spans="13:13">
      <c r="M431" s="24"/>
    </row>
    <row r="432" spans="13:13">
      <c r="M432" s="24"/>
    </row>
    <row r="433" spans="13:13">
      <c r="M433" s="24"/>
    </row>
    <row r="434" spans="13:13">
      <c r="M434" s="24"/>
    </row>
    <row r="435" spans="13:13">
      <c r="M435" s="24"/>
    </row>
    <row r="436" spans="13:13">
      <c r="M436" s="24"/>
    </row>
    <row r="437" spans="13:13">
      <c r="M437" s="24"/>
    </row>
    <row r="438" spans="13:13">
      <c r="M438" s="24"/>
    </row>
    <row r="439" spans="13:13">
      <c r="M439" s="24"/>
    </row>
    <row r="440" spans="13:13">
      <c r="M440" s="24"/>
    </row>
    <row r="441" spans="13:13">
      <c r="M441" s="24"/>
    </row>
    <row r="442" spans="13:13">
      <c r="M442" s="24"/>
    </row>
    <row r="443" spans="13:13">
      <c r="M443" s="24"/>
    </row>
    <row r="444" spans="13:13">
      <c r="M444" s="24"/>
    </row>
    <row r="445" spans="13:13">
      <c r="M445" s="24"/>
    </row>
    <row r="446" spans="13:13">
      <c r="M446" s="24"/>
    </row>
    <row r="447" spans="13:13">
      <c r="M447" s="24"/>
    </row>
    <row r="448" spans="13:13">
      <c r="M448" s="24"/>
    </row>
    <row r="449" spans="13:13">
      <c r="M449" s="24"/>
    </row>
    <row r="450" spans="13:13">
      <c r="M450" s="24"/>
    </row>
    <row r="451" spans="13:13">
      <c r="M451" s="24"/>
    </row>
    <row r="452" spans="13:13">
      <c r="M452" s="24"/>
    </row>
    <row r="453" spans="13:13">
      <c r="M453" s="24"/>
    </row>
    <row r="454" spans="13:13">
      <c r="M454" s="24"/>
    </row>
    <row r="455" spans="13:13">
      <c r="M455" s="24"/>
    </row>
    <row r="456" spans="13:13">
      <c r="M456" s="24"/>
    </row>
    <row r="457" spans="13:13">
      <c r="M457" s="24"/>
    </row>
    <row r="458" spans="13:13">
      <c r="M458" s="24"/>
    </row>
    <row r="459" spans="13:13">
      <c r="M459" s="24"/>
    </row>
    <row r="460" spans="13:13">
      <c r="M460" s="24"/>
    </row>
    <row r="461" spans="13:13">
      <c r="M461" s="24"/>
    </row>
    <row r="462" spans="13:13">
      <c r="M462" s="24"/>
    </row>
    <row r="463" spans="13:13">
      <c r="M463" s="24"/>
    </row>
    <row r="464" spans="13:13">
      <c r="M464" s="24"/>
    </row>
    <row r="465" spans="13:13">
      <c r="M465" s="24"/>
    </row>
    <row r="466" spans="13:13">
      <c r="M466" s="24"/>
    </row>
    <row r="467" spans="13:13">
      <c r="M467" s="24"/>
    </row>
    <row r="468" spans="13:13">
      <c r="M468" s="24"/>
    </row>
    <row r="469" spans="13:13">
      <c r="M469" s="24"/>
    </row>
    <row r="470" spans="13:13">
      <c r="M470" s="24"/>
    </row>
    <row r="471" spans="13:13">
      <c r="M471" s="24"/>
    </row>
    <row r="472" spans="13:13">
      <c r="M472" s="24"/>
    </row>
    <row r="473" spans="13:13">
      <c r="M473" s="24"/>
    </row>
    <row r="474" spans="13:13">
      <c r="M474" s="24"/>
    </row>
    <row r="475" spans="13:13">
      <c r="M475" s="24"/>
    </row>
    <row r="476" spans="13:13">
      <c r="M476" s="24"/>
    </row>
    <row r="477" spans="13:13">
      <c r="M477" s="24"/>
    </row>
    <row r="478" spans="13:13">
      <c r="M478" s="24"/>
    </row>
    <row r="479" spans="13:13">
      <c r="M479" s="24"/>
    </row>
    <row r="480" spans="13:13">
      <c r="M480" s="24"/>
    </row>
    <row r="481" spans="6:13">
      <c r="M481" s="24"/>
    </row>
    <row r="482" spans="6:13">
      <c r="M482" s="24"/>
    </row>
    <row r="483" spans="6:13">
      <c r="M483" s="24"/>
    </row>
    <row r="484" spans="6:13">
      <c r="M484" s="24"/>
    </row>
    <row r="485" spans="6:13">
      <c r="M485" s="24"/>
    </row>
    <row r="486" spans="6:13">
      <c r="M486" s="24"/>
    </row>
    <row r="487" spans="6:13">
      <c r="M487" s="24"/>
    </row>
    <row r="488" spans="6:13">
      <c r="M488" s="24"/>
    </row>
    <row r="489" spans="6:13">
      <c r="M489" s="24"/>
    </row>
    <row r="490" spans="6:13">
      <c r="M490" s="24"/>
    </row>
    <row r="491" spans="6:13">
      <c r="M491" s="24"/>
    </row>
    <row r="492" spans="6:13">
      <c r="M492" s="24"/>
    </row>
    <row r="493" spans="6:13">
      <c r="M493" s="24"/>
    </row>
    <row r="494" spans="6:13">
      <c r="F494" s="6"/>
      <c r="M494" s="24"/>
    </row>
  </sheetData>
  <sortState xmlns:xlrd2="http://schemas.microsoft.com/office/spreadsheetml/2017/richdata2" ref="A2:M494">
    <sortCondition descending="1" ref="M2:M494"/>
  </sortState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outlinePr summaryBelow="0" summaryRight="0"/>
  </sheetPr>
  <dimension ref="A1:M482"/>
  <sheetViews>
    <sheetView workbookViewId="0">
      <pane ySplit="1" topLeftCell="A2" activePane="bottomLeft" state="frozen"/>
      <selection pane="bottomLeft"/>
    </sheetView>
  </sheetViews>
  <sheetFormatPr defaultColWidth="12.53515625" defaultRowHeight="12.45" outlineLevelCol="1"/>
  <cols>
    <col min="1" max="1" width="7.23046875" style="3" bestFit="1" customWidth="1"/>
    <col min="2" max="2" width="13.53515625" style="3" bestFit="1" customWidth="1"/>
    <col min="3" max="3" width="7.15234375" style="3" bestFit="1" customWidth="1"/>
    <col min="4" max="4" width="4.23046875" style="3" bestFit="1" customWidth="1"/>
    <col min="5" max="5" width="28.3046875" style="3" bestFit="1" customWidth="1" collapsed="1"/>
    <col min="6" max="6" width="43.4609375" style="3" hidden="1" customWidth="1" outlineLevel="1"/>
    <col min="7" max="7" width="12.15234375" style="3" bestFit="1" customWidth="1"/>
    <col min="8" max="8" width="11.23046875" style="3" bestFit="1" customWidth="1"/>
    <col min="9" max="9" width="8.3046875" style="3" bestFit="1" customWidth="1"/>
    <col min="10" max="10" width="18.07421875" style="3" bestFit="1" customWidth="1"/>
    <col min="11" max="11" width="23.23046875" style="3" bestFit="1" customWidth="1"/>
    <col min="12" max="12" width="16.23046875" style="3" bestFit="1" customWidth="1"/>
    <col min="13" max="13" width="6.3046875" style="3" bestFit="1" customWidth="1"/>
    <col min="14" max="16384" width="12.53515625" style="3"/>
  </cols>
  <sheetData>
    <row r="1" spans="1:13" s="10" customFormat="1">
      <c r="A1" s="4" t="s">
        <v>1</v>
      </c>
      <c r="B1" s="4" t="s">
        <v>2</v>
      </c>
      <c r="C1" s="4" t="s">
        <v>3</v>
      </c>
      <c r="D1" s="4" t="s">
        <v>4</v>
      </c>
      <c r="E1" s="4" t="s">
        <v>5</v>
      </c>
      <c r="F1" s="4" t="s">
        <v>6</v>
      </c>
      <c r="G1" s="4" t="s">
        <v>29</v>
      </c>
      <c r="H1" s="4" t="s">
        <v>15</v>
      </c>
      <c r="I1" s="4" t="s">
        <v>31</v>
      </c>
      <c r="J1" s="4" t="s">
        <v>30</v>
      </c>
      <c r="K1" s="4" t="s">
        <v>32</v>
      </c>
      <c r="L1" s="4" t="s">
        <v>16</v>
      </c>
      <c r="M1" s="23" t="s">
        <v>0</v>
      </c>
    </row>
    <row r="2" spans="1:13">
      <c r="A2" t="s">
        <v>381</v>
      </c>
      <c r="B2" t="s">
        <v>488</v>
      </c>
      <c r="C2" t="s">
        <v>35</v>
      </c>
      <c r="D2" s="3">
        <v>60</v>
      </c>
      <c r="E2" t="s">
        <v>20</v>
      </c>
      <c r="F2" s="20" t="str">
        <f t="shared" ref="F2:F46" si="0">A2&amp;B2&amp;C2&amp;E2</f>
        <v>JimWestrichMUPPER VALLEY RUNNING CLUB</v>
      </c>
      <c r="G2" s="22">
        <f>SUMIF('Shamrock 5K'!$F$2:$F$300,$F2,'Shamrock 5K'!$J$2:$J$300)</f>
        <v>0</v>
      </c>
      <c r="H2" s="22">
        <f>SUMIF('Nashua 10K'!$F$2:$F$300,$F2,'Nashua 10K'!$J$2:$J$300)</f>
        <v>0</v>
      </c>
      <c r="I2" s="22">
        <f>SUMIF('Shaker 7'!$F$2:$F$300,$F2,'Shaker 7'!$J$2:$J$300)</f>
        <v>80</v>
      </c>
      <c r="J2" s="22">
        <f>SUMIF('Run for Freedom 5K'!$F$2:$F$300,$F2,'Run for Freedom 5K'!$J$2:$J$300)</f>
        <v>55</v>
      </c>
      <c r="K2" s="22">
        <f>SUMIF('Footrace for the Fallen 5K'!$F$2:$F$366,$F2,'Footrace for the Fallen 5K'!$J$2:$J$366)</f>
        <v>80</v>
      </c>
      <c r="L2" s="22">
        <f>SUMIF('New England Half'!$F$2:$F$355,$F2,'New England Half'!$J$2:$J$355)</f>
        <v>84</v>
      </c>
      <c r="M2" s="24">
        <f t="shared" ref="M2:M46" si="1">SUM(G2:L2)</f>
        <v>299</v>
      </c>
    </row>
    <row r="3" spans="1:13">
      <c r="A3" s="3" t="s">
        <v>220</v>
      </c>
      <c r="B3" s="3" t="s">
        <v>529</v>
      </c>
      <c r="C3" s="3" t="s">
        <v>35</v>
      </c>
      <c r="D3" s="3">
        <v>61</v>
      </c>
      <c r="E3" t="s">
        <v>18</v>
      </c>
      <c r="F3" s="20" t="str">
        <f t="shared" si="0"/>
        <v>CharlieBemisMGREATER DERRY TRACK CLUB</v>
      </c>
      <c r="G3" s="22">
        <f>SUMIF('Shamrock 5K'!$F$2:$F$300,$F3,'Shamrock 5K'!$J$2:$J$300)</f>
        <v>0</v>
      </c>
      <c r="H3" s="22">
        <f>SUMIF('Nashua 10K'!$F$2:$F$300,$F3,'Nashua 10K'!$J$2:$J$300)</f>
        <v>0</v>
      </c>
      <c r="I3" s="22">
        <f>SUMIF('Shaker 7'!$F$2:$F$300,$F3,'Shaker 7'!$J$2:$J$300)</f>
        <v>0</v>
      </c>
      <c r="J3" s="22">
        <f>SUMIF('Run for Freedom 5K'!$F$2:$F$300,$F3,'Run for Freedom 5K'!$J$2:$J$300)</f>
        <v>100</v>
      </c>
      <c r="K3" s="22">
        <f>SUMIF('Footrace for the Fallen 5K'!$F$2:$F$366,$F3,'Footrace for the Fallen 5K'!$J$2:$J$366)</f>
        <v>100</v>
      </c>
      <c r="L3" s="22">
        <f>SUMIF('New England Half'!$F$2:$F$355,$F3,'New England Half'!$J$2:$J$355)</f>
        <v>0</v>
      </c>
      <c r="M3" s="24">
        <f t="shared" si="1"/>
        <v>200</v>
      </c>
    </row>
    <row r="4" spans="1:13">
      <c r="A4" t="s">
        <v>381</v>
      </c>
      <c r="B4" t="s">
        <v>382</v>
      </c>
      <c r="C4" t="s">
        <v>35</v>
      </c>
      <c r="D4">
        <v>65</v>
      </c>
      <c r="E4" t="s">
        <v>17</v>
      </c>
      <c r="F4" s="20" t="str">
        <f t="shared" si="0"/>
        <v>JimHansenMGATE CITY STRIDERS</v>
      </c>
      <c r="G4" s="22">
        <f>SUMIF('Shamrock 5K'!$F$2:$F$300,$F4,'Shamrock 5K'!$J$2:$J$300)</f>
        <v>0</v>
      </c>
      <c r="H4" s="22">
        <f>SUMIF('Nashua 10K'!$F$2:$F$300,$F4,'Nashua 10K'!$J$2:$J$300)</f>
        <v>64</v>
      </c>
      <c r="I4" s="22">
        <f>SUMIF('Shaker 7'!$F$2:$F$300,$F4,'Shaker 7'!$J$2:$J$300)</f>
        <v>64</v>
      </c>
      <c r="J4" s="22">
        <f>SUMIF('Run for Freedom 5K'!$F$2:$F$300,$F4,'Run for Freedom 5K'!$J$2:$J$300)</f>
        <v>37</v>
      </c>
      <c r="K4" s="22">
        <f>SUMIF('Footrace for the Fallen 5K'!$F$2:$F$366,$F4,'Footrace for the Fallen 5K'!$J$2:$J$366)</f>
        <v>0</v>
      </c>
      <c r="L4" s="22">
        <f>SUMIF('New England Half'!$F$2:$F$355,$F4,'New England Half'!$J$2:$J$355)</f>
        <v>0</v>
      </c>
      <c r="M4" s="24">
        <f t="shared" si="1"/>
        <v>165</v>
      </c>
    </row>
    <row r="5" spans="1:13">
      <c r="A5" t="s">
        <v>499</v>
      </c>
      <c r="B5" t="s">
        <v>500</v>
      </c>
      <c r="C5" t="s">
        <v>35</v>
      </c>
      <c r="D5">
        <v>66</v>
      </c>
      <c r="E5" t="s">
        <v>18</v>
      </c>
      <c r="F5" s="20" t="str">
        <f t="shared" si="0"/>
        <v>LenEarnshawMGREATER DERRY TRACK CLUB</v>
      </c>
      <c r="G5" s="22">
        <f>SUMIF('Shamrock 5K'!$F$2:$F$300,$F5,'Shamrock 5K'!$J$2:$J$300)</f>
        <v>0</v>
      </c>
      <c r="H5" s="22">
        <f>SUMIF('Nashua 10K'!$F$2:$F$300,$F5,'Nashua 10K'!$J$2:$J$300)</f>
        <v>0</v>
      </c>
      <c r="I5" s="22">
        <f>SUMIF('Shaker 7'!$F$2:$F$300,$F5,'Shaker 7'!$J$2:$J$300)</f>
        <v>43</v>
      </c>
      <c r="J5" s="22">
        <f>SUMIF('Run for Freedom 5K'!$F$2:$F$300,$F5,'Run for Freedom 5K'!$J$2:$J$300)</f>
        <v>34</v>
      </c>
      <c r="K5" s="22">
        <f>SUMIF('Footrace for the Fallen 5K'!$F$2:$F$366,$F5,'Footrace for the Fallen 5K'!$J$2:$J$366)</f>
        <v>0</v>
      </c>
      <c r="L5" s="22">
        <f>SUMIF('New England Half'!$F$2:$F$355,$F5,'New England Half'!$J$2:$J$355)</f>
        <v>61</v>
      </c>
      <c r="M5" s="24">
        <f t="shared" si="1"/>
        <v>138</v>
      </c>
    </row>
    <row r="6" spans="1:13">
      <c r="A6" s="3" t="s">
        <v>250</v>
      </c>
      <c r="B6" s="3" t="s">
        <v>251</v>
      </c>
      <c r="C6" s="3" t="s">
        <v>35</v>
      </c>
      <c r="D6" s="3">
        <v>61</v>
      </c>
      <c r="E6" s="3" t="s">
        <v>20</v>
      </c>
      <c r="F6" s="20" t="str">
        <f t="shared" si="0"/>
        <v>RobDanielsMUPPER VALLEY RUNNING CLUB</v>
      </c>
      <c r="G6" s="22">
        <f>SUMIF('Shamrock 5K'!$F$2:$F$300,$F6,'Shamrock 5K'!$J$2:$J$300)</f>
        <v>26</v>
      </c>
      <c r="H6" s="22">
        <f>SUMIF('Nashua 10K'!$F$2:$F$300,$F6,'Nashua 10K'!$J$2:$J$300)</f>
        <v>0</v>
      </c>
      <c r="I6" s="22">
        <f>SUMIF('Shaker 7'!$F$2:$F$300,$F6,'Shaker 7'!$J$2:$J$300)</f>
        <v>68</v>
      </c>
      <c r="J6" s="22">
        <f>SUMIF('Run for Freedom 5K'!$F$2:$F$300,$F6,'Run for Freedom 5K'!$J$2:$J$300)</f>
        <v>0</v>
      </c>
      <c r="K6" s="22">
        <f>SUMIF('Footrace for the Fallen 5K'!$F$2:$F$366,$F6,'Footrace for the Fallen 5K'!$J$2:$J$366)</f>
        <v>0</v>
      </c>
      <c r="L6" s="22">
        <f>SUMIF('New England Half'!$F$2:$F$355,$F6,'New England Half'!$J$2:$J$355)</f>
        <v>0</v>
      </c>
      <c r="M6" s="24">
        <f t="shared" si="1"/>
        <v>94</v>
      </c>
    </row>
    <row r="7" spans="1:13">
      <c r="A7" t="s">
        <v>50</v>
      </c>
      <c r="B7" t="s">
        <v>51</v>
      </c>
      <c r="C7" t="s">
        <v>35</v>
      </c>
      <c r="D7" s="3">
        <v>66</v>
      </c>
      <c r="E7" t="s">
        <v>17</v>
      </c>
      <c r="F7" s="20" t="str">
        <f t="shared" si="0"/>
        <v>BruceContiMGATE CITY STRIDERS</v>
      </c>
      <c r="G7" s="22">
        <f>SUMIF('Shamrock 5K'!$F$2:$F$300,$F7,'Shamrock 5K'!$J$2:$J$300)</f>
        <v>9</v>
      </c>
      <c r="H7" s="22">
        <f>SUMIF('Nashua 10K'!$F$2:$F$300,$F7,'Nashua 10K'!$J$2:$J$300)</f>
        <v>16.5</v>
      </c>
      <c r="I7" s="22">
        <f>SUMIF('Shaker 7'!$F$2:$F$300,$F7,'Shaker 7'!$J$2:$J$300)</f>
        <v>11.5</v>
      </c>
      <c r="J7" s="22">
        <f>SUMIF('Run for Freedom 5K'!$F$2:$F$300,$F7,'Run for Freedom 5K'!$J$2:$J$300)</f>
        <v>10.5</v>
      </c>
      <c r="K7" s="22">
        <f>SUMIF('Footrace for the Fallen 5K'!$F$2:$F$366,$F7,'Footrace for the Fallen 5K'!$J$2:$J$366)</f>
        <v>26</v>
      </c>
      <c r="L7" s="22">
        <f>SUMIF('New England Half'!$F$2:$F$355,$F7,'New England Half'!$J$2:$J$355)</f>
        <v>12.5</v>
      </c>
      <c r="M7" s="24">
        <f t="shared" si="1"/>
        <v>86</v>
      </c>
    </row>
    <row r="8" spans="1:13">
      <c r="A8" s="3" t="s">
        <v>68</v>
      </c>
      <c r="B8" s="3" t="s">
        <v>227</v>
      </c>
      <c r="C8" s="3" t="s">
        <v>35</v>
      </c>
      <c r="D8" s="3">
        <v>62</v>
      </c>
      <c r="E8" s="3" t="s">
        <v>20</v>
      </c>
      <c r="F8" s="19" t="str">
        <f t="shared" si="0"/>
        <v>TomMooreMUPPER VALLEY RUNNING CLUB</v>
      </c>
      <c r="G8" s="22">
        <f>SUMIF('Shamrock 5K'!$F$2:$F$300,$F8,'Shamrock 5K'!$J$2:$J$300)</f>
        <v>46</v>
      </c>
      <c r="H8" s="22">
        <f>SUMIF('Nashua 10K'!$F$2:$F$300,$F8,'Nashua 10K'!$J$2:$J$300)</f>
        <v>0</v>
      </c>
      <c r="I8" s="22">
        <f>SUMIF('Shaker 7'!$F$2:$F$300,$F8,'Shaker 7'!$J$2:$J$300)</f>
        <v>40</v>
      </c>
      <c r="J8" s="22">
        <f>SUMIF('Run for Freedom 5K'!$F$2:$F$300,$F8,'Run for Freedom 5K'!$J$2:$J$300)</f>
        <v>0</v>
      </c>
      <c r="K8" s="22">
        <f>SUMIF('Footrace for the Fallen 5K'!$F$2:$F$366,$F8,'Footrace for the Fallen 5K'!$J$2:$J$366)</f>
        <v>0</v>
      </c>
      <c r="L8" s="22">
        <f>SUMIF('New England Half'!$F$2:$F$355,$F8,'New England Half'!$J$2:$J$355)</f>
        <v>0</v>
      </c>
      <c r="M8" s="24">
        <f t="shared" si="1"/>
        <v>86</v>
      </c>
    </row>
    <row r="9" spans="1:13">
      <c r="A9" s="3" t="s">
        <v>83</v>
      </c>
      <c r="B9" s="3" t="s">
        <v>775</v>
      </c>
      <c r="C9" s="3" t="s">
        <v>35</v>
      </c>
      <c r="D9" s="3">
        <v>60</v>
      </c>
      <c r="E9" t="s">
        <v>19</v>
      </c>
      <c r="F9" s="20" t="str">
        <f t="shared" si="0"/>
        <v>DavidLapierreMMILLENNIUM RUNNING</v>
      </c>
      <c r="G9" s="22">
        <f>SUMIF('Shamrock 5K'!$F$2:$F$300,$F9,'Shamrock 5K'!$J$2:$J$300)</f>
        <v>0</v>
      </c>
      <c r="H9" s="22">
        <f>SUMIF('Nashua 10K'!$F$2:$F$300,$F9,'Nashua 10K'!$J$2:$J$300)</f>
        <v>0</v>
      </c>
      <c r="I9" s="22">
        <f>SUMIF('Shaker 7'!$F$2:$F$300,$F9,'Shaker 7'!$J$2:$J$300)</f>
        <v>0</v>
      </c>
      <c r="J9" s="22">
        <f>SUMIF('Run for Freedom 5K'!$F$2:$F$300,$F9,'Run for Freedom 5K'!$J$2:$J$300)</f>
        <v>0</v>
      </c>
      <c r="K9" s="22">
        <f>SUMIF('Footrace for the Fallen 5K'!$F$2:$F$366,$F9,'Footrace for the Fallen 5K'!$J$2:$J$366)</f>
        <v>52</v>
      </c>
      <c r="L9" s="22">
        <f>SUMIF('New England Half'!$F$2:$F$355,$F9,'New England Half'!$J$2:$J$355)</f>
        <v>32</v>
      </c>
      <c r="M9" s="24">
        <f t="shared" si="1"/>
        <v>84</v>
      </c>
    </row>
    <row r="10" spans="1:13">
      <c r="A10" s="3" t="s">
        <v>220</v>
      </c>
      <c r="B10" s="3" t="s">
        <v>221</v>
      </c>
      <c r="C10" s="3" t="s">
        <v>35</v>
      </c>
      <c r="D10" s="3">
        <v>64</v>
      </c>
      <c r="E10" s="3" t="s">
        <v>20</v>
      </c>
      <c r="F10" s="20" t="str">
        <f t="shared" si="0"/>
        <v>CharlieButtreyMUPPER VALLEY RUNNING CLUB</v>
      </c>
      <c r="G10" s="22">
        <f>SUMIF('Shamrock 5K'!$F$2:$F$300,$F10,'Shamrock 5K'!$J$2:$J$300)</f>
        <v>80</v>
      </c>
      <c r="H10" s="22">
        <f>SUMIF('Nashua 10K'!$F$2:$F$300,$F10,'Nashua 10K'!$J$2:$J$300)</f>
        <v>0</v>
      </c>
      <c r="I10" s="22">
        <f>SUMIF('Shaker 7'!$F$2:$F$300,$F10,'Shaker 7'!$J$2:$J$300)</f>
        <v>0</v>
      </c>
      <c r="J10" s="22">
        <f>SUMIF('Run for Freedom 5K'!$F$2:$F$300,$F10,'Run for Freedom 5K'!$J$2:$J$300)</f>
        <v>0</v>
      </c>
      <c r="K10" s="22">
        <f>SUMIF('Footrace for the Fallen 5K'!$F$2:$F$366,$F10,'Footrace for the Fallen 5K'!$J$2:$J$366)</f>
        <v>0</v>
      </c>
      <c r="L10" s="22">
        <f>SUMIF('New England Half'!$F$2:$F$355,$F10,'New England Half'!$J$2:$J$355)</f>
        <v>0</v>
      </c>
      <c r="M10" s="24">
        <f t="shared" si="1"/>
        <v>80</v>
      </c>
    </row>
    <row r="11" spans="1:13">
      <c r="A11" t="s">
        <v>55</v>
      </c>
      <c r="B11" t="s">
        <v>494</v>
      </c>
      <c r="C11" t="s">
        <v>35</v>
      </c>
      <c r="D11">
        <v>65</v>
      </c>
      <c r="E11" t="s">
        <v>20</v>
      </c>
      <c r="F11" s="20" t="str">
        <f t="shared" si="0"/>
        <v>StevenAndrewsMUPPER VALLEY RUNNING CLUB</v>
      </c>
      <c r="G11" s="22">
        <f>SUMIF('Shamrock 5K'!$F$2:$F$300,$F11,'Shamrock 5K'!$J$2:$J$300)</f>
        <v>0</v>
      </c>
      <c r="H11" s="22">
        <f>SUMIF('Nashua 10K'!$F$2:$F$300,$F11,'Nashua 10K'!$J$2:$J$300)</f>
        <v>0</v>
      </c>
      <c r="I11" s="22">
        <f>SUMIF('Shaker 7'!$F$2:$F$300,$F11,'Shaker 7'!$J$2:$J$300)</f>
        <v>61</v>
      </c>
      <c r="J11" s="22">
        <f>SUMIF('Run for Freedom 5K'!$F$2:$F$300,$F11,'Run for Freedom 5K'!$J$2:$J$300)</f>
        <v>0</v>
      </c>
      <c r="K11" s="22">
        <f>SUMIF('Footrace for the Fallen 5K'!$F$2:$F$366,$F11,'Footrace for the Fallen 5K'!$J$2:$J$366)</f>
        <v>0</v>
      </c>
      <c r="L11" s="22">
        <f>SUMIF('New England Half'!$F$2:$F$355,$F11,'New England Half'!$J$2:$J$355)</f>
        <v>0</v>
      </c>
      <c r="M11" s="24">
        <f t="shared" si="1"/>
        <v>61</v>
      </c>
    </row>
    <row r="12" spans="1:13">
      <c r="A12" s="3" t="s">
        <v>117</v>
      </c>
      <c r="B12" s="3" t="s">
        <v>249</v>
      </c>
      <c r="C12" s="3" t="s">
        <v>35</v>
      </c>
      <c r="D12" s="3">
        <v>69</v>
      </c>
      <c r="E12" s="3" t="s">
        <v>20</v>
      </c>
      <c r="F12" s="20" t="str">
        <f t="shared" si="0"/>
        <v>JeffReedMUPPER VALLEY RUNNING CLUB</v>
      </c>
      <c r="G12" s="22">
        <f>SUMIF('Shamrock 5K'!$F$2:$F$300,$F12,'Shamrock 5K'!$J$2:$J$300)</f>
        <v>52</v>
      </c>
      <c r="H12" s="22">
        <f>SUMIF('Nashua 10K'!$F$2:$F$300,$F12,'Nashua 10K'!$J$2:$J$300)</f>
        <v>0</v>
      </c>
      <c r="I12" s="22">
        <f>SUMIF('Shaker 7'!$F$2:$F$300,$F12,'Shaker 7'!$J$2:$J$300)</f>
        <v>0</v>
      </c>
      <c r="J12" s="22">
        <f>SUMIF('Run for Freedom 5K'!$F$2:$F$300,$F12,'Run for Freedom 5K'!$J$2:$J$300)</f>
        <v>0</v>
      </c>
      <c r="K12" s="22">
        <f>SUMIF('Footrace for the Fallen 5K'!$F$2:$F$366,$F12,'Footrace for the Fallen 5K'!$J$2:$J$366)</f>
        <v>0</v>
      </c>
      <c r="L12" s="22">
        <f>SUMIF('New England Half'!$F$2:$F$355,$F12,'New England Half'!$J$2:$J$355)</f>
        <v>0</v>
      </c>
      <c r="M12" s="24">
        <f t="shared" si="1"/>
        <v>52</v>
      </c>
    </row>
    <row r="13" spans="1:13">
      <c r="A13" t="s">
        <v>386</v>
      </c>
      <c r="B13" t="s">
        <v>387</v>
      </c>
      <c r="C13" t="s">
        <v>35</v>
      </c>
      <c r="D13">
        <v>68</v>
      </c>
      <c r="E13" t="s">
        <v>17</v>
      </c>
      <c r="F13" s="20" t="str">
        <f t="shared" si="0"/>
        <v>HeinVan Den HeuvelMGATE CITY STRIDERS</v>
      </c>
      <c r="G13" s="22">
        <f>SUMIF('Shamrock 5K'!$F$2:$F$300,$F13,'Shamrock 5K'!$J$2:$J$300)</f>
        <v>0</v>
      </c>
      <c r="H13" s="22">
        <f>SUMIF('Nashua 10K'!$F$2:$F$300,$F13,'Nashua 10K'!$J$2:$J$300)</f>
        <v>26</v>
      </c>
      <c r="I13" s="22">
        <f>SUMIF('Shaker 7'!$F$2:$F$300,$F13,'Shaker 7'!$J$2:$J$300)</f>
        <v>0</v>
      </c>
      <c r="J13" s="22">
        <f>SUMIF('Run for Freedom 5K'!$F$2:$F$300,$F13,'Run for Freedom 5K'!$J$2:$J$300)</f>
        <v>0</v>
      </c>
      <c r="K13" s="22">
        <f>SUMIF('Footrace for the Fallen 5K'!$F$2:$F$366,$F13,'Footrace for the Fallen 5K'!$J$2:$J$366)</f>
        <v>0</v>
      </c>
      <c r="L13" s="22">
        <f>SUMIF('New England Half'!$F$2:$F$355,$F13,'New England Half'!$J$2:$J$355)</f>
        <v>0</v>
      </c>
      <c r="M13" s="24">
        <f t="shared" si="1"/>
        <v>26</v>
      </c>
    </row>
    <row r="14" spans="1:13">
      <c r="A14" s="3" t="s">
        <v>433</v>
      </c>
      <c r="B14" s="3" t="s">
        <v>784</v>
      </c>
      <c r="C14" s="3" t="s">
        <v>35</v>
      </c>
      <c r="D14" s="3">
        <v>69</v>
      </c>
      <c r="E14" t="s">
        <v>19</v>
      </c>
      <c r="F14" s="20" t="str">
        <f t="shared" si="0"/>
        <v>KevinDurkinMMILLENNIUM RUNNING</v>
      </c>
      <c r="G14" s="22">
        <f>SUMIF('Shamrock 5K'!$F$2:$F$300,$F14,'Shamrock 5K'!$J$2:$J$300)</f>
        <v>0</v>
      </c>
      <c r="H14" s="22">
        <f>SUMIF('Nashua 10K'!$F$2:$F$300,$F14,'Nashua 10K'!$J$2:$J$300)</f>
        <v>0</v>
      </c>
      <c r="I14" s="22">
        <f>SUMIF('Shaker 7'!$F$2:$F$300,$F14,'Shaker 7'!$J$2:$J$300)</f>
        <v>0</v>
      </c>
      <c r="J14" s="22">
        <f>SUMIF('Run for Freedom 5K'!$F$2:$F$300,$F14,'Run for Freedom 5K'!$J$2:$J$300)</f>
        <v>0</v>
      </c>
      <c r="K14" s="22">
        <f>SUMIF('Footrace for the Fallen 5K'!$F$2:$F$366,$F14,'Footrace for the Fallen 5K'!$J$2:$J$366)</f>
        <v>14.5</v>
      </c>
      <c r="L14" s="22">
        <f>SUMIF('New England Half'!$F$2:$F$355,$F14,'New England Half'!$J$2:$J$355)</f>
        <v>8.6999999999999993</v>
      </c>
      <c r="M14" s="24">
        <f t="shared" si="1"/>
        <v>23.2</v>
      </c>
    </row>
    <row r="15" spans="1:13">
      <c r="A15" t="s">
        <v>125</v>
      </c>
      <c r="B15" t="s">
        <v>126</v>
      </c>
      <c r="C15" t="s">
        <v>35</v>
      </c>
      <c r="D15" s="3">
        <v>69</v>
      </c>
      <c r="E15" t="s">
        <v>18</v>
      </c>
      <c r="F15" s="20" t="str">
        <f t="shared" si="0"/>
        <v>GarySomogieMGREATER DERRY TRACK CLUB</v>
      </c>
      <c r="G15" s="22">
        <f>SUMIF('Shamrock 5K'!$F$2:$F$300,$F15,'Shamrock 5K'!$J$2:$J$300)</f>
        <v>7</v>
      </c>
      <c r="H15" s="22">
        <f>SUMIF('Nashua 10K'!$F$2:$F$300,$F15,'Nashua 10K'!$J$2:$J$300)</f>
        <v>6.75</v>
      </c>
      <c r="I15" s="22">
        <f>SUMIF('Shaker 7'!$F$2:$F$300,$F15,'Shaker 7'!$J$2:$J$300)</f>
        <v>0</v>
      </c>
      <c r="J15" s="22">
        <f>SUMIF('Run for Freedom 5K'!$F$2:$F$300,$F15,'Run for Freedom 5K'!$J$2:$J$300)</f>
        <v>3.5</v>
      </c>
      <c r="K15" s="22">
        <f>SUMIF('Footrace for the Fallen 5K'!$F$2:$F$366,$F15,'Footrace for the Fallen 5K'!$J$2:$J$366)</f>
        <v>5.25</v>
      </c>
      <c r="L15" s="22">
        <f>SUMIF('New England Half'!$F$2:$F$355,$F15,'New England Half'!$J$2:$J$355)</f>
        <v>0</v>
      </c>
      <c r="M15" s="24">
        <f t="shared" si="1"/>
        <v>22.5</v>
      </c>
    </row>
    <row r="16" spans="1:13">
      <c r="A16" t="s">
        <v>401</v>
      </c>
      <c r="B16" t="s">
        <v>402</v>
      </c>
      <c r="C16" t="s">
        <v>35</v>
      </c>
      <c r="D16" s="3">
        <v>63</v>
      </c>
      <c r="E16" t="s">
        <v>17</v>
      </c>
      <c r="F16" s="20" t="str">
        <f t="shared" si="0"/>
        <v>PhilPetchekMGATE CITY STRIDERS</v>
      </c>
      <c r="G16" s="22">
        <f>SUMIF('Shamrock 5K'!$F$2:$F$300,$F16,'Shamrock 5K'!$J$2:$J$300)</f>
        <v>3.75</v>
      </c>
      <c r="H16" s="22">
        <f>SUMIF('Nashua 10K'!$F$2:$F$300,$F16,'Nashua 10K'!$J$2:$J$300)</f>
        <v>7.5</v>
      </c>
      <c r="I16" s="22">
        <f>SUMIF('Shaker 7'!$F$2:$F$300,$F16,'Shaker 7'!$J$2:$J$300)</f>
        <v>0</v>
      </c>
      <c r="J16" s="22">
        <f>SUMIF('Run for Freedom 5K'!$F$2:$F$300,$F16,'Run for Freedom 5K'!$J$2:$J$300)</f>
        <v>5.5</v>
      </c>
      <c r="K16" s="22">
        <f>SUMIF('Footrace for the Fallen 5K'!$F$2:$F$366,$F16,'Footrace for the Fallen 5K'!$J$2:$J$366)</f>
        <v>4.75</v>
      </c>
      <c r="L16" s="22">
        <f>SUMIF('New England Half'!$F$2:$F$355,$F16,'New England Half'!$J$2:$J$355)</f>
        <v>0</v>
      </c>
      <c r="M16" s="24">
        <f t="shared" si="1"/>
        <v>21.5</v>
      </c>
    </row>
    <row r="17" spans="1:13">
      <c r="A17" t="s">
        <v>843</v>
      </c>
      <c r="B17" t="s">
        <v>844</v>
      </c>
      <c r="C17" t="s">
        <v>35</v>
      </c>
      <c r="D17">
        <v>60</v>
      </c>
      <c r="E17" t="s">
        <v>21</v>
      </c>
      <c r="F17" s="20" t="str">
        <f t="shared" si="0"/>
        <v>VincentPerelliMGRANITE STATE RACING TEAM</v>
      </c>
      <c r="G17" s="22">
        <f>SUMIF('Shamrock 5K'!$F$2:$F$300,$F17,'Shamrock 5K'!$J$2:$J$300)</f>
        <v>0</v>
      </c>
      <c r="H17" s="22">
        <f>SUMIF('Nashua 10K'!$F$2:$F$300,$F17,'Nashua 10K'!$J$2:$J$300)</f>
        <v>0</v>
      </c>
      <c r="I17" s="22">
        <f>SUMIF('Shaker 7'!$F$2:$F$300,$F17,'Shaker 7'!$J$2:$J$300)</f>
        <v>0</v>
      </c>
      <c r="J17" s="22">
        <f>SUMIF('Run for Freedom 5K'!$F$2:$F$300,$F17,'Run for Freedom 5K'!$J$2:$J$300)</f>
        <v>0</v>
      </c>
      <c r="K17" s="22">
        <f>SUMIF('Footrace for the Fallen 5K'!$F$2:$F$366,$F17,'Footrace for the Fallen 5K'!$J$2:$J$366)</f>
        <v>0</v>
      </c>
      <c r="L17" s="22">
        <f>SUMIF('New England Half'!$F$2:$F$355,$F17,'New England Half'!$J$2:$J$355)</f>
        <v>19.5</v>
      </c>
      <c r="M17" s="24">
        <f t="shared" si="1"/>
        <v>19.5</v>
      </c>
    </row>
    <row r="18" spans="1:13">
      <c r="A18" s="3" t="s">
        <v>618</v>
      </c>
      <c r="B18" s="3" t="s">
        <v>783</v>
      </c>
      <c r="C18" s="3" t="s">
        <v>35</v>
      </c>
      <c r="D18" s="3">
        <v>61</v>
      </c>
      <c r="E18" t="s">
        <v>18</v>
      </c>
      <c r="F18" s="20" t="str">
        <f t="shared" si="0"/>
        <v>SteveCooperMGREATER DERRY TRACK CLUB</v>
      </c>
      <c r="G18" s="22">
        <f>SUMIF('Shamrock 5K'!$F$2:$F$300,$F18,'Shamrock 5K'!$J$2:$J$300)</f>
        <v>0</v>
      </c>
      <c r="H18" s="22">
        <f>SUMIF('Nashua 10K'!$F$2:$F$300,$F18,'Nashua 10K'!$J$2:$J$300)</f>
        <v>0</v>
      </c>
      <c r="I18" s="22">
        <f>SUMIF('Shaker 7'!$F$2:$F$300,$F18,'Shaker 7'!$J$2:$J$300)</f>
        <v>0</v>
      </c>
      <c r="J18" s="22">
        <f>SUMIF('Run for Freedom 5K'!$F$2:$F$300,$F18,'Run for Freedom 5K'!$J$2:$J$300)</f>
        <v>0</v>
      </c>
      <c r="K18" s="22">
        <f>SUMIF('Footrace for the Fallen 5K'!$F$2:$F$366,$F18,'Footrace for the Fallen 5K'!$J$2:$J$366)</f>
        <v>19.5</v>
      </c>
      <c r="L18" s="22">
        <f>SUMIF('New England Half'!$F$2:$F$355,$F18,'New England Half'!$J$2:$J$355)</f>
        <v>0</v>
      </c>
      <c r="M18" s="24">
        <f t="shared" si="1"/>
        <v>19.5</v>
      </c>
    </row>
    <row r="19" spans="1:13">
      <c r="A19" s="3" t="s">
        <v>99</v>
      </c>
      <c r="B19" s="3" t="s">
        <v>555</v>
      </c>
      <c r="C19" s="3" t="s">
        <v>35</v>
      </c>
      <c r="D19" s="3">
        <v>60</v>
      </c>
      <c r="E19" t="s">
        <v>19</v>
      </c>
      <c r="F19" s="20" t="str">
        <f t="shared" si="0"/>
        <v>PaulSchafferMMILLENNIUM RUNNING</v>
      </c>
      <c r="G19" s="22">
        <f>SUMIF('Shamrock 5K'!$F$2:$F$300,$F19,'Shamrock 5K'!$J$2:$J$300)</f>
        <v>0</v>
      </c>
      <c r="H19" s="22">
        <f>SUMIF('Nashua 10K'!$F$2:$F$300,$F19,'Nashua 10K'!$J$2:$J$300)</f>
        <v>0</v>
      </c>
      <c r="I19" s="22">
        <f>SUMIF('Shaker 7'!$F$2:$F$300,$F19,'Shaker 7'!$J$2:$J$300)</f>
        <v>0</v>
      </c>
      <c r="J19" s="22">
        <f>SUMIF('Run for Freedom 5K'!$F$2:$F$300,$F19,'Run for Freedom 5K'!$J$2:$J$300)</f>
        <v>18</v>
      </c>
      <c r="K19" s="22">
        <f>SUMIF('Footrace for the Fallen 5K'!$F$2:$F$366,$F19,'Footrace for the Fallen 5K'!$J$2:$J$366)</f>
        <v>0</v>
      </c>
      <c r="L19" s="22">
        <f>SUMIF('New England Half'!$F$2:$F$355,$F19,'New England Half'!$J$2:$J$355)</f>
        <v>0</v>
      </c>
      <c r="M19" s="24">
        <f t="shared" si="1"/>
        <v>18</v>
      </c>
    </row>
    <row r="20" spans="1:13">
      <c r="A20" t="s">
        <v>117</v>
      </c>
      <c r="B20" t="s">
        <v>118</v>
      </c>
      <c r="C20" t="s">
        <v>35</v>
      </c>
      <c r="D20">
        <v>66</v>
      </c>
      <c r="E20" t="s">
        <v>18</v>
      </c>
      <c r="F20" s="20" t="str">
        <f t="shared" si="0"/>
        <v>JeffCrothersMGREATER DERRY TRACK CLUB</v>
      </c>
      <c r="G20" s="22">
        <f>SUMIF('Shamrock 5K'!$F$2:$F$300,$F20,'Shamrock 5K'!$J$2:$J$300)</f>
        <v>18</v>
      </c>
      <c r="H20" s="22">
        <f>SUMIF('Nashua 10K'!$F$2:$F$300,$F20,'Nashua 10K'!$J$2:$J$300)</f>
        <v>0</v>
      </c>
      <c r="I20" s="22">
        <f>SUMIF('Shaker 7'!$F$2:$F$300,$F20,'Shaker 7'!$J$2:$J$300)</f>
        <v>0</v>
      </c>
      <c r="J20" s="22">
        <f>SUMIF('Run for Freedom 5K'!$F$2:$F$300,$F20,'Run for Freedom 5K'!$J$2:$J$300)</f>
        <v>0</v>
      </c>
      <c r="K20" s="22">
        <f>SUMIF('Footrace for the Fallen 5K'!$F$2:$F$366,$F20,'Footrace for the Fallen 5K'!$J$2:$J$366)</f>
        <v>0</v>
      </c>
      <c r="L20" s="22">
        <f>SUMIF('New England Half'!$F$2:$F$355,$F20,'New England Half'!$J$2:$J$355)</f>
        <v>0</v>
      </c>
      <c r="M20" s="24">
        <f t="shared" si="1"/>
        <v>18</v>
      </c>
    </row>
    <row r="21" spans="1:13">
      <c r="A21" t="s">
        <v>160</v>
      </c>
      <c r="B21" t="s">
        <v>505</v>
      </c>
      <c r="C21" t="s">
        <v>35</v>
      </c>
      <c r="D21">
        <v>61</v>
      </c>
      <c r="E21" t="s">
        <v>18</v>
      </c>
      <c r="F21" s="20" t="str">
        <f t="shared" si="0"/>
        <v>SeanCoyleMGREATER DERRY TRACK CLUB</v>
      </c>
      <c r="G21" s="22">
        <f>SUMIF('Shamrock 5K'!$F$2:$F$300,$F21,'Shamrock 5K'!$J$2:$J$300)</f>
        <v>0</v>
      </c>
      <c r="H21" s="22">
        <f>SUMIF('Nashua 10K'!$F$2:$F$300,$F21,'Nashua 10K'!$J$2:$J$300)</f>
        <v>0</v>
      </c>
      <c r="I21" s="22">
        <f>SUMIF('Shaker 7'!$F$2:$F$300,$F21,'Shaker 7'!$J$2:$J$300)</f>
        <v>10.5</v>
      </c>
      <c r="J21" s="22">
        <f>SUMIF('Run for Freedom 5K'!$F$2:$F$300,$F21,'Run for Freedom 5K'!$J$2:$J$300)</f>
        <v>6.75</v>
      </c>
      <c r="K21" s="22">
        <f>SUMIF('Footrace for the Fallen 5K'!$F$2:$F$366,$F21,'Footrace for the Fallen 5K'!$J$2:$J$366)</f>
        <v>0</v>
      </c>
      <c r="L21" s="22">
        <f>SUMIF('New England Half'!$F$2:$F$355,$F21,'New England Half'!$J$2:$J$355)</f>
        <v>0</v>
      </c>
      <c r="M21" s="24">
        <f t="shared" si="1"/>
        <v>17.25</v>
      </c>
    </row>
    <row r="22" spans="1:13">
      <c r="A22" t="s">
        <v>124</v>
      </c>
      <c r="B22" t="s">
        <v>122</v>
      </c>
      <c r="C22" t="s">
        <v>35</v>
      </c>
      <c r="D22">
        <v>64</v>
      </c>
      <c r="E22" t="s">
        <v>18</v>
      </c>
      <c r="F22" s="20" t="str">
        <f t="shared" si="0"/>
        <v>MarkPeabodyMGREATER DERRY TRACK CLUB</v>
      </c>
      <c r="G22" s="22">
        <f>SUMIF('Shamrock 5K'!$F$2:$F$300,$F22,'Shamrock 5K'!$J$2:$J$300)</f>
        <v>5.25</v>
      </c>
      <c r="H22" s="22">
        <f>SUMIF('Nashua 10K'!$F$2:$F$300,$F22,'Nashua 10K'!$J$2:$J$300)</f>
        <v>10.5</v>
      </c>
      <c r="I22" s="22">
        <f>SUMIF('Shaker 7'!$F$2:$F$300,$F22,'Shaker 7'!$J$2:$J$300)</f>
        <v>0</v>
      </c>
      <c r="J22" s="22">
        <f>SUMIF('Run for Freedom 5K'!$F$2:$F$300,$F22,'Run for Freedom 5K'!$J$2:$J$300)</f>
        <v>0</v>
      </c>
      <c r="K22" s="22">
        <f>SUMIF('Footrace for the Fallen 5K'!$F$2:$F$366,$F22,'Footrace for the Fallen 5K'!$J$2:$J$366)</f>
        <v>0</v>
      </c>
      <c r="L22" s="22">
        <f>SUMIF('New England Half'!$F$2:$F$355,$F22,'New England Half'!$J$2:$J$355)</f>
        <v>0</v>
      </c>
      <c r="M22" s="24">
        <f t="shared" si="1"/>
        <v>15.75</v>
      </c>
    </row>
    <row r="23" spans="1:13">
      <c r="A23" t="s">
        <v>361</v>
      </c>
      <c r="B23" t="s">
        <v>362</v>
      </c>
      <c r="C23" t="s">
        <v>35</v>
      </c>
      <c r="D23">
        <v>63</v>
      </c>
      <c r="E23" t="s">
        <v>18</v>
      </c>
      <c r="F23" s="20" t="str">
        <f t="shared" si="0"/>
        <v>BryanKermanMGREATER DERRY TRACK CLUB</v>
      </c>
      <c r="G23" s="22">
        <f>SUMIF('Shamrock 5K'!$F$2:$F$300,$F23,'Shamrock 5K'!$J$2:$J$300)</f>
        <v>0</v>
      </c>
      <c r="H23" s="22">
        <f>SUMIF('Nashua 10K'!$F$2:$F$300,$F23,'Nashua 10K'!$J$2:$J$300)</f>
        <v>7.8</v>
      </c>
      <c r="I23" s="22">
        <f>SUMIF('Shaker 7'!$F$2:$F$300,$F23,'Shaker 7'!$J$2:$J$300)</f>
        <v>0</v>
      </c>
      <c r="J23" s="22">
        <f>SUMIF('Run for Freedom 5K'!$F$2:$F$300,$F23,'Run for Freedom 5K'!$J$2:$J$300)</f>
        <v>1.2</v>
      </c>
      <c r="K23" s="22">
        <f>SUMIF('Footrace for the Fallen 5K'!$F$2:$F$366,$F23,'Footrace for the Fallen 5K'!$J$2:$J$366)</f>
        <v>0</v>
      </c>
      <c r="L23" s="22">
        <f>SUMIF('New England Half'!$F$2:$F$355,$F23,'New England Half'!$J$2:$J$355)</f>
        <v>4</v>
      </c>
      <c r="M23" s="24">
        <f t="shared" si="1"/>
        <v>13</v>
      </c>
    </row>
    <row r="24" spans="1:13">
      <c r="A24" s="3" t="s">
        <v>96</v>
      </c>
      <c r="B24" s="3" t="s">
        <v>276</v>
      </c>
      <c r="C24" s="3" t="s">
        <v>35</v>
      </c>
      <c r="D24" s="3">
        <v>62</v>
      </c>
      <c r="E24" s="3" t="s">
        <v>20</v>
      </c>
      <c r="F24" s="20" t="str">
        <f t="shared" si="0"/>
        <v>JohnMurphyMUPPER VALLEY RUNNING CLUB</v>
      </c>
      <c r="G24" s="22">
        <f>SUMIF('Shamrock 5K'!$F$2:$F$300,$F24,'Shamrock 5K'!$J$2:$J$300)</f>
        <v>4.5</v>
      </c>
      <c r="H24" s="22">
        <f>SUMIF('Nashua 10K'!$F$2:$F$300,$F24,'Nashua 10K'!$J$2:$J$300)</f>
        <v>0</v>
      </c>
      <c r="I24" s="22">
        <f>SUMIF('Shaker 7'!$F$2:$F$300,$F24,'Shaker 7'!$J$2:$J$300)</f>
        <v>7.25</v>
      </c>
      <c r="J24" s="22">
        <f>SUMIF('Run for Freedom 5K'!$F$2:$F$300,$F24,'Run for Freedom 5K'!$J$2:$J$300)</f>
        <v>0</v>
      </c>
      <c r="K24" s="22">
        <f>SUMIF('Footrace for the Fallen 5K'!$F$2:$F$366,$F24,'Footrace for the Fallen 5K'!$J$2:$J$366)</f>
        <v>0</v>
      </c>
      <c r="L24" s="22">
        <f>SUMIF('New England Half'!$F$2:$F$355,$F24,'New England Half'!$J$2:$J$355)</f>
        <v>0</v>
      </c>
      <c r="M24" s="24">
        <f t="shared" si="1"/>
        <v>11.75</v>
      </c>
    </row>
    <row r="25" spans="1:13">
      <c r="A25" s="3" t="s">
        <v>125</v>
      </c>
      <c r="B25" s="3" t="s">
        <v>786</v>
      </c>
      <c r="C25" s="3" t="s">
        <v>35</v>
      </c>
      <c r="D25" s="3">
        <v>60</v>
      </c>
      <c r="E25" t="s">
        <v>19</v>
      </c>
      <c r="F25" s="20" t="str">
        <f t="shared" si="0"/>
        <v>GaryStanhopeMMILLENNIUM RUNNING</v>
      </c>
      <c r="G25" s="22">
        <f>SUMIF('Shamrock 5K'!$F$2:$F$300,$F25,'Shamrock 5K'!$J$2:$J$300)</f>
        <v>0</v>
      </c>
      <c r="H25" s="22">
        <f>SUMIF('Nashua 10K'!$F$2:$F$300,$F25,'Nashua 10K'!$J$2:$J$300)</f>
        <v>0</v>
      </c>
      <c r="I25" s="22">
        <f>SUMIF('Shaker 7'!$F$2:$F$300,$F25,'Shaker 7'!$J$2:$J$300)</f>
        <v>0</v>
      </c>
      <c r="J25" s="22">
        <f>SUMIF('Run for Freedom 5K'!$F$2:$F$300,$F25,'Run for Freedom 5K'!$J$2:$J$300)</f>
        <v>0</v>
      </c>
      <c r="K25" s="22">
        <f>SUMIF('Footrace for the Fallen 5K'!$F$2:$F$366,$F25,'Footrace for the Fallen 5K'!$J$2:$J$366)</f>
        <v>11</v>
      </c>
      <c r="L25" s="22">
        <f>SUMIF('New England Half'!$F$2:$F$355,$F25,'New England Half'!$J$2:$J$355)</f>
        <v>0</v>
      </c>
      <c r="M25" s="24">
        <f t="shared" si="1"/>
        <v>11</v>
      </c>
    </row>
    <row r="26" spans="1:13">
      <c r="A26" s="3" t="s">
        <v>343</v>
      </c>
      <c r="B26" s="3" t="s">
        <v>342</v>
      </c>
      <c r="C26" s="3" t="s">
        <v>35</v>
      </c>
      <c r="D26" s="3">
        <v>66</v>
      </c>
      <c r="E26" s="3" t="s">
        <v>20</v>
      </c>
      <c r="F26" s="20" t="str">
        <f t="shared" si="0"/>
        <v>DarrelLasellMUPPER VALLEY RUNNING CLUB</v>
      </c>
      <c r="G26" s="22">
        <f>SUMIF('Shamrock 5K'!$F$2:$F$300,$F26,'Shamrock 5K'!$J$2:$J$300)</f>
        <v>8.1</v>
      </c>
      <c r="H26" s="22">
        <f>SUMIF('Nashua 10K'!$F$2:$F$300,$F26,'Nashua 10K'!$J$2:$J$300)</f>
        <v>0</v>
      </c>
      <c r="I26" s="22">
        <f>SUMIF('Shaker 7'!$F$2:$F$300,$F26,'Shaker 7'!$J$2:$J$300)</f>
        <v>0</v>
      </c>
      <c r="J26" s="22">
        <f>SUMIF('Run for Freedom 5K'!$F$2:$F$300,$F26,'Run for Freedom 5K'!$J$2:$J$300)</f>
        <v>0</v>
      </c>
      <c r="K26" s="22">
        <f>SUMIF('Footrace for the Fallen 5K'!$F$2:$F$366,$F26,'Footrace for the Fallen 5K'!$J$2:$J$366)</f>
        <v>0</v>
      </c>
      <c r="L26" s="22">
        <f>SUMIF('New England Half'!$F$2:$F$355,$F26,'New England Half'!$J$2:$J$355)</f>
        <v>0</v>
      </c>
      <c r="M26" s="24">
        <f t="shared" si="1"/>
        <v>8.1</v>
      </c>
    </row>
    <row r="27" spans="1:13">
      <c r="A27" s="3" t="s">
        <v>614</v>
      </c>
      <c r="B27" s="3" t="s">
        <v>569</v>
      </c>
      <c r="C27" s="3" t="s">
        <v>35</v>
      </c>
      <c r="D27" s="3">
        <v>63</v>
      </c>
      <c r="E27" t="s">
        <v>18</v>
      </c>
      <c r="F27" s="20" t="str">
        <f t="shared" si="0"/>
        <v>DouglasPhairMGREATER DERRY TRACK CLUB</v>
      </c>
      <c r="G27" s="22">
        <f>SUMIF('Shamrock 5K'!$F$2:$F$300,$F27,'Shamrock 5K'!$J$2:$J$300)</f>
        <v>0</v>
      </c>
      <c r="H27" s="22">
        <f>SUMIF('Nashua 10K'!$F$2:$F$300,$F27,'Nashua 10K'!$J$2:$J$300)</f>
        <v>0</v>
      </c>
      <c r="I27" s="22">
        <f>SUMIF('Shaker 7'!$F$2:$F$300,$F27,'Shaker 7'!$J$2:$J$300)</f>
        <v>0</v>
      </c>
      <c r="J27" s="22">
        <f>SUMIF('Run for Freedom 5K'!$F$2:$F$300,$F27,'Run for Freedom 5K'!$J$2:$J$300)</f>
        <v>1</v>
      </c>
      <c r="K27" s="22">
        <f>SUMIF('Footrace for the Fallen 5K'!$F$2:$F$366,$F27,'Footrace for the Fallen 5K'!$J$2:$J$366)</f>
        <v>3</v>
      </c>
      <c r="L27" s="22">
        <f>SUMIF('New England Half'!$F$2:$F$355,$F27,'New England Half'!$J$2:$J$355)</f>
        <v>3.25</v>
      </c>
      <c r="M27" s="24">
        <f t="shared" si="1"/>
        <v>7.25</v>
      </c>
    </row>
    <row r="28" spans="1:13">
      <c r="A28" t="s">
        <v>406</v>
      </c>
      <c r="B28" t="s">
        <v>407</v>
      </c>
      <c r="C28" t="s">
        <v>35</v>
      </c>
      <c r="D28">
        <v>69</v>
      </c>
      <c r="E28" t="s">
        <v>17</v>
      </c>
      <c r="F28" s="20" t="str">
        <f t="shared" si="0"/>
        <v>BobSouzaMGATE CITY STRIDERS</v>
      </c>
      <c r="G28" s="22">
        <f>SUMIF('Shamrock 5K'!$F$2:$F$300,$F28,'Shamrock 5K'!$J$2:$J$300)</f>
        <v>0</v>
      </c>
      <c r="H28" s="22">
        <f>SUMIF('Nashua 10K'!$F$2:$F$300,$F28,'Nashua 10K'!$J$2:$J$300)</f>
        <v>5.5</v>
      </c>
      <c r="I28" s="22">
        <f>SUMIF('Shaker 7'!$F$2:$F$300,$F28,'Shaker 7'!$J$2:$J$300)</f>
        <v>0</v>
      </c>
      <c r="J28" s="22">
        <f>SUMIF('Run for Freedom 5K'!$F$2:$F$300,$F28,'Run for Freedom 5K'!$J$2:$J$300)</f>
        <v>0</v>
      </c>
      <c r="K28" s="22">
        <f>SUMIF('Footrace for the Fallen 5K'!$F$2:$F$366,$F28,'Footrace for the Fallen 5K'!$J$2:$J$366)</f>
        <v>0</v>
      </c>
      <c r="L28" s="22">
        <f>SUMIF('New England Half'!$F$2:$F$355,$F28,'New England Half'!$J$2:$J$355)</f>
        <v>0</v>
      </c>
      <c r="M28" s="24">
        <f t="shared" si="1"/>
        <v>5.5</v>
      </c>
    </row>
    <row r="29" spans="1:13">
      <c r="A29" t="s">
        <v>464</v>
      </c>
      <c r="B29" t="s">
        <v>465</v>
      </c>
      <c r="C29" t="s">
        <v>35</v>
      </c>
      <c r="D29" s="3">
        <v>60</v>
      </c>
      <c r="E29" t="s">
        <v>19</v>
      </c>
      <c r="F29" s="20" t="str">
        <f t="shared" si="0"/>
        <v>DamianManginiMMILLENNIUM RUNNING</v>
      </c>
      <c r="G29" s="22">
        <f>SUMIF('Shamrock 5K'!$F$2:$F$300,$F29,'Shamrock 5K'!$J$2:$J$300)</f>
        <v>0</v>
      </c>
      <c r="H29" s="22">
        <f>SUMIF('Nashua 10K'!$F$2:$F$300,$F29,'Nashua 10K'!$J$2:$J$300)</f>
        <v>2.6</v>
      </c>
      <c r="I29" s="22">
        <f>SUMIF('Shaker 7'!$F$2:$F$300,$F29,'Shaker 7'!$J$2:$J$300)</f>
        <v>0</v>
      </c>
      <c r="J29" s="22">
        <f>SUMIF('Run for Freedom 5K'!$F$2:$F$300,$F29,'Run for Freedom 5K'!$J$2:$J$300)</f>
        <v>1</v>
      </c>
      <c r="K29" s="22">
        <f>SUMIF('Footrace for the Fallen 5K'!$F$2:$F$366,$F29,'Footrace for the Fallen 5K'!$J$2:$J$366)</f>
        <v>1</v>
      </c>
      <c r="L29" s="22">
        <f>SUMIF('New England Half'!$F$2:$F$355,$F29,'New England Half'!$J$2:$J$355)</f>
        <v>0</v>
      </c>
      <c r="M29" s="24">
        <f t="shared" si="1"/>
        <v>4.5999999999999996</v>
      </c>
    </row>
    <row r="30" spans="1:13">
      <c r="A30" s="3" t="s">
        <v>796</v>
      </c>
      <c r="B30" s="3" t="s">
        <v>190</v>
      </c>
      <c r="C30" s="3" t="s">
        <v>35</v>
      </c>
      <c r="D30" s="3">
        <v>65</v>
      </c>
      <c r="E30" t="s">
        <v>19</v>
      </c>
      <c r="F30" s="20" t="str">
        <f t="shared" si="0"/>
        <v>WayneRobinsonMMILLENNIUM RUNNING</v>
      </c>
      <c r="G30" s="22">
        <f>SUMIF('Shamrock 5K'!$F$2:$F$300,$F30,'Shamrock 5K'!$J$2:$J$300)</f>
        <v>0</v>
      </c>
      <c r="H30" s="22">
        <f>SUMIF('Nashua 10K'!$F$2:$F$300,$F30,'Nashua 10K'!$J$2:$J$300)</f>
        <v>0</v>
      </c>
      <c r="I30" s="22">
        <f>SUMIF('Shaker 7'!$F$2:$F$300,$F30,'Shaker 7'!$J$2:$J$300)</f>
        <v>0</v>
      </c>
      <c r="J30" s="22">
        <f>SUMIF('Run for Freedom 5K'!$F$2:$F$300,$F30,'Run for Freedom 5K'!$J$2:$J$300)</f>
        <v>0</v>
      </c>
      <c r="K30" s="22">
        <f>SUMIF('Footrace for the Fallen 5K'!$F$2:$F$366,$F30,'Footrace for the Fallen 5K'!$J$2:$J$366)</f>
        <v>4.25</v>
      </c>
      <c r="L30" s="22">
        <f>SUMIF('New England Half'!$F$2:$F$355,$F30,'New England Half'!$J$2:$J$355)</f>
        <v>0</v>
      </c>
      <c r="M30" s="24">
        <f t="shared" si="1"/>
        <v>4.25</v>
      </c>
    </row>
    <row r="31" spans="1:13">
      <c r="A31" s="3" t="s">
        <v>618</v>
      </c>
      <c r="B31" s="3" t="s">
        <v>619</v>
      </c>
      <c r="C31" s="3" t="s">
        <v>35</v>
      </c>
      <c r="D31" s="3">
        <v>61</v>
      </c>
      <c r="E31" t="s">
        <v>19</v>
      </c>
      <c r="F31" s="20" t="str">
        <f t="shared" si="0"/>
        <v>StevePembertonMMILLENNIUM RUNNING</v>
      </c>
      <c r="G31" s="22">
        <f>SUMIF('Shamrock 5K'!$F$2:$F$300,$F31,'Shamrock 5K'!$J$2:$J$300)</f>
        <v>0</v>
      </c>
      <c r="H31" s="22">
        <f>SUMIF('Nashua 10K'!$F$2:$F$300,$F31,'Nashua 10K'!$J$2:$J$300)</f>
        <v>0</v>
      </c>
      <c r="I31" s="22">
        <f>SUMIF('Shaker 7'!$F$2:$F$300,$F31,'Shaker 7'!$J$2:$J$300)</f>
        <v>0</v>
      </c>
      <c r="J31" s="22">
        <f>SUMIF('Run for Freedom 5K'!$F$2:$F$300,$F31,'Run for Freedom 5K'!$J$2:$J$300)</f>
        <v>1</v>
      </c>
      <c r="K31" s="22">
        <f>SUMIF('Footrace for the Fallen 5K'!$F$2:$F$366,$F31,'Footrace for the Fallen 5K'!$J$2:$J$366)</f>
        <v>0</v>
      </c>
      <c r="L31" s="22">
        <f>SUMIF('New England Half'!$F$2:$F$355,$F31,'New England Half'!$J$2:$J$355)</f>
        <v>2.6</v>
      </c>
      <c r="M31" s="24">
        <f t="shared" si="1"/>
        <v>3.6</v>
      </c>
    </row>
    <row r="32" spans="1:13">
      <c r="A32" s="3" t="s">
        <v>39</v>
      </c>
      <c r="B32" s="3" t="s">
        <v>593</v>
      </c>
      <c r="C32" s="3" t="s">
        <v>35</v>
      </c>
      <c r="D32" s="3">
        <v>65</v>
      </c>
      <c r="E32" t="s">
        <v>17</v>
      </c>
      <c r="F32" s="20" t="str">
        <f t="shared" si="0"/>
        <v>StephenMontibelloMGATE CITY STRIDERS</v>
      </c>
      <c r="G32" s="22">
        <f>SUMIF('Shamrock 5K'!$F$2:$F$300,$F32,'Shamrock 5K'!$J$2:$J$300)</f>
        <v>0</v>
      </c>
      <c r="H32" s="22">
        <f>SUMIF('Nashua 10K'!$F$2:$F$300,$F32,'Nashua 10K'!$J$2:$J$300)</f>
        <v>0</v>
      </c>
      <c r="I32" s="22">
        <f>SUMIF('Shaker 7'!$F$2:$F$300,$F32,'Shaker 7'!$J$2:$J$300)</f>
        <v>0</v>
      </c>
      <c r="J32" s="22">
        <f>SUMIF('Run for Freedom 5K'!$F$2:$F$300,$F32,'Run for Freedom 5K'!$J$2:$J$300)</f>
        <v>3.75</v>
      </c>
      <c r="K32" s="22">
        <f>SUMIF('Footrace for the Fallen 5K'!$F$2:$F$366,$F32,'Footrace for the Fallen 5K'!$J$2:$J$366)</f>
        <v>0</v>
      </c>
      <c r="L32" s="22">
        <f>SUMIF('New England Half'!$F$2:$F$355,$F32,'New England Half'!$J$2:$J$355)</f>
        <v>0</v>
      </c>
      <c r="M32" s="24">
        <f t="shared" si="1"/>
        <v>3.75</v>
      </c>
    </row>
    <row r="33" spans="1:13">
      <c r="A33" s="3" t="s">
        <v>361</v>
      </c>
      <c r="B33" s="3" t="s">
        <v>799</v>
      </c>
      <c r="C33" s="3" t="s">
        <v>35</v>
      </c>
      <c r="D33" s="3">
        <v>61</v>
      </c>
      <c r="E33" t="s">
        <v>19</v>
      </c>
      <c r="F33" s="20" t="str">
        <f t="shared" si="0"/>
        <v>BryanNowellMMILLENNIUM RUNNING</v>
      </c>
      <c r="G33" s="22">
        <f>SUMIF('Shamrock 5K'!$F$2:$F$300,$F33,'Shamrock 5K'!$J$2:$J$300)</f>
        <v>0</v>
      </c>
      <c r="H33" s="22">
        <f>SUMIF('Nashua 10K'!$F$2:$F$300,$F33,'Nashua 10K'!$J$2:$J$300)</f>
        <v>0</v>
      </c>
      <c r="I33" s="22">
        <f>SUMIF('Shaker 7'!$F$2:$F$300,$F33,'Shaker 7'!$J$2:$J$300)</f>
        <v>0</v>
      </c>
      <c r="J33" s="22">
        <f>SUMIF('Run for Freedom 5K'!$F$2:$F$300,$F33,'Run for Freedom 5K'!$J$2:$J$300)</f>
        <v>0</v>
      </c>
      <c r="K33" s="22">
        <f>SUMIF('Footrace for the Fallen 5K'!$F$2:$F$366,$F33,'Footrace for the Fallen 5K'!$J$2:$J$366)</f>
        <v>1.3</v>
      </c>
      <c r="L33" s="22">
        <f>SUMIF('New England Half'!$F$2:$F$355,$F33,'New England Half'!$J$2:$J$355)</f>
        <v>1.5</v>
      </c>
      <c r="M33" s="24">
        <f t="shared" si="1"/>
        <v>2.8</v>
      </c>
    </row>
    <row r="34" spans="1:13">
      <c r="A34" s="3" t="s">
        <v>124</v>
      </c>
      <c r="B34" s="3" t="s">
        <v>607</v>
      </c>
      <c r="C34" s="3" t="s">
        <v>35</v>
      </c>
      <c r="D34" s="3">
        <v>63</v>
      </c>
      <c r="E34" t="s">
        <v>18</v>
      </c>
      <c r="F34" s="20" t="str">
        <f t="shared" si="0"/>
        <v>MarkLutterMGREATER DERRY TRACK CLUB</v>
      </c>
      <c r="G34" s="22">
        <f>SUMIF('Shamrock 5K'!$F$2:$F$300,$F34,'Shamrock 5K'!$J$2:$J$300)</f>
        <v>0</v>
      </c>
      <c r="H34" s="22">
        <f>SUMIF('Nashua 10K'!$F$2:$F$300,$F34,'Nashua 10K'!$J$2:$J$300)</f>
        <v>0</v>
      </c>
      <c r="I34" s="22">
        <f>SUMIF('Shaker 7'!$F$2:$F$300,$F34,'Shaker 7'!$J$2:$J$300)</f>
        <v>0</v>
      </c>
      <c r="J34" s="22">
        <f>SUMIF('Run for Freedom 5K'!$F$2:$F$300,$F34,'Run for Freedom 5K'!$J$2:$J$300)</f>
        <v>1</v>
      </c>
      <c r="K34" s="22">
        <f>SUMIF('Footrace for the Fallen 5K'!$F$2:$F$366,$F34,'Footrace for the Fallen 5K'!$J$2:$J$366)</f>
        <v>1.4</v>
      </c>
      <c r="L34" s="22">
        <f>SUMIF('New England Half'!$F$2:$F$355,$F34,'New England Half'!$J$2:$J$355)</f>
        <v>0</v>
      </c>
      <c r="M34" s="24">
        <f t="shared" si="1"/>
        <v>2.4</v>
      </c>
    </row>
    <row r="35" spans="1:13">
      <c r="A35" t="s">
        <v>68</v>
      </c>
      <c r="B35" t="s">
        <v>69</v>
      </c>
      <c r="C35" t="s">
        <v>35</v>
      </c>
      <c r="D35">
        <v>68</v>
      </c>
      <c r="E35" t="s">
        <v>17</v>
      </c>
      <c r="F35" s="20" t="str">
        <f t="shared" si="0"/>
        <v>TomKolbMGATE CITY STRIDERS</v>
      </c>
      <c r="G35" s="22">
        <f>SUMIF('Shamrock 5K'!$F$2:$F$300,$F35,'Shamrock 5K'!$J$2:$J$300)</f>
        <v>1.3</v>
      </c>
      <c r="H35" s="22">
        <f>SUMIF('Nashua 10K'!$F$2:$F$300,$F35,'Nashua 10K'!$J$2:$J$300)</f>
        <v>0</v>
      </c>
      <c r="I35" s="22">
        <f>SUMIF('Shaker 7'!$F$2:$F$300,$F35,'Shaker 7'!$J$2:$J$300)</f>
        <v>0</v>
      </c>
      <c r="J35" s="22">
        <f>SUMIF('Run for Freedom 5K'!$F$2:$F$300,$F35,'Run for Freedom 5K'!$J$2:$J$300)</f>
        <v>1</v>
      </c>
      <c r="K35" s="22">
        <f>SUMIF('Footrace for the Fallen 5K'!$F$2:$F$366,$F35,'Footrace for the Fallen 5K'!$J$2:$J$366)</f>
        <v>0</v>
      </c>
      <c r="L35" s="22">
        <f>SUMIF('New England Half'!$F$2:$F$355,$F35,'New England Half'!$J$2:$J$355)</f>
        <v>0</v>
      </c>
      <c r="M35" s="24">
        <f t="shared" si="1"/>
        <v>2.2999999999999998</v>
      </c>
    </row>
    <row r="36" spans="1:13">
      <c r="A36" t="s">
        <v>107</v>
      </c>
      <c r="B36" t="s">
        <v>849</v>
      </c>
      <c r="C36" t="s">
        <v>35</v>
      </c>
      <c r="D36">
        <v>61</v>
      </c>
      <c r="E36" t="s">
        <v>21</v>
      </c>
      <c r="F36" s="20" t="str">
        <f t="shared" si="0"/>
        <v>JamesMonahanMGRANITE STATE RACING TEAM</v>
      </c>
      <c r="G36" s="22">
        <f>SUMIF('Shamrock 5K'!$F$2:$F$300,$F36,'Shamrock 5K'!$J$2:$J$300)</f>
        <v>0</v>
      </c>
      <c r="H36" s="22">
        <f>SUMIF('Nashua 10K'!$F$2:$F$300,$F36,'Nashua 10K'!$J$2:$J$300)</f>
        <v>0</v>
      </c>
      <c r="I36" s="22">
        <f>SUMIF('Shaker 7'!$F$2:$F$300,$F36,'Shaker 7'!$J$2:$J$300)</f>
        <v>0</v>
      </c>
      <c r="J36" s="22">
        <f>SUMIF('Run for Freedom 5K'!$F$2:$F$300,$F36,'Run for Freedom 5K'!$J$2:$J$300)</f>
        <v>0</v>
      </c>
      <c r="K36" s="22">
        <f>SUMIF('Footrace for the Fallen 5K'!$F$2:$F$366,$F36,'Footrace for the Fallen 5K'!$J$2:$J$366)</f>
        <v>0</v>
      </c>
      <c r="L36" s="22">
        <f>SUMIF('New England Half'!$F$2:$F$355,$F36,'New England Half'!$J$2:$J$355)</f>
        <v>2</v>
      </c>
      <c r="M36" s="24">
        <f t="shared" si="1"/>
        <v>2</v>
      </c>
    </row>
    <row r="37" spans="1:13">
      <c r="A37" s="3" t="s">
        <v>83</v>
      </c>
      <c r="B37" s="3" t="s">
        <v>158</v>
      </c>
      <c r="C37" s="3" t="s">
        <v>35</v>
      </c>
      <c r="D37" s="3">
        <v>62</v>
      </c>
      <c r="E37" t="s">
        <v>17</v>
      </c>
      <c r="F37" s="20" t="str">
        <f t="shared" si="0"/>
        <v>DavidLongMGATE CITY STRIDERS</v>
      </c>
      <c r="G37" s="22">
        <f>SUMIF('Shamrock 5K'!$F$2:$F$300,$F37,'Shamrock 5K'!$J$2:$J$300)</f>
        <v>0</v>
      </c>
      <c r="H37" s="22">
        <f>SUMIF('Nashua 10K'!$F$2:$F$300,$F37,'Nashua 10K'!$J$2:$J$300)</f>
        <v>0</v>
      </c>
      <c r="I37" s="22">
        <f>SUMIF('Shaker 7'!$F$2:$F$300,$F37,'Shaker 7'!$J$2:$J$300)</f>
        <v>0</v>
      </c>
      <c r="J37" s="22">
        <f>SUMIF('Run for Freedom 5K'!$F$2:$F$300,$F37,'Run for Freedom 5K'!$J$2:$J$300)</f>
        <v>0</v>
      </c>
      <c r="K37" s="22">
        <f>SUMIF('Footrace for the Fallen 5K'!$F$2:$F$366,$F37,'Footrace for the Fallen 5K'!$J$2:$J$366)</f>
        <v>1</v>
      </c>
      <c r="L37" s="22">
        <f>SUMIF('New England Half'!$F$2:$F$355,$F37,'New England Half'!$J$2:$J$355)</f>
        <v>1</v>
      </c>
      <c r="M37" s="24">
        <f t="shared" si="1"/>
        <v>2</v>
      </c>
    </row>
    <row r="38" spans="1:13">
      <c r="A38" t="s">
        <v>99</v>
      </c>
      <c r="B38" t="s">
        <v>147</v>
      </c>
      <c r="C38" t="s">
        <v>35</v>
      </c>
      <c r="D38" s="3">
        <v>61</v>
      </c>
      <c r="E38" t="s">
        <v>18</v>
      </c>
      <c r="F38" s="20" t="str">
        <f t="shared" si="0"/>
        <v>PaulSchofieldMGREATER DERRY TRACK CLUB</v>
      </c>
      <c r="G38" s="22">
        <f>SUMIF('Shamrock 5K'!$F$2:$F$300,$F38,'Shamrock 5K'!$J$2:$J$300)</f>
        <v>1</v>
      </c>
      <c r="H38" s="22">
        <f>SUMIF('Nashua 10K'!$F$2:$F$300,$F38,'Nashua 10K'!$J$2:$J$300)</f>
        <v>0</v>
      </c>
      <c r="I38" s="22">
        <f>SUMIF('Shaker 7'!$F$2:$F$300,$F38,'Shaker 7'!$J$2:$J$300)</f>
        <v>0</v>
      </c>
      <c r="J38" s="22">
        <f>SUMIF('Run for Freedom 5K'!$F$2:$F$300,$F38,'Run for Freedom 5K'!$J$2:$J$300)</f>
        <v>0</v>
      </c>
      <c r="K38" s="22">
        <f>SUMIF('Footrace for the Fallen 5K'!$F$2:$F$366,$F38,'Footrace for the Fallen 5K'!$J$2:$J$366)</f>
        <v>1</v>
      </c>
      <c r="L38" s="22">
        <f>SUMIF('New England Half'!$F$2:$F$355,$F38,'New England Half'!$J$2:$J$355)</f>
        <v>0</v>
      </c>
      <c r="M38" s="24">
        <f t="shared" si="1"/>
        <v>2</v>
      </c>
    </row>
    <row r="39" spans="1:13">
      <c r="A39" s="3" t="s">
        <v>680</v>
      </c>
      <c r="B39" s="3" t="s">
        <v>661</v>
      </c>
      <c r="C39" s="3" t="s">
        <v>35</v>
      </c>
      <c r="D39" s="3">
        <v>62</v>
      </c>
      <c r="E39" t="s">
        <v>18</v>
      </c>
      <c r="F39" s="20" t="str">
        <f t="shared" si="0"/>
        <v>SpiroHarbilasMGREATER DERRY TRACK CLUB</v>
      </c>
      <c r="G39" s="22">
        <f>SUMIF('Shamrock 5K'!$F$2:$F$300,$F39,'Shamrock 5K'!$J$2:$J$300)</f>
        <v>0</v>
      </c>
      <c r="H39" s="22">
        <f>SUMIF('Nashua 10K'!$F$2:$F$300,$F39,'Nashua 10K'!$J$2:$J$300)</f>
        <v>0</v>
      </c>
      <c r="I39" s="22">
        <f>SUMIF('Shaker 7'!$F$2:$F$300,$F39,'Shaker 7'!$J$2:$J$300)</f>
        <v>0</v>
      </c>
      <c r="J39" s="22">
        <f>SUMIF('Run for Freedom 5K'!$F$2:$F$300,$F39,'Run for Freedom 5K'!$J$2:$J$300)</f>
        <v>1</v>
      </c>
      <c r="K39" s="22">
        <f>SUMIF('Footrace for the Fallen 5K'!$F$2:$F$366,$F39,'Footrace for the Fallen 5K'!$J$2:$J$366)</f>
        <v>1</v>
      </c>
      <c r="L39" s="22">
        <f>SUMIF('New England Half'!$F$2:$F$355,$F39,'New England Half'!$J$2:$J$355)</f>
        <v>0</v>
      </c>
      <c r="M39" s="24">
        <f t="shared" si="1"/>
        <v>2</v>
      </c>
    </row>
    <row r="40" spans="1:13">
      <c r="A40" t="s">
        <v>148</v>
      </c>
      <c r="B40" t="s">
        <v>149</v>
      </c>
      <c r="C40" t="s">
        <v>35</v>
      </c>
      <c r="D40" s="3">
        <v>65</v>
      </c>
      <c r="E40" t="s">
        <v>18</v>
      </c>
      <c r="F40" s="20" t="str">
        <f t="shared" si="0"/>
        <v>BrettKarinenMGREATER DERRY TRACK CLUB</v>
      </c>
      <c r="G40" s="22">
        <f>SUMIF('Shamrock 5K'!$F$2:$F$300,$F40,'Shamrock 5K'!$J$2:$J$300)</f>
        <v>1</v>
      </c>
      <c r="H40" s="22">
        <f>SUMIF('Nashua 10K'!$F$2:$F$300,$F40,'Nashua 10K'!$J$2:$J$300)</f>
        <v>0</v>
      </c>
      <c r="I40" s="22">
        <f>SUMIF('Shaker 7'!$F$2:$F$300,$F40,'Shaker 7'!$J$2:$J$300)</f>
        <v>0</v>
      </c>
      <c r="J40" s="22">
        <f>SUMIF('Run for Freedom 5K'!$F$2:$F$300,$F40,'Run for Freedom 5K'!$J$2:$J$300)</f>
        <v>0</v>
      </c>
      <c r="K40" s="22">
        <f>SUMIF('Footrace for the Fallen 5K'!$F$2:$F$366,$F40,'Footrace for the Fallen 5K'!$J$2:$J$366)</f>
        <v>1</v>
      </c>
      <c r="L40" s="22">
        <f>SUMIF('New England Half'!$F$2:$F$355,$F40,'New England Half'!$J$2:$J$355)</f>
        <v>0</v>
      </c>
      <c r="M40" s="24">
        <f t="shared" si="1"/>
        <v>2</v>
      </c>
    </row>
    <row r="41" spans="1:13">
      <c r="A41" s="3" t="s">
        <v>576</v>
      </c>
      <c r="B41" s="3" t="s">
        <v>719</v>
      </c>
      <c r="C41" s="3" t="s">
        <v>35</v>
      </c>
      <c r="D41" s="3">
        <v>67</v>
      </c>
      <c r="E41" t="s">
        <v>19</v>
      </c>
      <c r="F41" s="20" t="str">
        <f t="shared" si="0"/>
        <v>AdamRosenthalMMILLENNIUM RUNNING</v>
      </c>
      <c r="G41" s="22">
        <f>SUMIF('Shamrock 5K'!$F$2:$F$300,$F41,'Shamrock 5K'!$J$2:$J$300)</f>
        <v>0</v>
      </c>
      <c r="H41" s="22">
        <f>SUMIF('Nashua 10K'!$F$2:$F$300,$F41,'Nashua 10K'!$J$2:$J$300)</f>
        <v>0</v>
      </c>
      <c r="I41" s="22">
        <f>SUMIF('Shaker 7'!$F$2:$F$300,$F41,'Shaker 7'!$J$2:$J$300)</f>
        <v>0</v>
      </c>
      <c r="J41" s="22">
        <f>SUMIF('Run for Freedom 5K'!$F$2:$F$300,$F41,'Run for Freedom 5K'!$J$2:$J$300)</f>
        <v>0</v>
      </c>
      <c r="K41" s="22">
        <f>SUMIF('Footrace for the Fallen 5K'!$F$2:$F$366,$F41,'Footrace for the Fallen 5K'!$J$2:$J$366)</f>
        <v>1</v>
      </c>
      <c r="L41" s="22">
        <f>SUMIF('New England Half'!$F$2:$F$355,$F41,'New England Half'!$J$2:$J$355)</f>
        <v>1</v>
      </c>
      <c r="M41" s="24">
        <f t="shared" si="1"/>
        <v>2</v>
      </c>
    </row>
    <row r="42" spans="1:13">
      <c r="A42" s="3" t="s">
        <v>290</v>
      </c>
      <c r="B42" s="3" t="s">
        <v>600</v>
      </c>
      <c r="C42" s="3" t="s">
        <v>35</v>
      </c>
      <c r="D42" s="3">
        <v>62</v>
      </c>
      <c r="E42" t="s">
        <v>18</v>
      </c>
      <c r="F42" s="20" t="str">
        <f t="shared" si="0"/>
        <v>ChrisQuinnMGREATER DERRY TRACK CLUB</v>
      </c>
      <c r="G42" s="22">
        <f>SUMIF('Shamrock 5K'!$F$2:$F$300,$F42,'Shamrock 5K'!$J$2:$J$300)</f>
        <v>0</v>
      </c>
      <c r="H42" s="22">
        <f>SUMIF('Nashua 10K'!$F$2:$F$300,$F42,'Nashua 10K'!$J$2:$J$300)</f>
        <v>0</v>
      </c>
      <c r="I42" s="22">
        <f>SUMIF('Shaker 7'!$F$2:$F$300,$F42,'Shaker 7'!$J$2:$J$300)</f>
        <v>0</v>
      </c>
      <c r="J42" s="22">
        <f>SUMIF('Run for Freedom 5K'!$F$2:$F$300,$F42,'Run for Freedom 5K'!$J$2:$J$300)</f>
        <v>1</v>
      </c>
      <c r="K42" s="22">
        <f>SUMIF('Footrace for the Fallen 5K'!$F$2:$F$366,$F42,'Footrace for the Fallen 5K'!$J$2:$J$366)</f>
        <v>0</v>
      </c>
      <c r="L42" s="22">
        <f>SUMIF('New England Half'!$F$2:$F$355,$F42,'New England Half'!$J$2:$J$355)</f>
        <v>0</v>
      </c>
      <c r="M42" s="24">
        <f t="shared" si="1"/>
        <v>1</v>
      </c>
    </row>
    <row r="43" spans="1:13">
      <c r="A43" s="3" t="s">
        <v>651</v>
      </c>
      <c r="B43" s="3" t="s">
        <v>652</v>
      </c>
      <c r="C43" s="3" t="s">
        <v>35</v>
      </c>
      <c r="D43" s="3">
        <v>63</v>
      </c>
      <c r="E43" t="s">
        <v>18</v>
      </c>
      <c r="F43" s="20" t="str">
        <f t="shared" si="0"/>
        <v>AntonioCalvagnoMGREATER DERRY TRACK CLUB</v>
      </c>
      <c r="G43" s="22">
        <f>SUMIF('Shamrock 5K'!$F$2:$F$300,$F43,'Shamrock 5K'!$J$2:$J$300)</f>
        <v>0</v>
      </c>
      <c r="H43" s="22">
        <f>SUMIF('Nashua 10K'!$F$2:$F$300,$F43,'Nashua 10K'!$J$2:$J$300)</f>
        <v>0</v>
      </c>
      <c r="I43" s="22">
        <f>SUMIF('Shaker 7'!$F$2:$F$300,$F43,'Shaker 7'!$J$2:$J$300)</f>
        <v>0</v>
      </c>
      <c r="J43" s="22">
        <f>SUMIF('Run for Freedom 5K'!$F$2:$F$300,$F43,'Run for Freedom 5K'!$J$2:$J$300)</f>
        <v>1</v>
      </c>
      <c r="K43" s="22">
        <f>SUMIF('Footrace for the Fallen 5K'!$F$2:$F$366,$F43,'Footrace for the Fallen 5K'!$J$2:$J$366)</f>
        <v>0</v>
      </c>
      <c r="L43" s="22">
        <f>SUMIF('New England Half'!$F$2:$F$355,$F43,'New England Half'!$J$2:$J$355)</f>
        <v>0</v>
      </c>
      <c r="M43" s="24">
        <f t="shared" si="1"/>
        <v>1</v>
      </c>
    </row>
    <row r="44" spans="1:13">
      <c r="A44" t="s">
        <v>150</v>
      </c>
      <c r="B44" t="s">
        <v>95</v>
      </c>
      <c r="C44" t="s">
        <v>35</v>
      </c>
      <c r="D44">
        <v>65</v>
      </c>
      <c r="E44" t="s">
        <v>18</v>
      </c>
      <c r="F44" s="20" t="str">
        <f t="shared" si="0"/>
        <v>ShaneFarnsworthMGREATER DERRY TRACK CLUB</v>
      </c>
      <c r="G44" s="22">
        <f>SUMIF('Shamrock 5K'!$F$2:$F$300,$F44,'Shamrock 5K'!$J$2:$J$300)</f>
        <v>1</v>
      </c>
      <c r="H44" s="22">
        <f>SUMIF('Nashua 10K'!$F$2:$F$300,$F44,'Nashua 10K'!$J$2:$J$300)</f>
        <v>0</v>
      </c>
      <c r="I44" s="22">
        <f>SUMIF('Shaker 7'!$F$2:$F$300,$F44,'Shaker 7'!$J$2:$J$300)</f>
        <v>0</v>
      </c>
      <c r="J44" s="22">
        <f>SUMIF('Run for Freedom 5K'!$F$2:$F$300,$F44,'Run for Freedom 5K'!$J$2:$J$300)</f>
        <v>0</v>
      </c>
      <c r="K44" s="22">
        <f>SUMIF('Footrace for the Fallen 5K'!$F$2:$F$366,$F44,'Footrace for the Fallen 5K'!$J$2:$J$366)</f>
        <v>0</v>
      </c>
      <c r="L44" s="22">
        <f>SUMIF('New England Half'!$F$2:$F$355,$F44,'New England Half'!$J$2:$J$355)</f>
        <v>0</v>
      </c>
      <c r="M44" s="24">
        <f t="shared" si="1"/>
        <v>1</v>
      </c>
    </row>
    <row r="45" spans="1:13">
      <c r="A45" s="3" t="s">
        <v>501</v>
      </c>
      <c r="B45" s="3" t="s">
        <v>825</v>
      </c>
      <c r="C45" s="3" t="s">
        <v>35</v>
      </c>
      <c r="D45" s="3">
        <v>66</v>
      </c>
      <c r="E45" t="s">
        <v>19</v>
      </c>
      <c r="F45" s="20" t="str">
        <f t="shared" si="0"/>
        <v>JonathanNugentMMILLENNIUM RUNNING</v>
      </c>
      <c r="G45" s="22">
        <f>SUMIF('Shamrock 5K'!$F$2:$F$300,$F45,'Shamrock 5K'!$J$2:$J$300)</f>
        <v>0</v>
      </c>
      <c r="H45" s="22">
        <f>SUMIF('Nashua 10K'!$F$2:$F$300,$F45,'Nashua 10K'!$J$2:$J$300)</f>
        <v>0</v>
      </c>
      <c r="I45" s="22">
        <f>SUMIF('Shaker 7'!$F$2:$F$300,$F45,'Shaker 7'!$J$2:$J$300)</f>
        <v>0</v>
      </c>
      <c r="J45" s="22">
        <f>SUMIF('Run for Freedom 5K'!$F$2:$F$300,$F45,'Run for Freedom 5K'!$J$2:$J$300)</f>
        <v>0</v>
      </c>
      <c r="K45" s="22">
        <f>SUMIF('Footrace for the Fallen 5K'!$F$2:$F$366,$F45,'Footrace for the Fallen 5K'!$J$2:$J$366)</f>
        <v>1</v>
      </c>
      <c r="L45" s="22">
        <f>SUMIF('New England Half'!$F$2:$F$355,$F45,'New England Half'!$J$2:$J$355)</f>
        <v>0</v>
      </c>
      <c r="M45" s="24">
        <f t="shared" si="1"/>
        <v>1</v>
      </c>
    </row>
    <row r="46" spans="1:13">
      <c r="A46" s="3" t="s">
        <v>406</v>
      </c>
      <c r="B46" s="3" t="s">
        <v>653</v>
      </c>
      <c r="C46" s="3" t="s">
        <v>35</v>
      </c>
      <c r="D46" s="3">
        <v>67</v>
      </c>
      <c r="E46" t="s">
        <v>18</v>
      </c>
      <c r="F46" s="20" t="str">
        <f t="shared" si="0"/>
        <v>BobGilliganMGREATER DERRY TRACK CLUB</v>
      </c>
      <c r="G46" s="22">
        <f>SUMIF('Shamrock 5K'!$F$2:$F$300,$F46,'Shamrock 5K'!$J$2:$J$300)</f>
        <v>0</v>
      </c>
      <c r="H46" s="22">
        <f>SUMIF('Nashua 10K'!$F$2:$F$300,$F46,'Nashua 10K'!$J$2:$J$300)</f>
        <v>0</v>
      </c>
      <c r="I46" s="22">
        <f>SUMIF('Shaker 7'!$F$2:$F$300,$F46,'Shaker 7'!$J$2:$J$300)</f>
        <v>0</v>
      </c>
      <c r="J46" s="22">
        <f>SUMIF('Run for Freedom 5K'!$F$2:$F$300,$F46,'Run for Freedom 5K'!$J$2:$J$300)</f>
        <v>1</v>
      </c>
      <c r="K46" s="22">
        <f>SUMIF('Footrace for the Fallen 5K'!$F$2:$F$366,$F46,'Footrace for the Fallen 5K'!$J$2:$J$366)</f>
        <v>0</v>
      </c>
      <c r="L46" s="22">
        <f>SUMIF('New England Half'!$F$2:$F$355,$F46,'New England Half'!$J$2:$J$355)</f>
        <v>0</v>
      </c>
      <c r="M46" s="24">
        <f t="shared" si="1"/>
        <v>1</v>
      </c>
    </row>
    <row r="47" spans="1:13">
      <c r="M47" s="24"/>
    </row>
    <row r="48" spans="1:13">
      <c r="M48" s="24"/>
    </row>
    <row r="49" spans="13:13">
      <c r="M49" s="24"/>
    </row>
    <row r="50" spans="13:13">
      <c r="M50" s="24"/>
    </row>
    <row r="51" spans="13:13">
      <c r="M51" s="24"/>
    </row>
    <row r="52" spans="13:13">
      <c r="M52" s="24"/>
    </row>
    <row r="53" spans="13:13">
      <c r="M53" s="24"/>
    </row>
    <row r="54" spans="13:13">
      <c r="M54" s="24"/>
    </row>
    <row r="55" spans="13:13">
      <c r="M55" s="24"/>
    </row>
    <row r="56" spans="13:13">
      <c r="M56" s="24"/>
    </row>
    <row r="57" spans="13:13">
      <c r="M57" s="24"/>
    </row>
    <row r="58" spans="13:13">
      <c r="M58" s="24"/>
    </row>
    <row r="59" spans="13:13">
      <c r="M59" s="24"/>
    </row>
    <row r="60" spans="13:13">
      <c r="M60" s="24"/>
    </row>
    <row r="61" spans="13:13">
      <c r="M61" s="24"/>
    </row>
    <row r="62" spans="13:13">
      <c r="M62" s="24"/>
    </row>
    <row r="63" spans="13:13">
      <c r="M63" s="24"/>
    </row>
    <row r="64" spans="13:13">
      <c r="M64" s="24"/>
    </row>
    <row r="65" spans="13:13">
      <c r="M65" s="24"/>
    </row>
    <row r="66" spans="13:13">
      <c r="M66" s="24"/>
    </row>
    <row r="67" spans="13:13">
      <c r="M67" s="24"/>
    </row>
    <row r="68" spans="13:13">
      <c r="M68" s="24"/>
    </row>
    <row r="69" spans="13:13">
      <c r="M69" s="24"/>
    </row>
    <row r="70" spans="13:13">
      <c r="M70" s="24"/>
    </row>
    <row r="71" spans="13:13">
      <c r="M71" s="24"/>
    </row>
    <row r="72" spans="13:13">
      <c r="M72" s="24"/>
    </row>
    <row r="73" spans="13:13">
      <c r="M73" s="24"/>
    </row>
    <row r="74" spans="13:13">
      <c r="M74" s="24"/>
    </row>
    <row r="75" spans="13:13">
      <c r="M75" s="24"/>
    </row>
    <row r="76" spans="13:13">
      <c r="M76" s="24"/>
    </row>
    <row r="77" spans="13:13">
      <c r="M77" s="24"/>
    </row>
    <row r="78" spans="13:13">
      <c r="M78" s="24"/>
    </row>
    <row r="79" spans="13:13">
      <c r="M79" s="24"/>
    </row>
    <row r="80" spans="13:13">
      <c r="M80" s="24"/>
    </row>
    <row r="81" spans="13:13">
      <c r="M81" s="24"/>
    </row>
    <row r="82" spans="13:13">
      <c r="M82" s="24"/>
    </row>
    <row r="83" spans="13:13">
      <c r="M83" s="24"/>
    </row>
    <row r="84" spans="13:13">
      <c r="M84" s="24"/>
    </row>
    <row r="85" spans="13:13">
      <c r="M85" s="24"/>
    </row>
    <row r="86" spans="13:13">
      <c r="M86" s="24"/>
    </row>
    <row r="87" spans="13:13">
      <c r="M87" s="24"/>
    </row>
    <row r="88" spans="13:13">
      <c r="M88" s="24"/>
    </row>
    <row r="89" spans="13:13">
      <c r="M89" s="24"/>
    </row>
    <row r="90" spans="13:13">
      <c r="M90" s="24"/>
    </row>
    <row r="91" spans="13:13">
      <c r="M91" s="24"/>
    </row>
    <row r="92" spans="13:13">
      <c r="M92" s="24"/>
    </row>
    <row r="93" spans="13:13">
      <c r="M93" s="24"/>
    </row>
    <row r="94" spans="13:13">
      <c r="M94" s="24"/>
    </row>
    <row r="95" spans="13:13">
      <c r="M95" s="24"/>
    </row>
    <row r="96" spans="13:13">
      <c r="M96" s="24"/>
    </row>
    <row r="97" spans="13:13">
      <c r="M97" s="24"/>
    </row>
    <row r="98" spans="13:13">
      <c r="M98" s="24"/>
    </row>
    <row r="99" spans="13:13">
      <c r="M99" s="24"/>
    </row>
    <row r="100" spans="13:13">
      <c r="M100" s="24"/>
    </row>
    <row r="101" spans="13:13">
      <c r="M101" s="24"/>
    </row>
    <row r="102" spans="13:13">
      <c r="M102" s="24"/>
    </row>
    <row r="103" spans="13:13">
      <c r="M103" s="24"/>
    </row>
    <row r="104" spans="13:13">
      <c r="M104" s="24"/>
    </row>
    <row r="105" spans="13:13">
      <c r="M105" s="24"/>
    </row>
    <row r="106" spans="13:13">
      <c r="M106" s="24"/>
    </row>
    <row r="107" spans="13:13">
      <c r="M107" s="24"/>
    </row>
    <row r="108" spans="13:13">
      <c r="M108" s="24"/>
    </row>
    <row r="109" spans="13:13">
      <c r="M109" s="24"/>
    </row>
    <row r="110" spans="13:13">
      <c r="M110" s="24"/>
    </row>
    <row r="111" spans="13:13">
      <c r="M111" s="24"/>
    </row>
    <row r="112" spans="13:13">
      <c r="M112" s="24"/>
    </row>
    <row r="113" spans="13:13">
      <c r="M113" s="24"/>
    </row>
    <row r="114" spans="13:13">
      <c r="M114" s="24"/>
    </row>
    <row r="115" spans="13:13">
      <c r="M115" s="24"/>
    </row>
    <row r="116" spans="13:13">
      <c r="M116" s="24"/>
    </row>
    <row r="117" spans="13:13">
      <c r="M117" s="24"/>
    </row>
    <row r="118" spans="13:13">
      <c r="M118" s="24"/>
    </row>
    <row r="119" spans="13:13">
      <c r="M119" s="24"/>
    </row>
    <row r="120" spans="13:13">
      <c r="M120" s="24"/>
    </row>
    <row r="121" spans="13:13">
      <c r="M121" s="24"/>
    </row>
    <row r="122" spans="13:13">
      <c r="M122" s="24"/>
    </row>
    <row r="123" spans="13:13">
      <c r="M123" s="24"/>
    </row>
    <row r="124" spans="13:13">
      <c r="M124" s="24"/>
    </row>
    <row r="125" spans="13:13">
      <c r="M125" s="24"/>
    </row>
    <row r="126" spans="13:13">
      <c r="M126" s="24"/>
    </row>
    <row r="127" spans="13:13">
      <c r="M127" s="24"/>
    </row>
    <row r="128" spans="13:13">
      <c r="M128" s="24"/>
    </row>
    <row r="129" spans="13:13">
      <c r="M129" s="24"/>
    </row>
    <row r="130" spans="13:13">
      <c r="M130" s="24"/>
    </row>
    <row r="131" spans="13:13">
      <c r="M131" s="24"/>
    </row>
    <row r="132" spans="13:13">
      <c r="M132" s="24"/>
    </row>
    <row r="133" spans="13:13">
      <c r="M133" s="24"/>
    </row>
    <row r="134" spans="13:13">
      <c r="M134" s="24"/>
    </row>
    <row r="135" spans="13:13">
      <c r="M135" s="24"/>
    </row>
    <row r="136" spans="13:13">
      <c r="M136" s="24"/>
    </row>
    <row r="137" spans="13:13">
      <c r="M137" s="24"/>
    </row>
    <row r="138" spans="13:13">
      <c r="M138" s="24"/>
    </row>
    <row r="139" spans="13:13">
      <c r="M139" s="24"/>
    </row>
    <row r="140" spans="13:13">
      <c r="M140" s="24"/>
    </row>
    <row r="141" spans="13:13">
      <c r="M141" s="24"/>
    </row>
    <row r="142" spans="13:13">
      <c r="M142" s="24"/>
    </row>
    <row r="143" spans="13:13">
      <c r="M143" s="24"/>
    </row>
    <row r="144" spans="13:13">
      <c r="M144" s="24"/>
    </row>
    <row r="145" spans="13:13">
      <c r="M145" s="24"/>
    </row>
    <row r="146" spans="13:13">
      <c r="M146" s="24"/>
    </row>
    <row r="147" spans="13:13">
      <c r="M147" s="24"/>
    </row>
    <row r="148" spans="13:13">
      <c r="M148" s="24"/>
    </row>
    <row r="149" spans="13:13">
      <c r="M149" s="24"/>
    </row>
    <row r="150" spans="13:13">
      <c r="M150" s="24"/>
    </row>
    <row r="151" spans="13:13">
      <c r="M151" s="24"/>
    </row>
    <row r="152" spans="13:13">
      <c r="M152" s="24"/>
    </row>
    <row r="153" spans="13:13">
      <c r="M153" s="24"/>
    </row>
    <row r="154" spans="13:13">
      <c r="M154" s="24"/>
    </row>
    <row r="155" spans="13:13">
      <c r="M155" s="24"/>
    </row>
    <row r="156" spans="13:13">
      <c r="M156" s="24"/>
    </row>
    <row r="157" spans="13:13">
      <c r="M157" s="24"/>
    </row>
    <row r="158" spans="13:13">
      <c r="M158" s="24"/>
    </row>
    <row r="159" spans="13:13">
      <c r="M159" s="24"/>
    </row>
    <row r="160" spans="13:13">
      <c r="M160" s="24"/>
    </row>
    <row r="161" spans="13:13">
      <c r="M161" s="24"/>
    </row>
    <row r="162" spans="13:13">
      <c r="M162" s="24"/>
    </row>
    <row r="163" spans="13:13">
      <c r="M163" s="24"/>
    </row>
    <row r="164" spans="13:13">
      <c r="M164" s="24"/>
    </row>
    <row r="165" spans="13:13">
      <c r="M165" s="24"/>
    </row>
    <row r="166" spans="13:13">
      <c r="M166" s="24"/>
    </row>
    <row r="167" spans="13:13">
      <c r="M167" s="24"/>
    </row>
    <row r="168" spans="13:13">
      <c r="M168" s="24"/>
    </row>
    <row r="169" spans="13:13">
      <c r="M169" s="24"/>
    </row>
    <row r="170" spans="13:13">
      <c r="M170" s="24"/>
    </row>
    <row r="171" spans="13:13">
      <c r="M171" s="24"/>
    </row>
    <row r="172" spans="13:13">
      <c r="M172" s="24"/>
    </row>
    <row r="173" spans="13:13">
      <c r="M173" s="24"/>
    </row>
    <row r="174" spans="13:13">
      <c r="M174" s="24"/>
    </row>
    <row r="175" spans="13:13">
      <c r="M175" s="24"/>
    </row>
    <row r="176" spans="13:13">
      <c r="M176" s="24"/>
    </row>
    <row r="177" spans="13:13">
      <c r="M177" s="24"/>
    </row>
    <row r="178" spans="13:13">
      <c r="M178" s="24"/>
    </row>
    <row r="179" spans="13:13">
      <c r="M179" s="24"/>
    </row>
    <row r="180" spans="13:13">
      <c r="M180" s="24"/>
    </row>
    <row r="181" spans="13:13">
      <c r="M181" s="24"/>
    </row>
    <row r="182" spans="13:13">
      <c r="M182" s="24"/>
    </row>
    <row r="183" spans="13:13">
      <c r="M183" s="24"/>
    </row>
    <row r="184" spans="13:13">
      <c r="M184" s="24"/>
    </row>
    <row r="185" spans="13:13">
      <c r="M185" s="24"/>
    </row>
    <row r="186" spans="13:13">
      <c r="M186" s="24"/>
    </row>
    <row r="187" spans="13:13">
      <c r="M187" s="24"/>
    </row>
    <row r="188" spans="13:13">
      <c r="M188" s="24"/>
    </row>
    <row r="189" spans="13:13">
      <c r="M189" s="24"/>
    </row>
    <row r="190" spans="13:13">
      <c r="M190" s="24"/>
    </row>
    <row r="191" spans="13:13">
      <c r="M191" s="24"/>
    </row>
    <row r="192" spans="13:13">
      <c r="M192" s="24"/>
    </row>
    <row r="193" spans="13:13">
      <c r="M193" s="24"/>
    </row>
    <row r="194" spans="13:13">
      <c r="M194" s="24"/>
    </row>
    <row r="195" spans="13:13">
      <c r="M195" s="24"/>
    </row>
    <row r="196" spans="13:13">
      <c r="M196" s="24"/>
    </row>
    <row r="197" spans="13:13">
      <c r="M197" s="24"/>
    </row>
    <row r="198" spans="13:13">
      <c r="M198" s="24"/>
    </row>
    <row r="199" spans="13:13">
      <c r="M199" s="24"/>
    </row>
    <row r="200" spans="13:13">
      <c r="M200" s="24"/>
    </row>
    <row r="201" spans="13:13">
      <c r="M201" s="24"/>
    </row>
    <row r="202" spans="13:13">
      <c r="M202" s="24"/>
    </row>
    <row r="203" spans="13:13">
      <c r="M203" s="24"/>
    </row>
    <row r="204" spans="13:13">
      <c r="M204" s="24"/>
    </row>
    <row r="205" spans="13:13">
      <c r="M205" s="24"/>
    </row>
    <row r="206" spans="13:13">
      <c r="M206" s="24"/>
    </row>
    <row r="207" spans="13:13">
      <c r="M207" s="24"/>
    </row>
    <row r="208" spans="13:13">
      <c r="M208" s="24"/>
    </row>
    <row r="209" spans="13:13">
      <c r="M209" s="24"/>
    </row>
    <row r="210" spans="13:13">
      <c r="M210" s="24"/>
    </row>
    <row r="211" spans="13:13">
      <c r="M211" s="24"/>
    </row>
    <row r="212" spans="13:13">
      <c r="M212" s="24"/>
    </row>
    <row r="213" spans="13:13">
      <c r="M213" s="24"/>
    </row>
    <row r="214" spans="13:13">
      <c r="M214" s="24"/>
    </row>
    <row r="215" spans="13:13">
      <c r="M215" s="24"/>
    </row>
    <row r="216" spans="13:13">
      <c r="M216" s="24"/>
    </row>
    <row r="217" spans="13:13">
      <c r="M217" s="24"/>
    </row>
    <row r="218" spans="13:13">
      <c r="M218" s="24"/>
    </row>
    <row r="219" spans="13:13">
      <c r="M219" s="24"/>
    </row>
    <row r="220" spans="13:13">
      <c r="M220" s="24"/>
    </row>
    <row r="221" spans="13:13">
      <c r="M221" s="24"/>
    </row>
    <row r="222" spans="13:13">
      <c r="M222" s="24"/>
    </row>
    <row r="223" spans="13:13">
      <c r="M223" s="24"/>
    </row>
    <row r="224" spans="13:13">
      <c r="M224" s="24"/>
    </row>
    <row r="225" spans="13:13">
      <c r="M225" s="24"/>
    </row>
    <row r="226" spans="13:13">
      <c r="M226" s="24"/>
    </row>
    <row r="227" spans="13:13">
      <c r="M227" s="24"/>
    </row>
    <row r="228" spans="13:13">
      <c r="M228" s="24"/>
    </row>
    <row r="229" spans="13:13">
      <c r="M229" s="24"/>
    </row>
    <row r="230" spans="13:13">
      <c r="M230" s="24"/>
    </row>
    <row r="231" spans="13:13">
      <c r="M231" s="24"/>
    </row>
    <row r="232" spans="13:13">
      <c r="M232" s="24"/>
    </row>
    <row r="233" spans="13:13">
      <c r="M233" s="24"/>
    </row>
    <row r="234" spans="13:13">
      <c r="M234" s="24"/>
    </row>
    <row r="235" spans="13:13">
      <c r="M235" s="24"/>
    </row>
    <row r="236" spans="13:13">
      <c r="M236" s="24"/>
    </row>
    <row r="237" spans="13:13">
      <c r="M237" s="24"/>
    </row>
    <row r="238" spans="13:13">
      <c r="M238" s="24"/>
    </row>
    <row r="239" spans="13:13">
      <c r="M239" s="24"/>
    </row>
    <row r="240" spans="13:13">
      <c r="M240" s="24"/>
    </row>
    <row r="241" spans="13:13">
      <c r="M241" s="24"/>
    </row>
    <row r="242" spans="13:13">
      <c r="M242" s="24"/>
    </row>
    <row r="243" spans="13:13">
      <c r="M243" s="24"/>
    </row>
    <row r="244" spans="13:13">
      <c r="M244" s="24"/>
    </row>
    <row r="245" spans="13:13">
      <c r="M245" s="24"/>
    </row>
    <row r="246" spans="13:13">
      <c r="M246" s="24"/>
    </row>
    <row r="247" spans="13:13">
      <c r="M247" s="24"/>
    </row>
    <row r="248" spans="13:13">
      <c r="M248" s="24"/>
    </row>
    <row r="249" spans="13:13">
      <c r="M249" s="24"/>
    </row>
    <row r="250" spans="13:13">
      <c r="M250" s="24"/>
    </row>
    <row r="251" spans="13:13">
      <c r="M251" s="24"/>
    </row>
    <row r="252" spans="13:13">
      <c r="M252" s="24"/>
    </row>
    <row r="253" spans="13:13">
      <c r="M253" s="24"/>
    </row>
    <row r="254" spans="13:13">
      <c r="M254" s="24"/>
    </row>
    <row r="255" spans="13:13">
      <c r="M255" s="24"/>
    </row>
    <row r="256" spans="13:13">
      <c r="M256" s="24"/>
    </row>
    <row r="257" spans="13:13">
      <c r="M257" s="24"/>
    </row>
    <row r="258" spans="13:13">
      <c r="M258" s="24"/>
    </row>
    <row r="259" spans="13:13">
      <c r="M259" s="24"/>
    </row>
    <row r="260" spans="13:13">
      <c r="M260" s="24"/>
    </row>
    <row r="261" spans="13:13">
      <c r="M261" s="24"/>
    </row>
    <row r="262" spans="13:13">
      <c r="M262" s="24"/>
    </row>
    <row r="263" spans="13:13">
      <c r="M263" s="24"/>
    </row>
    <row r="264" spans="13:13">
      <c r="M264" s="24"/>
    </row>
    <row r="265" spans="13:13">
      <c r="M265" s="24"/>
    </row>
    <row r="266" spans="13:13">
      <c r="M266" s="24"/>
    </row>
    <row r="267" spans="13:13">
      <c r="M267" s="24"/>
    </row>
    <row r="268" spans="13:13">
      <c r="M268" s="24"/>
    </row>
    <row r="269" spans="13:13">
      <c r="M269" s="24"/>
    </row>
    <row r="270" spans="13:13">
      <c r="M270" s="24"/>
    </row>
    <row r="271" spans="13:13">
      <c r="M271" s="24"/>
    </row>
    <row r="272" spans="13:13">
      <c r="M272" s="24"/>
    </row>
    <row r="273" spans="13:13">
      <c r="M273" s="24"/>
    </row>
    <row r="274" spans="13:13">
      <c r="M274" s="24"/>
    </row>
    <row r="275" spans="13:13">
      <c r="M275" s="24"/>
    </row>
    <row r="276" spans="13:13">
      <c r="M276" s="24"/>
    </row>
    <row r="277" spans="13:13">
      <c r="M277" s="24"/>
    </row>
    <row r="278" spans="13:13">
      <c r="M278" s="24"/>
    </row>
    <row r="279" spans="13:13">
      <c r="M279" s="24"/>
    </row>
    <row r="280" spans="13:13">
      <c r="M280" s="24"/>
    </row>
    <row r="281" spans="13:13">
      <c r="M281" s="24"/>
    </row>
    <row r="282" spans="13:13">
      <c r="M282" s="24"/>
    </row>
    <row r="283" spans="13:13">
      <c r="M283" s="24"/>
    </row>
    <row r="284" spans="13:13">
      <c r="M284" s="24"/>
    </row>
    <row r="285" spans="13:13">
      <c r="M285" s="24"/>
    </row>
    <row r="286" spans="13:13">
      <c r="M286" s="24"/>
    </row>
    <row r="287" spans="13:13">
      <c r="M287" s="24"/>
    </row>
    <row r="288" spans="13:13">
      <c r="M288" s="24"/>
    </row>
    <row r="289" spans="13:13">
      <c r="M289" s="24"/>
    </row>
    <row r="290" spans="13:13">
      <c r="M290" s="24"/>
    </row>
    <row r="291" spans="13:13">
      <c r="M291" s="24"/>
    </row>
    <row r="292" spans="13:13">
      <c r="M292" s="24"/>
    </row>
    <row r="293" spans="13:13">
      <c r="M293" s="24"/>
    </row>
    <row r="294" spans="13:13">
      <c r="M294" s="24"/>
    </row>
    <row r="295" spans="13:13">
      <c r="M295" s="24"/>
    </row>
    <row r="296" spans="13:13">
      <c r="M296" s="24"/>
    </row>
    <row r="297" spans="13:13">
      <c r="M297" s="24"/>
    </row>
    <row r="298" spans="13:13">
      <c r="M298" s="24"/>
    </row>
    <row r="299" spans="13:13">
      <c r="M299" s="24"/>
    </row>
    <row r="300" spans="13:13">
      <c r="M300" s="24"/>
    </row>
    <row r="301" spans="13:13">
      <c r="M301" s="24"/>
    </row>
    <row r="302" spans="13:13">
      <c r="M302" s="24"/>
    </row>
    <row r="303" spans="13:13">
      <c r="M303" s="24"/>
    </row>
    <row r="304" spans="13:13">
      <c r="M304" s="24"/>
    </row>
    <row r="305" spans="13:13">
      <c r="M305" s="24"/>
    </row>
    <row r="306" spans="13:13">
      <c r="M306" s="24"/>
    </row>
    <row r="307" spans="13:13">
      <c r="M307" s="24"/>
    </row>
    <row r="308" spans="13:13">
      <c r="M308" s="24"/>
    </row>
    <row r="309" spans="13:13">
      <c r="M309" s="24"/>
    </row>
    <row r="310" spans="13:13">
      <c r="M310" s="24"/>
    </row>
    <row r="311" spans="13:13">
      <c r="M311" s="24"/>
    </row>
    <row r="312" spans="13:13">
      <c r="M312" s="24"/>
    </row>
    <row r="313" spans="13:13">
      <c r="M313" s="24"/>
    </row>
    <row r="314" spans="13:13">
      <c r="M314" s="24"/>
    </row>
    <row r="315" spans="13:13">
      <c r="M315" s="24"/>
    </row>
    <row r="316" spans="13:13">
      <c r="M316" s="24"/>
    </row>
    <row r="317" spans="13:13">
      <c r="M317" s="24"/>
    </row>
    <row r="318" spans="13:13">
      <c r="M318" s="24"/>
    </row>
    <row r="319" spans="13:13">
      <c r="M319" s="24"/>
    </row>
    <row r="320" spans="13:13">
      <c r="M320" s="24"/>
    </row>
    <row r="321" spans="13:13">
      <c r="M321" s="24"/>
    </row>
    <row r="322" spans="13:13">
      <c r="M322" s="24"/>
    </row>
    <row r="323" spans="13:13">
      <c r="M323" s="24"/>
    </row>
    <row r="324" spans="13:13">
      <c r="M324" s="24"/>
    </row>
    <row r="325" spans="13:13">
      <c r="M325" s="24"/>
    </row>
    <row r="326" spans="13:13">
      <c r="M326" s="24"/>
    </row>
    <row r="327" spans="13:13">
      <c r="M327" s="24"/>
    </row>
    <row r="328" spans="13:13">
      <c r="M328" s="24"/>
    </row>
    <row r="329" spans="13:13">
      <c r="M329" s="24"/>
    </row>
    <row r="330" spans="13:13">
      <c r="M330" s="24"/>
    </row>
    <row r="331" spans="13:13">
      <c r="M331" s="24"/>
    </row>
    <row r="332" spans="13:13">
      <c r="M332" s="24"/>
    </row>
    <row r="333" spans="13:13">
      <c r="M333" s="24"/>
    </row>
    <row r="334" spans="13:13">
      <c r="M334" s="24"/>
    </row>
    <row r="335" spans="13:13">
      <c r="M335" s="24"/>
    </row>
    <row r="336" spans="13:13">
      <c r="M336" s="24"/>
    </row>
    <row r="337" spans="13:13">
      <c r="M337" s="24"/>
    </row>
    <row r="338" spans="13:13">
      <c r="M338" s="24"/>
    </row>
    <row r="339" spans="13:13">
      <c r="M339" s="24"/>
    </row>
    <row r="340" spans="13:13">
      <c r="M340" s="24"/>
    </row>
    <row r="341" spans="13:13">
      <c r="M341" s="24"/>
    </row>
    <row r="342" spans="13:13">
      <c r="M342" s="24"/>
    </row>
    <row r="343" spans="13:13">
      <c r="M343" s="24"/>
    </row>
    <row r="344" spans="13:13">
      <c r="M344" s="24"/>
    </row>
    <row r="345" spans="13:13">
      <c r="M345" s="24"/>
    </row>
    <row r="346" spans="13:13">
      <c r="M346" s="24"/>
    </row>
    <row r="347" spans="13:13">
      <c r="M347" s="24"/>
    </row>
    <row r="348" spans="13:13">
      <c r="M348" s="24"/>
    </row>
    <row r="349" spans="13:13">
      <c r="M349" s="24"/>
    </row>
    <row r="350" spans="13:13">
      <c r="M350" s="24"/>
    </row>
    <row r="351" spans="13:13">
      <c r="M351" s="24"/>
    </row>
    <row r="352" spans="13:13">
      <c r="M352" s="24"/>
    </row>
    <row r="353" spans="13:13">
      <c r="M353" s="24"/>
    </row>
    <row r="354" spans="13:13">
      <c r="M354" s="24"/>
    </row>
    <row r="355" spans="13:13">
      <c r="M355" s="24"/>
    </row>
    <row r="356" spans="13:13">
      <c r="M356" s="24"/>
    </row>
    <row r="357" spans="13:13">
      <c r="M357" s="24"/>
    </row>
    <row r="358" spans="13:13">
      <c r="M358" s="24"/>
    </row>
    <row r="359" spans="13:13">
      <c r="M359" s="24"/>
    </row>
    <row r="360" spans="13:13">
      <c r="M360" s="24"/>
    </row>
    <row r="361" spans="13:13">
      <c r="M361" s="24"/>
    </row>
    <row r="362" spans="13:13">
      <c r="M362" s="24"/>
    </row>
    <row r="363" spans="13:13">
      <c r="M363" s="24"/>
    </row>
    <row r="364" spans="13:13">
      <c r="M364" s="24"/>
    </row>
    <row r="365" spans="13:13">
      <c r="M365" s="24"/>
    </row>
    <row r="366" spans="13:13">
      <c r="M366" s="24"/>
    </row>
    <row r="367" spans="13:13">
      <c r="M367" s="24"/>
    </row>
    <row r="368" spans="13:13">
      <c r="M368" s="24"/>
    </row>
    <row r="369" spans="13:13">
      <c r="M369" s="24"/>
    </row>
    <row r="370" spans="13:13">
      <c r="M370" s="24"/>
    </row>
    <row r="371" spans="13:13">
      <c r="M371" s="24"/>
    </row>
    <row r="372" spans="13:13">
      <c r="M372" s="24"/>
    </row>
    <row r="373" spans="13:13">
      <c r="M373" s="24"/>
    </row>
    <row r="374" spans="13:13">
      <c r="M374" s="24"/>
    </row>
    <row r="375" spans="13:13">
      <c r="M375" s="24"/>
    </row>
    <row r="376" spans="13:13">
      <c r="M376" s="24"/>
    </row>
    <row r="377" spans="13:13">
      <c r="M377" s="24"/>
    </row>
    <row r="378" spans="13:13">
      <c r="M378" s="24"/>
    </row>
    <row r="379" spans="13:13">
      <c r="M379" s="24"/>
    </row>
    <row r="380" spans="13:13">
      <c r="M380" s="24"/>
    </row>
    <row r="381" spans="13:13">
      <c r="M381" s="24"/>
    </row>
    <row r="382" spans="13:13">
      <c r="M382" s="24"/>
    </row>
    <row r="383" spans="13:13">
      <c r="M383" s="24"/>
    </row>
    <row r="384" spans="13:13">
      <c r="M384" s="24"/>
    </row>
    <row r="385" spans="13:13">
      <c r="M385" s="24"/>
    </row>
    <row r="386" spans="13:13">
      <c r="M386" s="24"/>
    </row>
    <row r="387" spans="13:13">
      <c r="M387" s="24"/>
    </row>
    <row r="388" spans="13:13">
      <c r="M388" s="24"/>
    </row>
    <row r="389" spans="13:13">
      <c r="M389" s="24"/>
    </row>
    <row r="390" spans="13:13">
      <c r="M390" s="24"/>
    </row>
    <row r="391" spans="13:13">
      <c r="M391" s="24"/>
    </row>
    <row r="392" spans="13:13">
      <c r="M392" s="24"/>
    </row>
    <row r="393" spans="13:13">
      <c r="M393" s="24"/>
    </row>
    <row r="394" spans="13:13">
      <c r="M394" s="24"/>
    </row>
    <row r="395" spans="13:13">
      <c r="M395" s="24"/>
    </row>
    <row r="396" spans="13:13">
      <c r="M396" s="24"/>
    </row>
    <row r="397" spans="13:13">
      <c r="M397" s="24"/>
    </row>
    <row r="398" spans="13:13">
      <c r="M398" s="24"/>
    </row>
    <row r="399" spans="13:13">
      <c r="M399" s="24"/>
    </row>
    <row r="400" spans="13:13">
      <c r="M400" s="24"/>
    </row>
    <row r="401" spans="13:13">
      <c r="M401" s="24"/>
    </row>
    <row r="402" spans="13:13">
      <c r="M402" s="24"/>
    </row>
    <row r="403" spans="13:13">
      <c r="M403" s="24"/>
    </row>
    <row r="404" spans="13:13">
      <c r="M404" s="24"/>
    </row>
    <row r="405" spans="13:13">
      <c r="M405" s="24"/>
    </row>
    <row r="406" spans="13:13">
      <c r="M406" s="24"/>
    </row>
    <row r="407" spans="13:13">
      <c r="M407" s="24"/>
    </row>
    <row r="408" spans="13:13">
      <c r="M408" s="24"/>
    </row>
    <row r="409" spans="13:13">
      <c r="M409" s="24"/>
    </row>
    <row r="410" spans="13:13">
      <c r="M410" s="24"/>
    </row>
    <row r="411" spans="13:13">
      <c r="M411" s="24"/>
    </row>
    <row r="412" spans="13:13">
      <c r="M412" s="24"/>
    </row>
    <row r="413" spans="13:13">
      <c r="M413" s="24"/>
    </row>
    <row r="414" spans="13:13">
      <c r="M414" s="24"/>
    </row>
    <row r="415" spans="13:13">
      <c r="M415" s="24"/>
    </row>
    <row r="416" spans="13:13">
      <c r="M416" s="24"/>
    </row>
    <row r="417" spans="13:13">
      <c r="M417" s="24"/>
    </row>
    <row r="418" spans="13:13">
      <c r="M418" s="24"/>
    </row>
    <row r="419" spans="13:13">
      <c r="M419" s="24"/>
    </row>
    <row r="420" spans="13:13">
      <c r="M420" s="24"/>
    </row>
    <row r="421" spans="13:13">
      <c r="M421" s="24"/>
    </row>
    <row r="422" spans="13:13">
      <c r="M422" s="24"/>
    </row>
    <row r="423" spans="13:13">
      <c r="M423" s="24"/>
    </row>
    <row r="424" spans="13:13">
      <c r="M424" s="24"/>
    </row>
    <row r="425" spans="13:13">
      <c r="M425" s="24"/>
    </row>
    <row r="426" spans="13:13">
      <c r="M426" s="24"/>
    </row>
    <row r="427" spans="13:13">
      <c r="M427" s="24"/>
    </row>
    <row r="428" spans="13:13">
      <c r="M428" s="24"/>
    </row>
    <row r="429" spans="13:13">
      <c r="M429" s="24"/>
    </row>
    <row r="430" spans="13:13">
      <c r="M430" s="24"/>
    </row>
    <row r="431" spans="13:13">
      <c r="M431" s="24"/>
    </row>
    <row r="432" spans="13:13">
      <c r="M432" s="24"/>
    </row>
    <row r="433" spans="13:13">
      <c r="M433" s="24"/>
    </row>
    <row r="434" spans="13:13">
      <c r="M434" s="24"/>
    </row>
    <row r="435" spans="13:13">
      <c r="M435" s="24"/>
    </row>
    <row r="436" spans="13:13">
      <c r="M436" s="24"/>
    </row>
    <row r="437" spans="13:13">
      <c r="M437" s="24"/>
    </row>
    <row r="438" spans="13:13">
      <c r="M438" s="24"/>
    </row>
    <row r="439" spans="13:13">
      <c r="M439" s="24"/>
    </row>
    <row r="440" spans="13:13">
      <c r="M440" s="24"/>
    </row>
    <row r="441" spans="13:13">
      <c r="M441" s="24"/>
    </row>
    <row r="442" spans="13:13">
      <c r="M442" s="24"/>
    </row>
    <row r="443" spans="13:13">
      <c r="M443" s="24"/>
    </row>
    <row r="444" spans="13:13">
      <c r="M444" s="24"/>
    </row>
    <row r="445" spans="13:13">
      <c r="M445" s="24"/>
    </row>
    <row r="446" spans="13:13">
      <c r="M446" s="24"/>
    </row>
    <row r="447" spans="13:13">
      <c r="M447" s="24"/>
    </row>
    <row r="448" spans="13:13">
      <c r="M448" s="24"/>
    </row>
    <row r="449" spans="13:13">
      <c r="M449" s="24"/>
    </row>
    <row r="450" spans="13:13">
      <c r="M450" s="24"/>
    </row>
    <row r="451" spans="13:13">
      <c r="M451" s="24"/>
    </row>
    <row r="452" spans="13:13">
      <c r="M452" s="24"/>
    </row>
    <row r="453" spans="13:13">
      <c r="M453" s="24"/>
    </row>
    <row r="454" spans="13:13">
      <c r="M454" s="24"/>
    </row>
    <row r="455" spans="13:13">
      <c r="M455" s="24"/>
    </row>
    <row r="456" spans="13:13">
      <c r="M456" s="24"/>
    </row>
    <row r="457" spans="13:13">
      <c r="M457" s="24"/>
    </row>
    <row r="458" spans="13:13">
      <c r="M458" s="24"/>
    </row>
    <row r="459" spans="13:13">
      <c r="M459" s="24"/>
    </row>
    <row r="460" spans="13:13">
      <c r="M460" s="24"/>
    </row>
    <row r="461" spans="13:13">
      <c r="M461" s="24"/>
    </row>
    <row r="462" spans="13:13">
      <c r="M462" s="24"/>
    </row>
    <row r="463" spans="13:13">
      <c r="M463" s="24"/>
    </row>
    <row r="464" spans="13:13">
      <c r="M464" s="24"/>
    </row>
    <row r="465" spans="13:13">
      <c r="M465" s="24"/>
    </row>
    <row r="466" spans="13:13">
      <c r="M466" s="24"/>
    </row>
    <row r="467" spans="13:13">
      <c r="M467" s="24"/>
    </row>
    <row r="468" spans="13:13">
      <c r="M468" s="24"/>
    </row>
    <row r="469" spans="13:13">
      <c r="M469" s="24"/>
    </row>
    <row r="470" spans="13:13">
      <c r="M470" s="24"/>
    </row>
    <row r="471" spans="13:13">
      <c r="M471" s="24"/>
    </row>
    <row r="472" spans="13:13">
      <c r="M472" s="24"/>
    </row>
    <row r="473" spans="13:13">
      <c r="M473" s="24"/>
    </row>
    <row r="474" spans="13:13">
      <c r="M474" s="24"/>
    </row>
    <row r="475" spans="13:13">
      <c r="M475" s="24"/>
    </row>
    <row r="476" spans="13:13">
      <c r="M476" s="24"/>
    </row>
    <row r="477" spans="13:13">
      <c r="M477" s="24"/>
    </row>
    <row r="478" spans="13:13">
      <c r="M478" s="24"/>
    </row>
    <row r="479" spans="13:13">
      <c r="M479" s="24"/>
    </row>
    <row r="480" spans="13:13">
      <c r="M480" s="24"/>
    </row>
    <row r="481" spans="6:13">
      <c r="M481" s="24"/>
    </row>
    <row r="482" spans="6:13">
      <c r="F482" s="6"/>
      <c r="M482" s="24"/>
    </row>
  </sheetData>
  <sortState xmlns:xlrd2="http://schemas.microsoft.com/office/spreadsheetml/2017/richdata2" ref="A2:M46">
    <sortCondition descending="1" ref="M1:M46"/>
  </sortState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outlinePr summaryBelow="0" summaryRight="0"/>
  </sheetPr>
  <dimension ref="A1:M482"/>
  <sheetViews>
    <sheetView workbookViewId="0">
      <pane ySplit="1" topLeftCell="A2" activePane="bottomLeft" state="frozen"/>
      <selection pane="bottomLeft"/>
    </sheetView>
  </sheetViews>
  <sheetFormatPr defaultColWidth="12.53515625" defaultRowHeight="15.75" customHeight="1" outlineLevelCol="1"/>
  <cols>
    <col min="1" max="1" width="8.23046875" style="3" bestFit="1" customWidth="1"/>
    <col min="2" max="2" width="10" style="3" bestFit="1" customWidth="1"/>
    <col min="3" max="3" width="7.15234375" style="3" bestFit="1" customWidth="1"/>
    <col min="4" max="4" width="4.23046875" style="3" bestFit="1" customWidth="1"/>
    <col min="5" max="5" width="28.3046875" style="3" bestFit="1" customWidth="1" collapsed="1"/>
    <col min="6" max="6" width="45.23046875" style="3" hidden="1" customWidth="1" outlineLevel="1"/>
    <col min="7" max="7" width="12.15234375" style="3" bestFit="1" customWidth="1"/>
    <col min="8" max="8" width="11.23046875" style="3" bestFit="1" customWidth="1"/>
    <col min="9" max="9" width="8.3046875" style="3" bestFit="1" customWidth="1"/>
    <col min="10" max="10" width="18.07421875" style="3" bestFit="1" customWidth="1"/>
    <col min="11" max="11" width="23.23046875" style="3" bestFit="1" customWidth="1"/>
    <col min="12" max="12" width="16.23046875" style="3" bestFit="1" customWidth="1"/>
    <col min="13" max="13" width="5.3046875" style="3" bestFit="1" customWidth="1"/>
    <col min="14" max="16384" width="12.53515625" style="3"/>
  </cols>
  <sheetData>
    <row r="1" spans="1:13" s="10" customFormat="1" ht="12.45">
      <c r="A1" s="4" t="s">
        <v>1</v>
      </c>
      <c r="B1" s="4" t="s">
        <v>2</v>
      </c>
      <c r="C1" s="4" t="s">
        <v>3</v>
      </c>
      <c r="D1" s="4" t="s">
        <v>4</v>
      </c>
      <c r="E1" s="4" t="s">
        <v>5</v>
      </c>
      <c r="F1" s="4" t="s">
        <v>6</v>
      </c>
      <c r="G1" s="4" t="s">
        <v>29</v>
      </c>
      <c r="H1" s="4" t="s">
        <v>15</v>
      </c>
      <c r="I1" s="4" t="s">
        <v>31</v>
      </c>
      <c r="J1" s="4" t="s">
        <v>30</v>
      </c>
      <c r="K1" s="4" t="s">
        <v>32</v>
      </c>
      <c r="L1" s="4" t="s">
        <v>16</v>
      </c>
      <c r="M1" s="23" t="s">
        <v>0</v>
      </c>
    </row>
    <row r="2" spans="1:13" ht="12.45">
      <c r="A2" s="3" t="s">
        <v>583</v>
      </c>
      <c r="B2" s="3" t="s">
        <v>584</v>
      </c>
      <c r="C2" s="3" t="s">
        <v>35</v>
      </c>
      <c r="D2" s="3">
        <v>71</v>
      </c>
      <c r="E2" t="s">
        <v>19</v>
      </c>
      <c r="F2" s="20" t="str">
        <f t="shared" ref="F2:F22" si="0">A2&amp;B2&amp;C2&amp;E2</f>
        <v>DickJardineMMILLENNIUM RUNNING</v>
      </c>
      <c r="G2" s="22">
        <f>SUMIF('Shamrock 5K'!$F$2:$F$300,$F2,'Shamrock 5K'!$J$2:$J$300)</f>
        <v>0</v>
      </c>
      <c r="H2" s="22">
        <f>SUMIF('Nashua 10K'!$F$2:$F$300,$F2,'Nashua 10K'!$J$2:$J$300)</f>
        <v>0</v>
      </c>
      <c r="I2" s="22">
        <f>SUMIF('Shaker 7'!$F$2:$F$300,$F2,'Shaker 7'!$J$2:$J$300)</f>
        <v>0</v>
      </c>
      <c r="J2" s="22">
        <f>SUMIF('Run for Freedom 5K'!$F$2:$F$300,$F2,'Run for Freedom 5K'!$J$2:$J$300)</f>
        <v>8.1</v>
      </c>
      <c r="K2" s="22">
        <f>SUMIF('Footrace for the Fallen 5K'!$F$2:$F$366,$F2,'Footrace for the Fallen 5K'!$J$2:$J$366)</f>
        <v>18</v>
      </c>
      <c r="L2" s="22">
        <f>SUMIF('New England Half'!$F$2:$F$355,$F2,'New England Half'!$J$2:$J$355)</f>
        <v>15.5</v>
      </c>
      <c r="M2" s="24">
        <f t="shared" ref="M2:M22" si="1">SUM(G2:L2)</f>
        <v>41.6</v>
      </c>
    </row>
    <row r="3" spans="1:13" ht="12.45">
      <c r="A3" t="s">
        <v>62</v>
      </c>
      <c r="B3" t="s">
        <v>63</v>
      </c>
      <c r="C3" t="s">
        <v>35</v>
      </c>
      <c r="D3" s="3">
        <v>71</v>
      </c>
      <c r="E3" t="s">
        <v>17</v>
      </c>
      <c r="F3" s="20" t="str">
        <f t="shared" si="0"/>
        <v>ThomasConleyMGATE CITY STRIDERS</v>
      </c>
      <c r="G3" s="22">
        <f>SUMIF('Shamrock 5K'!$F$2:$F$300,$F3,'Shamrock 5K'!$J$2:$J$300)</f>
        <v>4.25</v>
      </c>
      <c r="H3" s="22">
        <f>SUMIF('Nashua 10K'!$F$2:$F$300,$F3,'Nashua 10K'!$J$2:$J$300)</f>
        <v>0</v>
      </c>
      <c r="I3" s="22">
        <f>SUMIF('Shaker 7'!$F$2:$F$300,$F3,'Shaker 7'!$J$2:$J$300)</f>
        <v>8.1</v>
      </c>
      <c r="J3" s="22">
        <f>SUMIF('Run for Freedom 5K'!$F$2:$F$300,$F3,'Run for Freedom 5K'!$J$2:$J$300)</f>
        <v>0</v>
      </c>
      <c r="K3" s="22">
        <f>SUMIF('Footrace for the Fallen 5K'!$F$2:$F$366,$F3,'Footrace for the Fallen 5K'!$J$2:$J$366)</f>
        <v>6.25</v>
      </c>
      <c r="L3" s="22">
        <f>SUMIF('New England Half'!$F$2:$F$355,$F3,'New England Half'!$J$2:$J$355)</f>
        <v>0</v>
      </c>
      <c r="M3" s="24">
        <f t="shared" si="1"/>
        <v>18.600000000000001</v>
      </c>
    </row>
    <row r="4" spans="1:13" ht="12.45">
      <c r="A4" s="3" t="s">
        <v>581</v>
      </c>
      <c r="B4" s="3" t="s">
        <v>582</v>
      </c>
      <c r="C4" s="3" t="s">
        <v>35</v>
      </c>
      <c r="D4" s="3">
        <v>70</v>
      </c>
      <c r="E4" t="s">
        <v>17</v>
      </c>
      <c r="F4" s="20" t="str">
        <f t="shared" si="0"/>
        <v>WoodySyrjalaMGATE CITY STRIDERS</v>
      </c>
      <c r="G4" s="22">
        <f>SUMIF('Shamrock 5K'!$F$2:$F$300,$F4,'Shamrock 5K'!$J$2:$J$300)</f>
        <v>0</v>
      </c>
      <c r="H4" s="22">
        <f>SUMIF('Nashua 10K'!$F$2:$F$300,$F4,'Nashua 10K'!$J$2:$J$300)</f>
        <v>0</v>
      </c>
      <c r="I4" s="22">
        <f>SUMIF('Shaker 7'!$F$2:$F$300,$F4,'Shaker 7'!$J$2:$J$300)</f>
        <v>0</v>
      </c>
      <c r="J4" s="22">
        <f>SUMIF('Run for Freedom 5K'!$F$2:$F$300,$F4,'Run for Freedom 5K'!$J$2:$J$300)</f>
        <v>8.6999999999999993</v>
      </c>
      <c r="K4" s="22">
        <f>SUMIF('Footrace for the Fallen 5K'!$F$2:$F$366,$F4,'Footrace for the Fallen 5K'!$J$2:$J$366)</f>
        <v>8.6999999999999993</v>
      </c>
      <c r="L4" s="22">
        <f>SUMIF('New England Half'!$F$2:$F$355,$F4,'New England Half'!$J$2:$J$355)</f>
        <v>0</v>
      </c>
      <c r="M4" s="24">
        <f t="shared" si="1"/>
        <v>17.399999999999999</v>
      </c>
    </row>
    <row r="5" spans="1:13" ht="12.45">
      <c r="A5" s="3" t="s">
        <v>96</v>
      </c>
      <c r="B5" s="3" t="s">
        <v>280</v>
      </c>
      <c r="C5" s="3" t="s">
        <v>35</v>
      </c>
      <c r="D5" s="3">
        <v>74</v>
      </c>
      <c r="E5" s="3" t="s">
        <v>20</v>
      </c>
      <c r="F5" s="20" t="str">
        <f t="shared" si="0"/>
        <v>JohnValentineMUPPER VALLEY RUNNING CLUB</v>
      </c>
      <c r="G5" s="22">
        <f>SUMIF('Shamrock 5K'!$F$2:$F$300,$F5,'Shamrock 5K'!$J$2:$J$300)</f>
        <v>12.5</v>
      </c>
      <c r="H5" s="22">
        <f>SUMIF('Nashua 10K'!$F$2:$F$300,$F5,'Nashua 10K'!$J$2:$J$300)</f>
        <v>0</v>
      </c>
      <c r="I5" s="22">
        <f>SUMIF('Shaker 7'!$F$2:$F$300,$F5,'Shaker 7'!$J$2:$J$300)</f>
        <v>0</v>
      </c>
      <c r="J5" s="22">
        <f>SUMIF('Run for Freedom 5K'!$F$2:$F$300,$F5,'Run for Freedom 5K'!$J$2:$J$300)</f>
        <v>0</v>
      </c>
      <c r="K5" s="22">
        <f>SUMIF('Footrace for the Fallen 5K'!$F$2:$F$366,$F5,'Footrace for the Fallen 5K'!$J$2:$J$366)</f>
        <v>0</v>
      </c>
      <c r="L5" s="22">
        <f>SUMIF('New England Half'!$F$2:$F$355,$F5,'New England Half'!$J$2:$J$355)</f>
        <v>0</v>
      </c>
      <c r="M5" s="24">
        <f t="shared" si="1"/>
        <v>12.5</v>
      </c>
    </row>
    <row r="6" spans="1:13" ht="12.45">
      <c r="A6" t="s">
        <v>85</v>
      </c>
      <c r="B6" t="s">
        <v>86</v>
      </c>
      <c r="C6" t="s">
        <v>35</v>
      </c>
      <c r="D6" s="3">
        <v>79</v>
      </c>
      <c r="E6" t="s">
        <v>17</v>
      </c>
      <c r="F6" s="20" t="str">
        <f t="shared" si="0"/>
        <v>RaymondBoutotteMGATE CITY STRIDERS</v>
      </c>
      <c r="G6" s="22">
        <f>SUMIF('Shamrock 5K'!$F$2:$F$300,$F6,'Shamrock 5K'!$J$2:$J$300)</f>
        <v>1.2</v>
      </c>
      <c r="H6" s="22">
        <f>SUMIF('Nashua 10K'!$F$2:$F$300,$F6,'Nashua 10K'!$J$2:$J$300)</f>
        <v>3.5</v>
      </c>
      <c r="I6" s="22">
        <f>SUMIF('Shaker 7'!$F$2:$F$300,$F6,'Shaker 7'!$J$2:$J$300)</f>
        <v>4.5</v>
      </c>
      <c r="J6" s="22">
        <f>SUMIF('Run for Freedom 5K'!$F$2:$F$300,$F6,'Run for Freedom 5K'!$J$2:$J$300)</f>
        <v>1</v>
      </c>
      <c r="K6" s="22">
        <f>SUMIF('Footrace for the Fallen 5K'!$F$2:$F$366,$F6,'Footrace for the Fallen 5K'!$J$2:$J$366)</f>
        <v>1</v>
      </c>
      <c r="L6" s="22">
        <f>SUMIF('New England Half'!$F$2:$F$355,$F6,'New England Half'!$J$2:$J$355)</f>
        <v>0</v>
      </c>
      <c r="M6" s="24">
        <f t="shared" si="1"/>
        <v>11.2</v>
      </c>
    </row>
    <row r="7" spans="1:13" ht="12.45">
      <c r="A7" s="3" t="s">
        <v>177</v>
      </c>
      <c r="B7" s="3" t="s">
        <v>314</v>
      </c>
      <c r="C7" s="3" t="s">
        <v>35</v>
      </c>
      <c r="D7" s="3">
        <v>83</v>
      </c>
      <c r="E7" s="3" t="s">
        <v>20</v>
      </c>
      <c r="F7" s="20" t="str">
        <f t="shared" si="0"/>
        <v>AlanCallawayMUPPER VALLEY RUNNING CLUB</v>
      </c>
      <c r="G7" s="22">
        <f>SUMIF('Shamrock 5K'!$F$2:$F$300,$F7,'Shamrock 5K'!$J$2:$J$300)</f>
        <v>10.5</v>
      </c>
      <c r="H7" s="22">
        <f>SUMIF('Nashua 10K'!$F$2:$F$300,$F7,'Nashua 10K'!$J$2:$J$300)</f>
        <v>0</v>
      </c>
      <c r="I7" s="22">
        <f>SUMIF('Shaker 7'!$F$2:$F$300,$F7,'Shaker 7'!$J$2:$J$300)</f>
        <v>0</v>
      </c>
      <c r="J7" s="22">
        <f>SUMIF('Run for Freedom 5K'!$F$2:$F$300,$F7,'Run for Freedom 5K'!$J$2:$J$300)</f>
        <v>0</v>
      </c>
      <c r="K7" s="22">
        <f>SUMIF('Footrace for the Fallen 5K'!$F$2:$F$366,$F7,'Footrace for the Fallen 5K'!$J$2:$J$366)</f>
        <v>0</v>
      </c>
      <c r="L7" s="22">
        <f>SUMIF('New England Half'!$F$2:$F$355,$F7,'New England Half'!$J$2:$J$355)</f>
        <v>0</v>
      </c>
      <c r="M7" s="24">
        <f t="shared" si="1"/>
        <v>10.5</v>
      </c>
    </row>
    <row r="8" spans="1:13" ht="12.45">
      <c r="A8" t="s">
        <v>83</v>
      </c>
      <c r="B8" t="s">
        <v>84</v>
      </c>
      <c r="C8" t="s">
        <v>35</v>
      </c>
      <c r="D8" s="3">
        <v>75</v>
      </c>
      <c r="E8" t="s">
        <v>17</v>
      </c>
      <c r="F8" s="20" t="str">
        <f t="shared" si="0"/>
        <v>DavidSalvasMGATE CITY STRIDERS</v>
      </c>
      <c r="G8" s="22">
        <f>SUMIF('Shamrock 5K'!$F$2:$F$300,$F8,'Shamrock 5K'!$J$2:$J$300)</f>
        <v>1</v>
      </c>
      <c r="H8" s="22">
        <f>SUMIF('Nashua 10K'!$F$2:$F$300,$F8,'Nashua 10K'!$J$2:$J$300)</f>
        <v>3</v>
      </c>
      <c r="I8" s="22">
        <f>SUMIF('Shaker 7'!$F$2:$F$300,$F8,'Shaker 7'!$J$2:$J$300)</f>
        <v>3.75</v>
      </c>
      <c r="J8" s="22">
        <f>SUMIF('Run for Freedom 5K'!$F$2:$F$300,$F8,'Run for Freedom 5K'!$J$2:$J$300)</f>
        <v>0</v>
      </c>
      <c r="K8" s="22">
        <f>SUMIF('Footrace for the Fallen 5K'!$F$2:$F$366,$F8,'Footrace for the Fallen 5K'!$J$2:$J$366)</f>
        <v>1</v>
      </c>
      <c r="L8" s="22">
        <f>SUMIF('New England Half'!$F$2:$F$355,$F8,'New England Half'!$J$2:$J$355)</f>
        <v>0</v>
      </c>
      <c r="M8" s="24">
        <f t="shared" si="1"/>
        <v>8.75</v>
      </c>
    </row>
    <row r="9" spans="1:13" ht="12.45">
      <c r="A9" s="3" t="s">
        <v>153</v>
      </c>
      <c r="B9" s="3" t="s">
        <v>112</v>
      </c>
      <c r="C9" s="3" t="s">
        <v>35</v>
      </c>
      <c r="D9" s="3">
        <v>73</v>
      </c>
      <c r="E9" t="s">
        <v>18</v>
      </c>
      <c r="F9" s="20" t="str">
        <f t="shared" si="0"/>
        <v>DaveKortzMGREATER DERRY TRACK CLUB</v>
      </c>
      <c r="G9" s="22">
        <f>SUMIF('Shamrock 5K'!$F$2:$F$300,$F9,'Shamrock 5K'!$J$2:$J$300)</f>
        <v>0</v>
      </c>
      <c r="H9" s="22">
        <f>SUMIF('Nashua 10K'!$F$2:$F$300,$F9,'Nashua 10K'!$J$2:$J$300)</f>
        <v>0</v>
      </c>
      <c r="I9" s="22">
        <f>SUMIF('Shaker 7'!$F$2:$F$300,$F9,'Shaker 7'!$J$2:$J$300)</f>
        <v>0</v>
      </c>
      <c r="J9" s="22">
        <f>SUMIF('Run for Freedom 5K'!$F$2:$F$300,$F9,'Run for Freedom 5K'!$J$2:$J$300)</f>
        <v>7</v>
      </c>
      <c r="K9" s="22">
        <f>SUMIF('Footrace for the Fallen 5K'!$F$2:$F$366,$F9,'Footrace for the Fallen 5K'!$J$2:$J$366)</f>
        <v>0</v>
      </c>
      <c r="L9" s="22">
        <f>SUMIF('New England Half'!$F$2:$F$355,$F9,'New England Half'!$J$2:$J$355)</f>
        <v>0</v>
      </c>
      <c r="M9" s="24">
        <f t="shared" si="1"/>
        <v>7</v>
      </c>
    </row>
    <row r="10" spans="1:13" ht="12.45">
      <c r="A10" s="3" t="s">
        <v>103</v>
      </c>
      <c r="B10" s="3" t="s">
        <v>201</v>
      </c>
      <c r="C10" s="3" t="s">
        <v>35</v>
      </c>
      <c r="D10" s="3">
        <v>77</v>
      </c>
      <c r="E10" t="s">
        <v>19</v>
      </c>
      <c r="F10" s="20" t="str">
        <f t="shared" si="0"/>
        <v>RonaldCurrierMMILLENNIUM RUNNING</v>
      </c>
      <c r="G10" s="22">
        <f>SUMIF('Shamrock 5K'!$F$2:$F$300,$F10,'Shamrock 5K'!$J$2:$J$300)</f>
        <v>0</v>
      </c>
      <c r="H10" s="22">
        <f>SUMIF('Nashua 10K'!$F$2:$F$300,$F10,'Nashua 10K'!$J$2:$J$300)</f>
        <v>0</v>
      </c>
      <c r="I10" s="22">
        <f>SUMIF('Shaker 7'!$F$2:$F$300,$F10,'Shaker 7'!$J$2:$J$300)</f>
        <v>0</v>
      </c>
      <c r="J10" s="22">
        <f>SUMIF('Run for Freedom 5K'!$F$2:$F$300,$F10,'Run for Freedom 5K'!$J$2:$J$300)</f>
        <v>1.4</v>
      </c>
      <c r="K10" s="22">
        <f>SUMIF('Footrace for the Fallen 5K'!$F$2:$F$366,$F10,'Footrace for the Fallen 5K'!$J$2:$J$366)</f>
        <v>3.5</v>
      </c>
      <c r="L10" s="22">
        <f>SUMIF('New England Half'!$F$2:$F$355,$F10,'New England Half'!$J$2:$J$355)</f>
        <v>0</v>
      </c>
      <c r="M10" s="24">
        <f t="shared" si="1"/>
        <v>4.9000000000000004</v>
      </c>
    </row>
    <row r="11" spans="1:13" ht="12.45">
      <c r="A11" s="3" t="s">
        <v>305</v>
      </c>
      <c r="B11" s="3" t="s">
        <v>306</v>
      </c>
      <c r="C11" s="3" t="s">
        <v>35</v>
      </c>
      <c r="D11" s="3">
        <v>74</v>
      </c>
      <c r="E11" s="3" t="s">
        <v>20</v>
      </c>
      <c r="F11" s="20" t="str">
        <f t="shared" si="0"/>
        <v>BillBrownMUPPER VALLEY RUNNING CLUB</v>
      </c>
      <c r="G11" s="22">
        <f>SUMIF('Shamrock 5K'!$F$2:$F$300,$F11,'Shamrock 5K'!$J$2:$J$300)</f>
        <v>3.5</v>
      </c>
      <c r="H11" s="22">
        <f>SUMIF('Nashua 10K'!$F$2:$F$300,$F11,'Nashua 10K'!$J$2:$J$300)</f>
        <v>0</v>
      </c>
      <c r="I11" s="22">
        <f>SUMIF('Shaker 7'!$F$2:$F$300,$F11,'Shaker 7'!$J$2:$J$300)</f>
        <v>0</v>
      </c>
      <c r="J11" s="22">
        <f>SUMIF('Run for Freedom 5K'!$F$2:$F$300,$F11,'Run for Freedom 5K'!$J$2:$J$300)</f>
        <v>0</v>
      </c>
      <c r="K11" s="22">
        <f>SUMIF('Footrace for the Fallen 5K'!$F$2:$F$366,$F11,'Footrace for the Fallen 5K'!$J$2:$J$366)</f>
        <v>0</v>
      </c>
      <c r="L11" s="22">
        <f>SUMIF('New England Half'!$F$2:$F$355,$F11,'New England Half'!$J$2:$J$355)</f>
        <v>0</v>
      </c>
      <c r="M11" s="24">
        <f t="shared" si="1"/>
        <v>3.5</v>
      </c>
    </row>
    <row r="12" spans="1:13" ht="12.45">
      <c r="A12" t="s">
        <v>134</v>
      </c>
      <c r="B12" t="s">
        <v>132</v>
      </c>
      <c r="C12" t="s">
        <v>35</v>
      </c>
      <c r="D12" s="3">
        <v>71</v>
      </c>
      <c r="E12" t="s">
        <v>18</v>
      </c>
      <c r="F12" s="20" t="str">
        <f t="shared" si="0"/>
        <v>PeterJensenMGREATER DERRY TRACK CLUB</v>
      </c>
      <c r="G12" s="22">
        <f>SUMIF('Shamrock 5K'!$F$2:$F$300,$F12,'Shamrock 5K'!$J$2:$J$300)</f>
        <v>2</v>
      </c>
      <c r="H12" s="22">
        <f>SUMIF('Nashua 10K'!$F$2:$F$300,$F12,'Nashua 10K'!$J$2:$J$300)</f>
        <v>0</v>
      </c>
      <c r="I12" s="22">
        <f>SUMIF('Shaker 7'!$F$2:$F$300,$F12,'Shaker 7'!$J$2:$J$300)</f>
        <v>0</v>
      </c>
      <c r="J12" s="22">
        <f>SUMIF('Run for Freedom 5K'!$F$2:$F$300,$F12,'Run for Freedom 5K'!$J$2:$J$300)</f>
        <v>0</v>
      </c>
      <c r="K12" s="22">
        <f>SUMIF('Footrace for the Fallen 5K'!$F$2:$F$366,$F12,'Footrace for the Fallen 5K'!$J$2:$J$366)</f>
        <v>1.1000000000000001</v>
      </c>
      <c r="L12" s="22">
        <f>SUMIF('New England Half'!$F$2:$F$355,$F12,'New England Half'!$J$2:$J$355)</f>
        <v>0</v>
      </c>
      <c r="M12" s="24">
        <f t="shared" si="1"/>
        <v>3.1</v>
      </c>
    </row>
    <row r="13" spans="1:13" ht="12.45">
      <c r="A13" s="3" t="s">
        <v>808</v>
      </c>
      <c r="B13" s="3" t="s">
        <v>809</v>
      </c>
      <c r="C13" s="3" t="s">
        <v>35</v>
      </c>
      <c r="D13" s="3">
        <v>72</v>
      </c>
      <c r="E13" t="s">
        <v>19</v>
      </c>
      <c r="F13" s="20" t="str">
        <f t="shared" si="0"/>
        <v>GeorgeSheldonMMILLENNIUM RUNNING</v>
      </c>
      <c r="G13" s="22">
        <f>SUMIF('Shamrock 5K'!$F$2:$F$300,$F13,'Shamrock 5K'!$J$2:$J$300)</f>
        <v>0</v>
      </c>
      <c r="H13" s="22">
        <f>SUMIF('Nashua 10K'!$F$2:$F$300,$F13,'Nashua 10K'!$J$2:$J$300)</f>
        <v>0</v>
      </c>
      <c r="I13" s="22">
        <f>SUMIF('Shaker 7'!$F$2:$F$300,$F13,'Shaker 7'!$J$2:$J$300)</f>
        <v>0</v>
      </c>
      <c r="J13" s="22">
        <f>SUMIF('Run for Freedom 5K'!$F$2:$F$300,$F13,'Run for Freedom 5K'!$J$2:$J$300)</f>
        <v>0</v>
      </c>
      <c r="K13" s="22">
        <f>SUMIF('Footrace for the Fallen 5K'!$F$2:$F$366,$F13,'Footrace for the Fallen 5K'!$J$2:$J$366)</f>
        <v>1</v>
      </c>
      <c r="L13" s="22">
        <f>SUMIF('New England Half'!$F$2:$F$355,$F13,'New England Half'!$J$2:$J$355)</f>
        <v>1.2</v>
      </c>
      <c r="M13" s="24">
        <f t="shared" si="1"/>
        <v>2.2000000000000002</v>
      </c>
    </row>
    <row r="14" spans="1:13" ht="12.45">
      <c r="A14" s="3" t="s">
        <v>107</v>
      </c>
      <c r="B14" s="3" t="s">
        <v>519</v>
      </c>
      <c r="C14" s="3" t="s">
        <v>35</v>
      </c>
      <c r="D14" s="3">
        <v>73</v>
      </c>
      <c r="E14" t="s">
        <v>19</v>
      </c>
      <c r="F14" s="20" t="str">
        <f t="shared" si="0"/>
        <v>JamesLoveringMMILLENNIUM RUNNING</v>
      </c>
      <c r="G14" s="22">
        <f>SUMIF('Shamrock 5K'!$F$2:$F$300,$F14,'Shamrock 5K'!$J$2:$J$300)</f>
        <v>0</v>
      </c>
      <c r="H14" s="22">
        <f>SUMIF('Nashua 10K'!$F$2:$F$300,$F14,'Nashua 10K'!$J$2:$J$300)</f>
        <v>0</v>
      </c>
      <c r="I14" s="22">
        <f>SUMIF('Shaker 7'!$F$2:$F$300,$F14,'Shaker 7'!$J$2:$J$300)</f>
        <v>0</v>
      </c>
      <c r="J14" s="22">
        <f>SUMIF('Run for Freedom 5K'!$F$2:$F$300,$F14,'Run for Freedom 5K'!$J$2:$J$300)</f>
        <v>1</v>
      </c>
      <c r="K14" s="22">
        <f>SUMIF('Footrace for the Fallen 5K'!$F$2:$F$366,$F14,'Footrace for the Fallen 5K'!$J$2:$J$366)</f>
        <v>1</v>
      </c>
      <c r="L14" s="22">
        <f>SUMIF('New England Half'!$F$2:$F$355,$F14,'New England Half'!$J$2:$J$355)</f>
        <v>0</v>
      </c>
      <c r="M14" s="24">
        <f t="shared" si="1"/>
        <v>2</v>
      </c>
    </row>
    <row r="15" spans="1:13" ht="12.45">
      <c r="A15" s="3" t="s">
        <v>312</v>
      </c>
      <c r="B15" s="3" t="s">
        <v>683</v>
      </c>
      <c r="C15" s="3" t="s">
        <v>35</v>
      </c>
      <c r="D15" s="3">
        <v>78</v>
      </c>
      <c r="E15" t="s">
        <v>18</v>
      </c>
      <c r="F15" s="20" t="str">
        <f t="shared" si="0"/>
        <v>CharlesMorgansonMGREATER DERRY TRACK CLUB</v>
      </c>
      <c r="G15" s="22">
        <f>SUMIF('Shamrock 5K'!$F$2:$F$300,$F15,'Shamrock 5K'!$J$2:$J$300)</f>
        <v>0</v>
      </c>
      <c r="H15" s="22">
        <f>SUMIF('Nashua 10K'!$F$2:$F$300,$F15,'Nashua 10K'!$J$2:$J$300)</f>
        <v>0</v>
      </c>
      <c r="I15" s="22">
        <f>SUMIF('Shaker 7'!$F$2:$F$300,$F15,'Shaker 7'!$J$2:$J$300)</f>
        <v>0</v>
      </c>
      <c r="J15" s="22">
        <f>SUMIF('Run for Freedom 5K'!$F$2:$F$300,$F15,'Run for Freedom 5K'!$J$2:$J$300)</f>
        <v>1</v>
      </c>
      <c r="K15" s="22">
        <f>SUMIF('Footrace for the Fallen 5K'!$F$2:$F$366,$F15,'Footrace for the Fallen 5K'!$J$2:$J$366)</f>
        <v>1</v>
      </c>
      <c r="L15" s="22">
        <f>SUMIF('New England Half'!$F$2:$F$355,$F15,'New England Half'!$J$2:$J$355)</f>
        <v>0</v>
      </c>
      <c r="M15" s="24">
        <f t="shared" si="1"/>
        <v>2</v>
      </c>
    </row>
    <row r="16" spans="1:13" ht="12.45">
      <c r="A16" t="s">
        <v>83</v>
      </c>
      <c r="B16" t="s">
        <v>140</v>
      </c>
      <c r="C16" t="s">
        <v>35</v>
      </c>
      <c r="D16">
        <v>73</v>
      </c>
      <c r="E16" t="s">
        <v>18</v>
      </c>
      <c r="F16" s="20" t="str">
        <f t="shared" si="0"/>
        <v>DavidBreedenMGREATER DERRY TRACK CLUB</v>
      </c>
      <c r="G16" s="22">
        <f>SUMIF('Shamrock 5K'!$F$2:$F$300,$F16,'Shamrock 5K'!$J$2:$J$300)</f>
        <v>1.6</v>
      </c>
      <c r="H16" s="22">
        <f>SUMIF('Nashua 10K'!$F$2:$F$300,$F16,'Nashua 10K'!$J$2:$J$300)</f>
        <v>0</v>
      </c>
      <c r="I16" s="22">
        <f>SUMIF('Shaker 7'!$F$2:$F$300,$F16,'Shaker 7'!$J$2:$J$300)</f>
        <v>0</v>
      </c>
      <c r="J16" s="22">
        <f>SUMIF('Run for Freedom 5K'!$F$2:$F$300,$F16,'Run for Freedom 5K'!$J$2:$J$300)</f>
        <v>0</v>
      </c>
      <c r="K16" s="22">
        <f>SUMIF('Footrace for the Fallen 5K'!$F$2:$F$366,$F16,'Footrace for the Fallen 5K'!$J$2:$J$366)</f>
        <v>0</v>
      </c>
      <c r="L16" s="22">
        <f>SUMIF('New England Half'!$F$2:$F$355,$F16,'New England Half'!$J$2:$J$355)</f>
        <v>0</v>
      </c>
      <c r="M16" s="24">
        <f t="shared" si="1"/>
        <v>1.6</v>
      </c>
    </row>
    <row r="17" spans="1:13" ht="12.45">
      <c r="A17" s="3" t="s">
        <v>125</v>
      </c>
      <c r="B17" s="3" t="s">
        <v>657</v>
      </c>
      <c r="C17" s="3" t="s">
        <v>35</v>
      </c>
      <c r="D17" s="3">
        <v>70</v>
      </c>
      <c r="E17" t="s">
        <v>18</v>
      </c>
      <c r="F17" s="20" t="str">
        <f t="shared" si="0"/>
        <v>GaryGirolimonMGREATER DERRY TRACK CLUB</v>
      </c>
      <c r="G17" s="22">
        <f>SUMIF('Shamrock 5K'!$F$2:$F$300,$F17,'Shamrock 5K'!$J$2:$J$300)</f>
        <v>0</v>
      </c>
      <c r="H17" s="22">
        <f>SUMIF('Nashua 10K'!$F$2:$F$300,$F17,'Nashua 10K'!$J$2:$J$300)</f>
        <v>0</v>
      </c>
      <c r="I17" s="22">
        <f>SUMIF('Shaker 7'!$F$2:$F$300,$F17,'Shaker 7'!$J$2:$J$300)</f>
        <v>0</v>
      </c>
      <c r="J17" s="22">
        <f>SUMIF('Run for Freedom 5K'!$F$2:$F$300,$F17,'Run for Freedom 5K'!$J$2:$J$300)</f>
        <v>1</v>
      </c>
      <c r="K17" s="22">
        <f>SUMIF('Footrace for the Fallen 5K'!$F$2:$F$366,$F17,'Footrace for the Fallen 5K'!$J$2:$J$366)</f>
        <v>0</v>
      </c>
      <c r="L17" s="22">
        <f>SUMIF('New England Half'!$F$2:$F$355,$F17,'New England Half'!$J$2:$J$355)</f>
        <v>0</v>
      </c>
      <c r="M17" s="24">
        <f t="shared" si="1"/>
        <v>1</v>
      </c>
    </row>
    <row r="18" spans="1:13" ht="12.45">
      <c r="A18" s="3" t="s">
        <v>810</v>
      </c>
      <c r="B18" s="3" t="s">
        <v>811</v>
      </c>
      <c r="C18" s="3" t="s">
        <v>35</v>
      </c>
      <c r="D18" s="3">
        <v>72</v>
      </c>
      <c r="E18" t="s">
        <v>18</v>
      </c>
      <c r="F18" s="20" t="str">
        <f t="shared" si="0"/>
        <v>FrederickAndersonMGREATER DERRY TRACK CLUB</v>
      </c>
      <c r="G18" s="22">
        <f>SUMIF('Shamrock 5K'!$F$2:$F$300,$F18,'Shamrock 5K'!$J$2:$J$300)</f>
        <v>0</v>
      </c>
      <c r="H18" s="22">
        <f>SUMIF('Nashua 10K'!$F$2:$F$300,$F18,'Nashua 10K'!$J$2:$J$300)</f>
        <v>0</v>
      </c>
      <c r="I18" s="22">
        <f>SUMIF('Shaker 7'!$F$2:$F$300,$F18,'Shaker 7'!$J$2:$J$300)</f>
        <v>0</v>
      </c>
      <c r="J18" s="22">
        <f>SUMIF('Run for Freedom 5K'!$F$2:$F$300,$F18,'Run for Freedom 5K'!$J$2:$J$300)</f>
        <v>0</v>
      </c>
      <c r="K18" s="22">
        <f>SUMIF('Footrace for the Fallen 5K'!$F$2:$F$366,$F18,'Footrace for the Fallen 5K'!$J$2:$J$366)</f>
        <v>1</v>
      </c>
      <c r="L18" s="22">
        <f>SUMIF('New England Half'!$F$2:$F$355,$F18,'New England Half'!$J$2:$J$355)</f>
        <v>0</v>
      </c>
      <c r="M18" s="24">
        <f t="shared" si="1"/>
        <v>1</v>
      </c>
    </row>
    <row r="19" spans="1:13" ht="12.45">
      <c r="A19" t="s">
        <v>322</v>
      </c>
      <c r="B19" t="s">
        <v>321</v>
      </c>
      <c r="C19" t="s">
        <v>35</v>
      </c>
      <c r="D19">
        <v>78</v>
      </c>
      <c r="E19" t="s">
        <v>20</v>
      </c>
      <c r="F19" s="20" t="str">
        <f t="shared" si="0"/>
        <v>WilliamYoungMUPPER VALLEY RUNNING CLUB</v>
      </c>
      <c r="G19" s="22">
        <f>SUMIF('Shamrock 5K'!$F$2:$F$300,$F19,'Shamrock 5K'!$J$2:$J$300)</f>
        <v>1</v>
      </c>
      <c r="H19" s="22">
        <f>SUMIF('Nashua 10K'!$F$2:$F$300,$F19,'Nashua 10K'!$J$2:$J$300)</f>
        <v>0</v>
      </c>
      <c r="I19" s="22">
        <f>SUMIF('Shaker 7'!$F$2:$F$300,$F19,'Shaker 7'!$J$2:$J$300)</f>
        <v>0</v>
      </c>
      <c r="J19" s="22">
        <f>SUMIF('Run for Freedom 5K'!$F$2:$F$300,$F19,'Run for Freedom 5K'!$J$2:$J$300)</f>
        <v>0</v>
      </c>
      <c r="K19" s="22">
        <f>SUMIF('Footrace for the Fallen 5K'!$F$2:$F$366,$F19,'Footrace for the Fallen 5K'!$J$2:$J$366)</f>
        <v>0</v>
      </c>
      <c r="L19" s="22">
        <f>SUMIF('New England Half'!$F$2:$F$355,$F19,'New England Half'!$J$2:$J$355)</f>
        <v>0</v>
      </c>
      <c r="M19" s="24">
        <f t="shared" si="1"/>
        <v>1</v>
      </c>
    </row>
    <row r="20" spans="1:13" ht="12.45">
      <c r="A20" s="3" t="s">
        <v>406</v>
      </c>
      <c r="B20" s="3" t="s">
        <v>739</v>
      </c>
      <c r="C20" s="3" t="s">
        <v>35</v>
      </c>
      <c r="D20" s="3">
        <v>78</v>
      </c>
      <c r="E20" t="s">
        <v>18</v>
      </c>
      <c r="F20" s="20" t="str">
        <f t="shared" si="0"/>
        <v>BobMullenMGREATER DERRY TRACK CLUB</v>
      </c>
      <c r="G20" s="22">
        <f>SUMIF('Shamrock 5K'!$F$2:$F$300,$F20,'Shamrock 5K'!$J$2:$J$300)</f>
        <v>0</v>
      </c>
      <c r="H20" s="22">
        <f>SUMIF('Nashua 10K'!$F$2:$F$300,$F20,'Nashua 10K'!$J$2:$J$300)</f>
        <v>0</v>
      </c>
      <c r="I20" s="22">
        <f>SUMIF('Shaker 7'!$F$2:$F$300,$F20,'Shaker 7'!$J$2:$J$300)</f>
        <v>0</v>
      </c>
      <c r="J20" s="22">
        <f>SUMIF('Run for Freedom 5K'!$F$2:$F$300,$F20,'Run for Freedom 5K'!$J$2:$J$300)</f>
        <v>0</v>
      </c>
      <c r="K20" s="22">
        <f>SUMIF('Footrace for the Fallen 5K'!$F$2:$F$366,$F20,'Footrace for the Fallen 5K'!$J$2:$J$366)</f>
        <v>1</v>
      </c>
      <c r="L20" s="22">
        <f>SUMIF('New England Half'!$F$2:$F$355,$F20,'New England Half'!$J$2:$J$355)</f>
        <v>0</v>
      </c>
      <c r="M20" s="24">
        <f t="shared" si="1"/>
        <v>1</v>
      </c>
    </row>
    <row r="21" spans="1:13" ht="12.45">
      <c r="A21" t="s">
        <v>92</v>
      </c>
      <c r="B21" t="s">
        <v>296</v>
      </c>
      <c r="C21" t="s">
        <v>35</v>
      </c>
      <c r="D21">
        <v>81</v>
      </c>
      <c r="E21" t="s">
        <v>20</v>
      </c>
      <c r="F21" s="20" t="str">
        <f t="shared" si="0"/>
        <v>MichaelGonnermanMUPPER VALLEY RUNNING CLUB</v>
      </c>
      <c r="G21" s="22">
        <f>SUMIF('Shamrock 5K'!$F$2:$F$300,$F21,'Shamrock 5K'!$J$2:$J$300)</f>
        <v>1</v>
      </c>
      <c r="H21" s="22">
        <f>SUMIF('Nashua 10K'!$F$2:$F$300,$F21,'Nashua 10K'!$J$2:$J$300)</f>
        <v>0</v>
      </c>
      <c r="I21" s="22">
        <f>SUMIF('Shaker 7'!$F$2:$F$300,$F21,'Shaker 7'!$J$2:$J$300)</f>
        <v>0</v>
      </c>
      <c r="J21" s="22">
        <f>SUMIF('Run for Freedom 5K'!$F$2:$F$300,$F21,'Run for Freedom 5K'!$J$2:$J$300)</f>
        <v>0</v>
      </c>
      <c r="K21" s="22">
        <f>SUMIF('Footrace for the Fallen 5K'!$F$2:$F$366,$F21,'Footrace for the Fallen 5K'!$J$2:$J$366)</f>
        <v>0</v>
      </c>
      <c r="L21" s="22">
        <f>SUMIF('New England Half'!$F$2:$F$355,$F21,'New England Half'!$J$2:$J$355)</f>
        <v>0</v>
      </c>
      <c r="M21" s="24">
        <f t="shared" si="1"/>
        <v>1</v>
      </c>
    </row>
    <row r="22" spans="1:13" ht="12.45">
      <c r="A22" s="3" t="s">
        <v>322</v>
      </c>
      <c r="B22" s="3" t="s">
        <v>225</v>
      </c>
      <c r="C22" s="3" t="s">
        <v>35</v>
      </c>
      <c r="D22" s="3">
        <v>81</v>
      </c>
      <c r="E22" t="s">
        <v>18</v>
      </c>
      <c r="F22" s="20" t="str">
        <f t="shared" si="0"/>
        <v>WilliamManningMGREATER DERRY TRACK CLUB</v>
      </c>
      <c r="G22" s="22">
        <f>SUMIF('Shamrock 5K'!$F$2:$F$300,$F22,'Shamrock 5K'!$J$2:$J$300)</f>
        <v>0</v>
      </c>
      <c r="H22" s="22">
        <f>SUMIF('Nashua 10K'!$F$2:$F$300,$F22,'Nashua 10K'!$J$2:$J$300)</f>
        <v>0</v>
      </c>
      <c r="I22" s="22">
        <f>SUMIF('Shaker 7'!$F$2:$F$300,$F22,'Shaker 7'!$J$2:$J$300)</f>
        <v>0</v>
      </c>
      <c r="J22" s="22">
        <f>SUMIF('Run for Freedom 5K'!$F$2:$F$300,$F22,'Run for Freedom 5K'!$J$2:$J$300)</f>
        <v>0</v>
      </c>
      <c r="K22" s="22">
        <f>SUMIF('Footrace for the Fallen 5K'!$F$2:$F$366,$F22,'Footrace for the Fallen 5K'!$J$2:$J$366)</f>
        <v>1</v>
      </c>
      <c r="L22" s="22">
        <f>SUMIF('New England Half'!$F$2:$F$355,$F22,'New England Half'!$J$2:$J$355)</f>
        <v>0</v>
      </c>
      <c r="M22" s="24">
        <f t="shared" si="1"/>
        <v>1</v>
      </c>
    </row>
    <row r="23" spans="1:13" ht="12.45">
      <c r="M23" s="24"/>
    </row>
    <row r="24" spans="1:13" ht="12.45">
      <c r="M24" s="24"/>
    </row>
    <row r="25" spans="1:13" ht="12.45">
      <c r="M25" s="24"/>
    </row>
    <row r="26" spans="1:13" ht="12.45">
      <c r="M26" s="24"/>
    </row>
    <row r="27" spans="1:13" ht="12.45">
      <c r="M27" s="24"/>
    </row>
    <row r="28" spans="1:13" ht="12.45">
      <c r="M28" s="24"/>
    </row>
    <row r="29" spans="1:13" ht="12.45">
      <c r="M29" s="24"/>
    </row>
    <row r="30" spans="1:13" ht="12.45">
      <c r="M30" s="24"/>
    </row>
    <row r="31" spans="1:13" ht="12.45">
      <c r="M31" s="24"/>
    </row>
    <row r="32" spans="1:13" ht="12.45">
      <c r="M32" s="24"/>
    </row>
    <row r="33" spans="13:13" ht="12.45">
      <c r="M33" s="24"/>
    </row>
    <row r="34" spans="13:13" ht="12.45">
      <c r="M34" s="24"/>
    </row>
    <row r="35" spans="13:13" ht="12.45">
      <c r="M35" s="24"/>
    </row>
    <row r="36" spans="13:13" ht="12.45">
      <c r="M36" s="24"/>
    </row>
    <row r="37" spans="13:13" ht="12.45">
      <c r="M37" s="24"/>
    </row>
    <row r="38" spans="13:13" ht="12.45">
      <c r="M38" s="24"/>
    </row>
    <row r="39" spans="13:13" ht="12.45">
      <c r="M39" s="24"/>
    </row>
    <row r="40" spans="13:13" ht="12.45">
      <c r="M40" s="24"/>
    </row>
    <row r="41" spans="13:13" ht="12.45">
      <c r="M41" s="24"/>
    </row>
    <row r="42" spans="13:13" ht="12.45">
      <c r="M42" s="24"/>
    </row>
    <row r="43" spans="13:13" ht="12.45">
      <c r="M43" s="24"/>
    </row>
    <row r="44" spans="13:13" ht="12.45">
      <c r="M44" s="24"/>
    </row>
    <row r="45" spans="13:13" ht="12.45">
      <c r="M45" s="24"/>
    </row>
    <row r="46" spans="13:13" ht="12.45">
      <c r="M46" s="24"/>
    </row>
    <row r="47" spans="13:13" ht="12.45">
      <c r="M47" s="24"/>
    </row>
    <row r="48" spans="13:13" ht="12.45">
      <c r="M48" s="24"/>
    </row>
    <row r="49" spans="13:13" ht="12.45">
      <c r="M49" s="24"/>
    </row>
    <row r="50" spans="13:13" ht="12.45">
      <c r="M50" s="24"/>
    </row>
    <row r="51" spans="13:13" ht="12.45">
      <c r="M51" s="24"/>
    </row>
    <row r="52" spans="13:13" ht="12.45">
      <c r="M52" s="24"/>
    </row>
    <row r="53" spans="13:13" ht="12.45">
      <c r="M53" s="24"/>
    </row>
    <row r="54" spans="13:13" ht="12.45">
      <c r="M54" s="24"/>
    </row>
    <row r="55" spans="13:13" ht="12.45">
      <c r="M55" s="24"/>
    </row>
    <row r="56" spans="13:13" ht="12.45">
      <c r="M56" s="24"/>
    </row>
    <row r="57" spans="13:13" ht="12.45">
      <c r="M57" s="24"/>
    </row>
    <row r="58" spans="13:13" ht="12.45">
      <c r="M58" s="24"/>
    </row>
    <row r="59" spans="13:13" ht="12.45">
      <c r="M59" s="24"/>
    </row>
    <row r="60" spans="13:13" ht="12.45">
      <c r="M60" s="24"/>
    </row>
    <row r="61" spans="13:13" ht="12.45">
      <c r="M61" s="24"/>
    </row>
    <row r="62" spans="13:13" ht="12.45">
      <c r="M62" s="24"/>
    </row>
    <row r="63" spans="13:13" ht="12.45">
      <c r="M63" s="24"/>
    </row>
    <row r="64" spans="13:13" ht="12.45">
      <c r="M64" s="24"/>
    </row>
    <row r="65" spans="13:13" ht="12.45">
      <c r="M65" s="24"/>
    </row>
    <row r="66" spans="13:13" ht="12.45">
      <c r="M66" s="24"/>
    </row>
    <row r="67" spans="13:13" ht="12.45">
      <c r="M67" s="24"/>
    </row>
    <row r="68" spans="13:13" ht="12.45">
      <c r="M68" s="24"/>
    </row>
    <row r="69" spans="13:13" ht="12.45">
      <c r="M69" s="24"/>
    </row>
    <row r="70" spans="13:13" ht="12.45">
      <c r="M70" s="24"/>
    </row>
    <row r="71" spans="13:13" ht="12.45">
      <c r="M71" s="24"/>
    </row>
    <row r="72" spans="13:13" ht="12.45">
      <c r="M72" s="24"/>
    </row>
    <row r="73" spans="13:13" ht="12.45">
      <c r="M73" s="24"/>
    </row>
    <row r="74" spans="13:13" ht="12.45">
      <c r="M74" s="24"/>
    </row>
    <row r="75" spans="13:13" ht="12.45">
      <c r="M75" s="24"/>
    </row>
    <row r="76" spans="13:13" ht="12.45">
      <c r="M76" s="24"/>
    </row>
    <row r="77" spans="13:13" ht="12.45">
      <c r="M77" s="24"/>
    </row>
    <row r="78" spans="13:13" ht="12.45">
      <c r="M78" s="24"/>
    </row>
    <row r="79" spans="13:13" ht="12.45">
      <c r="M79" s="24"/>
    </row>
    <row r="80" spans="13:13" ht="12.45">
      <c r="M80" s="24"/>
    </row>
    <row r="81" spans="13:13" ht="12.45">
      <c r="M81" s="24"/>
    </row>
    <row r="82" spans="13:13" ht="12.45">
      <c r="M82" s="24"/>
    </row>
    <row r="83" spans="13:13" ht="12.45">
      <c r="M83" s="24"/>
    </row>
    <row r="84" spans="13:13" ht="12.45">
      <c r="M84" s="24"/>
    </row>
    <row r="85" spans="13:13" ht="12.45">
      <c r="M85" s="24"/>
    </row>
    <row r="86" spans="13:13" ht="12.45">
      <c r="M86" s="24"/>
    </row>
    <row r="87" spans="13:13" ht="12.45">
      <c r="M87" s="24"/>
    </row>
    <row r="88" spans="13:13" ht="12.45">
      <c r="M88" s="24"/>
    </row>
    <row r="89" spans="13:13" ht="12.45">
      <c r="M89" s="24"/>
    </row>
    <row r="90" spans="13:13" ht="12.45">
      <c r="M90" s="24"/>
    </row>
    <row r="91" spans="13:13" ht="12.45">
      <c r="M91" s="24"/>
    </row>
    <row r="92" spans="13:13" ht="12.45">
      <c r="M92" s="24"/>
    </row>
    <row r="93" spans="13:13" ht="12.45">
      <c r="M93" s="24"/>
    </row>
    <row r="94" spans="13:13" ht="12.45">
      <c r="M94" s="24"/>
    </row>
    <row r="95" spans="13:13" ht="12.45">
      <c r="M95" s="24"/>
    </row>
    <row r="96" spans="13:13" ht="12.45">
      <c r="M96" s="24"/>
    </row>
    <row r="97" spans="13:13" ht="12.45">
      <c r="M97" s="24"/>
    </row>
    <row r="98" spans="13:13" ht="12.45">
      <c r="M98" s="24"/>
    </row>
    <row r="99" spans="13:13" ht="12.45">
      <c r="M99" s="24"/>
    </row>
    <row r="100" spans="13:13" ht="12.45">
      <c r="M100" s="24"/>
    </row>
    <row r="101" spans="13:13" ht="12.45">
      <c r="M101" s="24"/>
    </row>
    <row r="102" spans="13:13" ht="12.45">
      <c r="M102" s="24"/>
    </row>
    <row r="103" spans="13:13" ht="12.45">
      <c r="M103" s="24"/>
    </row>
    <row r="104" spans="13:13" ht="12.45">
      <c r="M104" s="24"/>
    </row>
    <row r="105" spans="13:13" ht="12.45">
      <c r="M105" s="24"/>
    </row>
    <row r="106" spans="13:13" ht="12.45">
      <c r="M106" s="24"/>
    </row>
    <row r="107" spans="13:13" ht="12.45">
      <c r="M107" s="24"/>
    </row>
    <row r="108" spans="13:13" ht="12.45">
      <c r="M108" s="24"/>
    </row>
    <row r="109" spans="13:13" ht="12.45">
      <c r="M109" s="24"/>
    </row>
    <row r="110" spans="13:13" ht="12.45">
      <c r="M110" s="24"/>
    </row>
    <row r="111" spans="13:13" ht="12.45">
      <c r="M111" s="24"/>
    </row>
    <row r="112" spans="13:13" ht="12.45">
      <c r="M112" s="24"/>
    </row>
    <row r="113" spans="13:13" ht="12.45">
      <c r="M113" s="24"/>
    </row>
    <row r="114" spans="13:13" ht="12.45">
      <c r="M114" s="24"/>
    </row>
    <row r="115" spans="13:13" ht="12.45">
      <c r="M115" s="24"/>
    </row>
    <row r="116" spans="13:13" ht="12.45">
      <c r="M116" s="24"/>
    </row>
    <row r="117" spans="13:13" ht="12.45">
      <c r="M117" s="24"/>
    </row>
    <row r="118" spans="13:13" ht="12.45">
      <c r="M118" s="24"/>
    </row>
    <row r="119" spans="13:13" ht="12.45">
      <c r="M119" s="24"/>
    </row>
    <row r="120" spans="13:13" ht="12.45">
      <c r="M120" s="24"/>
    </row>
    <row r="121" spans="13:13" ht="12.45">
      <c r="M121" s="24"/>
    </row>
    <row r="122" spans="13:13" ht="12.45">
      <c r="M122" s="24"/>
    </row>
    <row r="123" spans="13:13" ht="12.45">
      <c r="M123" s="24"/>
    </row>
    <row r="124" spans="13:13" ht="12.45">
      <c r="M124" s="24"/>
    </row>
    <row r="125" spans="13:13" ht="12.45">
      <c r="M125" s="24"/>
    </row>
    <row r="126" spans="13:13" ht="12.45">
      <c r="M126" s="24"/>
    </row>
    <row r="127" spans="13:13" ht="12.45">
      <c r="M127" s="24"/>
    </row>
    <row r="128" spans="13:13" ht="12.45">
      <c r="M128" s="24"/>
    </row>
    <row r="129" spans="13:13" ht="12.45">
      <c r="M129" s="24"/>
    </row>
    <row r="130" spans="13:13" ht="12.45">
      <c r="M130" s="24"/>
    </row>
    <row r="131" spans="13:13" ht="12.45">
      <c r="M131" s="24"/>
    </row>
    <row r="132" spans="13:13" ht="12.45">
      <c r="M132" s="24"/>
    </row>
    <row r="133" spans="13:13" ht="12.45">
      <c r="M133" s="24"/>
    </row>
    <row r="134" spans="13:13" ht="12.45">
      <c r="M134" s="24"/>
    </row>
    <row r="135" spans="13:13" ht="12.45">
      <c r="M135" s="24"/>
    </row>
    <row r="136" spans="13:13" ht="12.45">
      <c r="M136" s="24"/>
    </row>
    <row r="137" spans="13:13" ht="12.45">
      <c r="M137" s="24"/>
    </row>
    <row r="138" spans="13:13" ht="12.45">
      <c r="M138" s="24"/>
    </row>
    <row r="139" spans="13:13" ht="12.45">
      <c r="M139" s="24"/>
    </row>
    <row r="140" spans="13:13" ht="12.45">
      <c r="M140" s="24"/>
    </row>
    <row r="141" spans="13:13" ht="12.45">
      <c r="M141" s="24"/>
    </row>
    <row r="142" spans="13:13" ht="12.45">
      <c r="M142" s="24"/>
    </row>
    <row r="143" spans="13:13" ht="12.45">
      <c r="M143" s="24"/>
    </row>
    <row r="144" spans="13:13" ht="12.45">
      <c r="M144" s="24"/>
    </row>
    <row r="145" spans="13:13" ht="12.45">
      <c r="M145" s="24"/>
    </row>
    <row r="146" spans="13:13" ht="12.45">
      <c r="M146" s="24"/>
    </row>
    <row r="147" spans="13:13" ht="12.45">
      <c r="M147" s="24"/>
    </row>
    <row r="148" spans="13:13" ht="12.45">
      <c r="M148" s="24"/>
    </row>
    <row r="149" spans="13:13" ht="12.45">
      <c r="M149" s="24"/>
    </row>
    <row r="150" spans="13:13" ht="12.45">
      <c r="M150" s="24"/>
    </row>
    <row r="151" spans="13:13" ht="12.45">
      <c r="M151" s="24"/>
    </row>
    <row r="152" spans="13:13" ht="12.45">
      <c r="M152" s="24"/>
    </row>
    <row r="153" spans="13:13" ht="12.45">
      <c r="M153" s="24"/>
    </row>
    <row r="154" spans="13:13" ht="12.45">
      <c r="M154" s="24"/>
    </row>
    <row r="155" spans="13:13" ht="12.45">
      <c r="M155" s="24"/>
    </row>
    <row r="156" spans="13:13" ht="12.45">
      <c r="M156" s="24"/>
    </row>
    <row r="157" spans="13:13" ht="12.45">
      <c r="M157" s="24"/>
    </row>
    <row r="158" spans="13:13" ht="12.45">
      <c r="M158" s="24"/>
    </row>
    <row r="159" spans="13:13" ht="12.45">
      <c r="M159" s="24"/>
    </row>
    <row r="160" spans="13:13" ht="12.45">
      <c r="M160" s="24"/>
    </row>
    <row r="161" spans="13:13" ht="12.45">
      <c r="M161" s="24"/>
    </row>
    <row r="162" spans="13:13" ht="12.45">
      <c r="M162" s="24"/>
    </row>
    <row r="163" spans="13:13" ht="12.45">
      <c r="M163" s="24"/>
    </row>
    <row r="164" spans="13:13" ht="12.45">
      <c r="M164" s="24"/>
    </row>
    <row r="165" spans="13:13" ht="12.45">
      <c r="M165" s="24"/>
    </row>
    <row r="166" spans="13:13" ht="12.45">
      <c r="M166" s="24"/>
    </row>
    <row r="167" spans="13:13" ht="12.45">
      <c r="M167" s="24"/>
    </row>
    <row r="168" spans="13:13" ht="12.45">
      <c r="M168" s="24"/>
    </row>
    <row r="169" spans="13:13" ht="12.45">
      <c r="M169" s="24"/>
    </row>
    <row r="170" spans="13:13" ht="12.45">
      <c r="M170" s="24"/>
    </row>
    <row r="171" spans="13:13" ht="12.45">
      <c r="M171" s="24"/>
    </row>
    <row r="172" spans="13:13" ht="12.45">
      <c r="M172" s="24"/>
    </row>
    <row r="173" spans="13:13" ht="12.45">
      <c r="M173" s="24"/>
    </row>
    <row r="174" spans="13:13" ht="12.45">
      <c r="M174" s="24"/>
    </row>
    <row r="175" spans="13:13" ht="12.45">
      <c r="M175" s="24"/>
    </row>
    <row r="176" spans="13:13" ht="12.45">
      <c r="M176" s="24"/>
    </row>
    <row r="177" spans="13:13" ht="12.45">
      <c r="M177" s="24"/>
    </row>
    <row r="178" spans="13:13" ht="12.45">
      <c r="M178" s="24"/>
    </row>
    <row r="179" spans="13:13" ht="12.45">
      <c r="M179" s="24"/>
    </row>
    <row r="180" spans="13:13" ht="12.45">
      <c r="M180" s="24"/>
    </row>
    <row r="181" spans="13:13" ht="12.45">
      <c r="M181" s="24"/>
    </row>
    <row r="182" spans="13:13" ht="12.45">
      <c r="M182" s="24"/>
    </row>
    <row r="183" spans="13:13" ht="12.45">
      <c r="M183" s="24"/>
    </row>
    <row r="184" spans="13:13" ht="12.45">
      <c r="M184" s="24"/>
    </row>
    <row r="185" spans="13:13" ht="12.45">
      <c r="M185" s="24"/>
    </row>
    <row r="186" spans="13:13" ht="12.45">
      <c r="M186" s="24"/>
    </row>
    <row r="187" spans="13:13" ht="12.45">
      <c r="M187" s="24"/>
    </row>
    <row r="188" spans="13:13" ht="12.45">
      <c r="M188" s="24"/>
    </row>
    <row r="189" spans="13:13" ht="12.45">
      <c r="M189" s="24"/>
    </row>
    <row r="190" spans="13:13" ht="12.45">
      <c r="M190" s="24"/>
    </row>
    <row r="191" spans="13:13" ht="12.45">
      <c r="M191" s="24"/>
    </row>
    <row r="192" spans="13:13" ht="12.45">
      <c r="M192" s="24"/>
    </row>
    <row r="193" spans="13:13" ht="12.45">
      <c r="M193" s="24"/>
    </row>
    <row r="194" spans="13:13" ht="12.45">
      <c r="M194" s="24"/>
    </row>
    <row r="195" spans="13:13" ht="12.45">
      <c r="M195" s="24"/>
    </row>
    <row r="196" spans="13:13" ht="12.45">
      <c r="M196" s="24"/>
    </row>
    <row r="197" spans="13:13" ht="12.45">
      <c r="M197" s="24"/>
    </row>
    <row r="198" spans="13:13" ht="12.45">
      <c r="M198" s="24"/>
    </row>
    <row r="199" spans="13:13" ht="12.45">
      <c r="M199" s="24"/>
    </row>
    <row r="200" spans="13:13" ht="12.45">
      <c r="M200" s="24"/>
    </row>
    <row r="201" spans="13:13" ht="12.45">
      <c r="M201" s="24"/>
    </row>
    <row r="202" spans="13:13" ht="12.45">
      <c r="M202" s="24"/>
    </row>
    <row r="203" spans="13:13" ht="12.45">
      <c r="M203" s="24"/>
    </row>
    <row r="204" spans="13:13" ht="12.45">
      <c r="M204" s="24"/>
    </row>
    <row r="205" spans="13:13" ht="12.45">
      <c r="M205" s="24"/>
    </row>
    <row r="206" spans="13:13" ht="12.45">
      <c r="M206" s="24"/>
    </row>
    <row r="207" spans="13:13" ht="12.45">
      <c r="M207" s="24"/>
    </row>
    <row r="208" spans="13:13" ht="12.45">
      <c r="M208" s="24"/>
    </row>
    <row r="209" spans="13:13" ht="12.45">
      <c r="M209" s="24"/>
    </row>
    <row r="210" spans="13:13" ht="12.45">
      <c r="M210" s="24"/>
    </row>
    <row r="211" spans="13:13" ht="12.45">
      <c r="M211" s="24"/>
    </row>
    <row r="212" spans="13:13" ht="12.45">
      <c r="M212" s="24"/>
    </row>
    <row r="213" spans="13:13" ht="12.45">
      <c r="M213" s="24"/>
    </row>
    <row r="214" spans="13:13" ht="12.45">
      <c r="M214" s="24"/>
    </row>
    <row r="215" spans="13:13" ht="12.45">
      <c r="M215" s="24"/>
    </row>
    <row r="216" spans="13:13" ht="12.45">
      <c r="M216" s="24"/>
    </row>
    <row r="217" spans="13:13" ht="12.45">
      <c r="M217" s="24"/>
    </row>
    <row r="218" spans="13:13" ht="12.45">
      <c r="M218" s="24"/>
    </row>
    <row r="219" spans="13:13" ht="12.45">
      <c r="M219" s="24"/>
    </row>
    <row r="220" spans="13:13" ht="12.45">
      <c r="M220" s="24"/>
    </row>
    <row r="221" spans="13:13" ht="12.45">
      <c r="M221" s="24"/>
    </row>
    <row r="222" spans="13:13" ht="12.45">
      <c r="M222" s="24"/>
    </row>
    <row r="223" spans="13:13" ht="12.45">
      <c r="M223" s="24"/>
    </row>
    <row r="224" spans="13:13" ht="12.45">
      <c r="M224" s="24"/>
    </row>
    <row r="225" spans="13:13" ht="12.45">
      <c r="M225" s="24"/>
    </row>
    <row r="226" spans="13:13" ht="12.45">
      <c r="M226" s="24"/>
    </row>
    <row r="227" spans="13:13" ht="12.45">
      <c r="M227" s="24"/>
    </row>
    <row r="228" spans="13:13" ht="12.45">
      <c r="M228" s="24"/>
    </row>
    <row r="229" spans="13:13" ht="12.45">
      <c r="M229" s="24"/>
    </row>
    <row r="230" spans="13:13" ht="12.45">
      <c r="M230" s="24"/>
    </row>
    <row r="231" spans="13:13" ht="12.45">
      <c r="M231" s="24"/>
    </row>
    <row r="232" spans="13:13" ht="12.45">
      <c r="M232" s="24"/>
    </row>
    <row r="233" spans="13:13" ht="12.45">
      <c r="M233" s="24"/>
    </row>
    <row r="234" spans="13:13" ht="12.45">
      <c r="M234" s="24"/>
    </row>
    <row r="235" spans="13:13" ht="12.45">
      <c r="M235" s="24"/>
    </row>
    <row r="236" spans="13:13" ht="12.45">
      <c r="M236" s="24"/>
    </row>
    <row r="237" spans="13:13" ht="12.45">
      <c r="M237" s="24"/>
    </row>
    <row r="238" spans="13:13" ht="12.45">
      <c r="M238" s="24"/>
    </row>
    <row r="239" spans="13:13" ht="12.45">
      <c r="M239" s="24"/>
    </row>
    <row r="240" spans="13:13" ht="12.45">
      <c r="M240" s="24"/>
    </row>
    <row r="241" spans="13:13" ht="12.45">
      <c r="M241" s="24"/>
    </row>
    <row r="242" spans="13:13" ht="12.45">
      <c r="M242" s="24"/>
    </row>
    <row r="243" spans="13:13" ht="12.45">
      <c r="M243" s="24"/>
    </row>
    <row r="244" spans="13:13" ht="12.45">
      <c r="M244" s="24"/>
    </row>
    <row r="245" spans="13:13" ht="12.45">
      <c r="M245" s="24"/>
    </row>
    <row r="246" spans="13:13" ht="12.45">
      <c r="M246" s="24"/>
    </row>
    <row r="247" spans="13:13" ht="12.45">
      <c r="M247" s="24"/>
    </row>
    <row r="248" spans="13:13" ht="12.45">
      <c r="M248" s="24"/>
    </row>
    <row r="249" spans="13:13" ht="12.45">
      <c r="M249" s="24"/>
    </row>
    <row r="250" spans="13:13" ht="12.45">
      <c r="M250" s="24"/>
    </row>
    <row r="251" spans="13:13" ht="12.45">
      <c r="M251" s="24"/>
    </row>
    <row r="252" spans="13:13" ht="12.45">
      <c r="M252" s="24"/>
    </row>
    <row r="253" spans="13:13" ht="12.45">
      <c r="M253" s="24"/>
    </row>
    <row r="254" spans="13:13" ht="12.45">
      <c r="M254" s="24"/>
    </row>
    <row r="255" spans="13:13" ht="12.45">
      <c r="M255" s="24"/>
    </row>
    <row r="256" spans="13:13" ht="12.45">
      <c r="M256" s="24"/>
    </row>
    <row r="257" spans="13:13" ht="12.45">
      <c r="M257" s="24"/>
    </row>
    <row r="258" spans="13:13" ht="12.45">
      <c r="M258" s="24"/>
    </row>
    <row r="259" spans="13:13" ht="12.45">
      <c r="M259" s="24"/>
    </row>
    <row r="260" spans="13:13" ht="12.45">
      <c r="M260" s="24"/>
    </row>
    <row r="261" spans="13:13" ht="12.45">
      <c r="M261" s="24"/>
    </row>
    <row r="262" spans="13:13" ht="12.45">
      <c r="M262" s="24"/>
    </row>
    <row r="263" spans="13:13" ht="12.45">
      <c r="M263" s="24"/>
    </row>
    <row r="264" spans="13:13" ht="12.45">
      <c r="M264" s="24"/>
    </row>
    <row r="265" spans="13:13" ht="12.45">
      <c r="M265" s="24"/>
    </row>
    <row r="266" spans="13:13" ht="12.45">
      <c r="M266" s="24"/>
    </row>
    <row r="267" spans="13:13" ht="12.45">
      <c r="M267" s="24"/>
    </row>
    <row r="268" spans="13:13" ht="12.45">
      <c r="M268" s="24"/>
    </row>
    <row r="269" spans="13:13" ht="12.45">
      <c r="M269" s="24"/>
    </row>
    <row r="270" spans="13:13" ht="12.45">
      <c r="M270" s="24"/>
    </row>
    <row r="271" spans="13:13" ht="12.45">
      <c r="M271" s="24"/>
    </row>
    <row r="272" spans="13:13" ht="12.45">
      <c r="M272" s="24"/>
    </row>
    <row r="273" spans="13:13" ht="12.45">
      <c r="M273" s="24"/>
    </row>
    <row r="274" spans="13:13" ht="12.45">
      <c r="M274" s="24"/>
    </row>
    <row r="275" spans="13:13" ht="12.45">
      <c r="M275" s="24"/>
    </row>
    <row r="276" spans="13:13" ht="12.45">
      <c r="M276" s="24"/>
    </row>
    <row r="277" spans="13:13" ht="12.45">
      <c r="M277" s="24"/>
    </row>
    <row r="278" spans="13:13" ht="12.45">
      <c r="M278" s="24"/>
    </row>
    <row r="279" spans="13:13" ht="12.45">
      <c r="M279" s="24"/>
    </row>
    <row r="280" spans="13:13" ht="12.45">
      <c r="M280" s="24"/>
    </row>
    <row r="281" spans="13:13" ht="12.45">
      <c r="M281" s="24"/>
    </row>
    <row r="282" spans="13:13" ht="12.45">
      <c r="M282" s="24"/>
    </row>
    <row r="283" spans="13:13" ht="12.45">
      <c r="M283" s="24"/>
    </row>
    <row r="284" spans="13:13" ht="12.45">
      <c r="M284" s="24"/>
    </row>
    <row r="285" spans="13:13" ht="12.45">
      <c r="M285" s="24"/>
    </row>
    <row r="286" spans="13:13" ht="12.45">
      <c r="M286" s="24"/>
    </row>
    <row r="287" spans="13:13" ht="12.45">
      <c r="M287" s="24"/>
    </row>
    <row r="288" spans="13:13" ht="12.45">
      <c r="M288" s="24"/>
    </row>
    <row r="289" spans="13:13" ht="12.45">
      <c r="M289" s="24"/>
    </row>
    <row r="290" spans="13:13" ht="12.45">
      <c r="M290" s="24"/>
    </row>
    <row r="291" spans="13:13" ht="12.45">
      <c r="M291" s="24"/>
    </row>
    <row r="292" spans="13:13" ht="12.45">
      <c r="M292" s="24"/>
    </row>
    <row r="293" spans="13:13" ht="12.45">
      <c r="M293" s="24"/>
    </row>
    <row r="294" spans="13:13" ht="12.45">
      <c r="M294" s="24"/>
    </row>
    <row r="295" spans="13:13" ht="12.45">
      <c r="M295" s="24"/>
    </row>
    <row r="296" spans="13:13" ht="12.45">
      <c r="M296" s="24"/>
    </row>
    <row r="297" spans="13:13" ht="12.45">
      <c r="M297" s="24"/>
    </row>
    <row r="298" spans="13:13" ht="12.45">
      <c r="M298" s="24"/>
    </row>
    <row r="299" spans="13:13" ht="12.45">
      <c r="M299" s="24"/>
    </row>
    <row r="300" spans="13:13" ht="12.45">
      <c r="M300" s="24"/>
    </row>
    <row r="301" spans="13:13" ht="12.45">
      <c r="M301" s="24"/>
    </row>
    <row r="302" spans="13:13" ht="12.45">
      <c r="M302" s="24"/>
    </row>
    <row r="303" spans="13:13" ht="12.45">
      <c r="M303" s="24"/>
    </row>
    <row r="304" spans="13:13" ht="12.45">
      <c r="M304" s="24"/>
    </row>
    <row r="305" spans="13:13" ht="12.45">
      <c r="M305" s="24"/>
    </row>
    <row r="306" spans="13:13" ht="12.45">
      <c r="M306" s="24"/>
    </row>
    <row r="307" spans="13:13" ht="12.45">
      <c r="M307" s="24"/>
    </row>
    <row r="308" spans="13:13" ht="12.45">
      <c r="M308" s="24"/>
    </row>
    <row r="309" spans="13:13" ht="12.45">
      <c r="M309" s="24"/>
    </row>
    <row r="310" spans="13:13" ht="12.45">
      <c r="M310" s="24"/>
    </row>
    <row r="311" spans="13:13" ht="12.45">
      <c r="M311" s="24"/>
    </row>
    <row r="312" spans="13:13" ht="12.45">
      <c r="M312" s="24"/>
    </row>
    <row r="313" spans="13:13" ht="12.45">
      <c r="M313" s="24"/>
    </row>
    <row r="314" spans="13:13" ht="12.45">
      <c r="M314" s="24"/>
    </row>
    <row r="315" spans="13:13" ht="12.45">
      <c r="M315" s="24"/>
    </row>
    <row r="316" spans="13:13" ht="12.45">
      <c r="M316" s="24"/>
    </row>
    <row r="317" spans="13:13" ht="12.45">
      <c r="M317" s="24"/>
    </row>
    <row r="318" spans="13:13" ht="12.45">
      <c r="M318" s="24"/>
    </row>
    <row r="319" spans="13:13" ht="12.45">
      <c r="M319" s="24"/>
    </row>
    <row r="320" spans="13:13" ht="12.45">
      <c r="M320" s="24"/>
    </row>
    <row r="321" spans="13:13" ht="12.45">
      <c r="M321" s="24"/>
    </row>
    <row r="322" spans="13:13" ht="12.45">
      <c r="M322" s="24"/>
    </row>
    <row r="323" spans="13:13" ht="12.45">
      <c r="M323" s="24"/>
    </row>
    <row r="324" spans="13:13" ht="12.45">
      <c r="M324" s="24"/>
    </row>
    <row r="325" spans="13:13" ht="12.45">
      <c r="M325" s="24"/>
    </row>
    <row r="326" spans="13:13" ht="12.45">
      <c r="M326" s="24"/>
    </row>
    <row r="327" spans="13:13" ht="12.45">
      <c r="M327" s="24"/>
    </row>
    <row r="328" spans="13:13" ht="12.45">
      <c r="M328" s="24"/>
    </row>
    <row r="329" spans="13:13" ht="12.45">
      <c r="M329" s="24"/>
    </row>
    <row r="330" spans="13:13" ht="12.45">
      <c r="M330" s="24"/>
    </row>
    <row r="331" spans="13:13" ht="12.45">
      <c r="M331" s="24"/>
    </row>
    <row r="332" spans="13:13" ht="12.45">
      <c r="M332" s="24"/>
    </row>
    <row r="333" spans="13:13" ht="12.45">
      <c r="M333" s="24"/>
    </row>
    <row r="334" spans="13:13" ht="12.45">
      <c r="M334" s="24"/>
    </row>
    <row r="335" spans="13:13" ht="12.45">
      <c r="M335" s="24"/>
    </row>
    <row r="336" spans="13:13" ht="12.45">
      <c r="M336" s="24"/>
    </row>
    <row r="337" spans="13:13" ht="12.45">
      <c r="M337" s="24"/>
    </row>
    <row r="338" spans="13:13" ht="12.45">
      <c r="M338" s="24"/>
    </row>
    <row r="339" spans="13:13" ht="12.45">
      <c r="M339" s="24"/>
    </row>
    <row r="340" spans="13:13" ht="12.45">
      <c r="M340" s="24"/>
    </row>
    <row r="341" spans="13:13" ht="12.45">
      <c r="M341" s="24"/>
    </row>
    <row r="342" spans="13:13" ht="12.45">
      <c r="M342" s="24"/>
    </row>
    <row r="343" spans="13:13" ht="12.45">
      <c r="M343" s="24"/>
    </row>
    <row r="344" spans="13:13" ht="12.45">
      <c r="M344" s="24"/>
    </row>
    <row r="345" spans="13:13" ht="12.45">
      <c r="M345" s="24"/>
    </row>
    <row r="346" spans="13:13" ht="12.45">
      <c r="M346" s="24"/>
    </row>
    <row r="347" spans="13:13" ht="12.45">
      <c r="M347" s="24"/>
    </row>
    <row r="348" spans="13:13" ht="12.45">
      <c r="M348" s="24"/>
    </row>
    <row r="349" spans="13:13" ht="12.45">
      <c r="M349" s="24"/>
    </row>
    <row r="350" spans="13:13" ht="12.45">
      <c r="M350" s="24"/>
    </row>
    <row r="351" spans="13:13" ht="12.45">
      <c r="M351" s="24"/>
    </row>
    <row r="352" spans="13:13" ht="12.45">
      <c r="M352" s="24"/>
    </row>
    <row r="353" spans="13:13" ht="12.45">
      <c r="M353" s="24"/>
    </row>
    <row r="354" spans="13:13" ht="12.45">
      <c r="M354" s="24"/>
    </row>
    <row r="355" spans="13:13" ht="12.45">
      <c r="M355" s="24"/>
    </row>
    <row r="356" spans="13:13" ht="12.45">
      <c r="M356" s="24"/>
    </row>
    <row r="357" spans="13:13" ht="12.45">
      <c r="M357" s="24"/>
    </row>
    <row r="358" spans="13:13" ht="12.45">
      <c r="M358" s="24"/>
    </row>
    <row r="359" spans="13:13" ht="12.45">
      <c r="M359" s="24"/>
    </row>
    <row r="360" spans="13:13" ht="12.45">
      <c r="M360" s="24"/>
    </row>
    <row r="361" spans="13:13" ht="12.45">
      <c r="M361" s="24"/>
    </row>
    <row r="362" spans="13:13" ht="12.45">
      <c r="M362" s="24"/>
    </row>
    <row r="363" spans="13:13" ht="12.45">
      <c r="M363" s="24"/>
    </row>
    <row r="364" spans="13:13" ht="12.45">
      <c r="M364" s="24"/>
    </row>
    <row r="365" spans="13:13" ht="12.45">
      <c r="M365" s="24"/>
    </row>
    <row r="366" spans="13:13" ht="12.45">
      <c r="M366" s="24"/>
    </row>
    <row r="367" spans="13:13" ht="12.45">
      <c r="M367" s="24"/>
    </row>
    <row r="368" spans="13:13" ht="12.45">
      <c r="M368" s="24"/>
    </row>
    <row r="369" spans="13:13" ht="12.45">
      <c r="M369" s="24"/>
    </row>
    <row r="370" spans="13:13" ht="12.45">
      <c r="M370" s="24"/>
    </row>
    <row r="371" spans="13:13" ht="12.45">
      <c r="M371" s="24"/>
    </row>
    <row r="372" spans="13:13" ht="12.45">
      <c r="M372" s="24"/>
    </row>
    <row r="373" spans="13:13" ht="12.45">
      <c r="M373" s="24"/>
    </row>
    <row r="374" spans="13:13" ht="12.45">
      <c r="M374" s="24"/>
    </row>
    <row r="375" spans="13:13" ht="12.45">
      <c r="M375" s="24"/>
    </row>
    <row r="376" spans="13:13" ht="12.45">
      <c r="M376" s="24"/>
    </row>
    <row r="377" spans="13:13" ht="12.45">
      <c r="M377" s="24"/>
    </row>
    <row r="378" spans="13:13" ht="12.45">
      <c r="M378" s="24"/>
    </row>
    <row r="379" spans="13:13" ht="12.45">
      <c r="M379" s="24"/>
    </row>
    <row r="380" spans="13:13" ht="12.45">
      <c r="M380" s="24"/>
    </row>
    <row r="381" spans="13:13" ht="12.45">
      <c r="M381" s="24"/>
    </row>
    <row r="382" spans="13:13" ht="12.45">
      <c r="M382" s="24"/>
    </row>
    <row r="383" spans="13:13" ht="12.45">
      <c r="M383" s="24"/>
    </row>
    <row r="384" spans="13:13" ht="12.45">
      <c r="M384" s="24"/>
    </row>
    <row r="385" spans="13:13" ht="12.45">
      <c r="M385" s="24"/>
    </row>
    <row r="386" spans="13:13" ht="12.45">
      <c r="M386" s="24"/>
    </row>
    <row r="387" spans="13:13" ht="12.45">
      <c r="M387" s="24"/>
    </row>
    <row r="388" spans="13:13" ht="12.45">
      <c r="M388" s="24"/>
    </row>
    <row r="389" spans="13:13" ht="12.45">
      <c r="M389" s="24"/>
    </row>
    <row r="390" spans="13:13" ht="12.45">
      <c r="M390" s="24"/>
    </row>
    <row r="391" spans="13:13" ht="12.45">
      <c r="M391" s="24"/>
    </row>
    <row r="392" spans="13:13" ht="12.45">
      <c r="M392" s="24"/>
    </row>
    <row r="393" spans="13:13" ht="12.45">
      <c r="M393" s="24"/>
    </row>
    <row r="394" spans="13:13" ht="12.45">
      <c r="M394" s="24"/>
    </row>
    <row r="395" spans="13:13" ht="12.45">
      <c r="M395" s="24"/>
    </row>
    <row r="396" spans="13:13" ht="12.45">
      <c r="M396" s="24"/>
    </row>
    <row r="397" spans="13:13" ht="12.45">
      <c r="M397" s="24"/>
    </row>
    <row r="398" spans="13:13" ht="12.45">
      <c r="M398" s="24"/>
    </row>
    <row r="399" spans="13:13" ht="12.45">
      <c r="M399" s="24"/>
    </row>
    <row r="400" spans="13:13" ht="12.45">
      <c r="M400" s="24"/>
    </row>
    <row r="401" spans="13:13" ht="12.45">
      <c r="M401" s="24"/>
    </row>
    <row r="402" spans="13:13" ht="12.45">
      <c r="M402" s="24"/>
    </row>
    <row r="403" spans="13:13" ht="12.45">
      <c r="M403" s="24"/>
    </row>
    <row r="404" spans="13:13" ht="12.45">
      <c r="M404" s="24"/>
    </row>
    <row r="405" spans="13:13" ht="12.45">
      <c r="M405" s="24"/>
    </row>
    <row r="406" spans="13:13" ht="12.45">
      <c r="M406" s="24"/>
    </row>
    <row r="407" spans="13:13" ht="12.45">
      <c r="M407" s="24"/>
    </row>
    <row r="408" spans="13:13" ht="12.45">
      <c r="M408" s="24"/>
    </row>
    <row r="409" spans="13:13" ht="12.45">
      <c r="M409" s="24"/>
    </row>
    <row r="410" spans="13:13" ht="12.45">
      <c r="M410" s="24"/>
    </row>
    <row r="411" spans="13:13" ht="12.45">
      <c r="M411" s="24"/>
    </row>
    <row r="412" spans="13:13" ht="12.45">
      <c r="M412" s="24"/>
    </row>
    <row r="413" spans="13:13" ht="12.45">
      <c r="M413" s="24"/>
    </row>
    <row r="414" spans="13:13" ht="12.45">
      <c r="M414" s="24"/>
    </row>
    <row r="415" spans="13:13" ht="12.45">
      <c r="M415" s="24"/>
    </row>
    <row r="416" spans="13:13" ht="12.45">
      <c r="M416" s="24"/>
    </row>
    <row r="417" spans="13:13" ht="12.45">
      <c r="M417" s="24"/>
    </row>
    <row r="418" spans="13:13" ht="12.45">
      <c r="M418" s="24"/>
    </row>
    <row r="419" spans="13:13" ht="12.45">
      <c r="M419" s="24"/>
    </row>
    <row r="420" spans="13:13" ht="12.45">
      <c r="M420" s="24"/>
    </row>
    <row r="421" spans="13:13" ht="12.45">
      <c r="M421" s="24"/>
    </row>
    <row r="422" spans="13:13" ht="12.45">
      <c r="M422" s="24"/>
    </row>
    <row r="423" spans="13:13" ht="12.45">
      <c r="M423" s="24"/>
    </row>
    <row r="424" spans="13:13" ht="12.45">
      <c r="M424" s="24"/>
    </row>
    <row r="425" spans="13:13" ht="12.45">
      <c r="M425" s="24"/>
    </row>
    <row r="426" spans="13:13" ht="12.45">
      <c r="M426" s="24"/>
    </row>
    <row r="427" spans="13:13" ht="12.45">
      <c r="M427" s="24"/>
    </row>
    <row r="428" spans="13:13" ht="12.45">
      <c r="M428" s="24"/>
    </row>
    <row r="429" spans="13:13" ht="12.45">
      <c r="M429" s="24"/>
    </row>
    <row r="430" spans="13:13" ht="12.45">
      <c r="M430" s="24"/>
    </row>
    <row r="431" spans="13:13" ht="12.45">
      <c r="M431" s="24"/>
    </row>
    <row r="432" spans="13:13" ht="12.45">
      <c r="M432" s="24"/>
    </row>
    <row r="433" spans="13:13" ht="12.45">
      <c r="M433" s="24"/>
    </row>
    <row r="434" spans="13:13" ht="12.45">
      <c r="M434" s="24"/>
    </row>
    <row r="435" spans="13:13" ht="12.45">
      <c r="M435" s="24"/>
    </row>
    <row r="436" spans="13:13" ht="12.45">
      <c r="M436" s="24"/>
    </row>
    <row r="437" spans="13:13" ht="12.45">
      <c r="M437" s="24"/>
    </row>
    <row r="438" spans="13:13" ht="12.45">
      <c r="M438" s="24"/>
    </row>
    <row r="439" spans="13:13" ht="12.45">
      <c r="M439" s="24"/>
    </row>
    <row r="440" spans="13:13" ht="12.45">
      <c r="M440" s="24"/>
    </row>
    <row r="441" spans="13:13" ht="12.45">
      <c r="M441" s="24"/>
    </row>
    <row r="442" spans="13:13" ht="12.45">
      <c r="M442" s="24"/>
    </row>
    <row r="443" spans="13:13" ht="12.45">
      <c r="M443" s="24"/>
    </row>
    <row r="444" spans="13:13" ht="12.45">
      <c r="M444" s="24"/>
    </row>
    <row r="445" spans="13:13" ht="12.45">
      <c r="M445" s="24"/>
    </row>
    <row r="446" spans="13:13" ht="12.45">
      <c r="M446" s="24"/>
    </row>
    <row r="447" spans="13:13" ht="12.45">
      <c r="M447" s="24"/>
    </row>
    <row r="448" spans="13:13" ht="12.45">
      <c r="M448" s="24"/>
    </row>
    <row r="449" spans="13:13" ht="12.45">
      <c r="M449" s="24"/>
    </row>
    <row r="450" spans="13:13" ht="12.45">
      <c r="M450" s="24"/>
    </row>
    <row r="451" spans="13:13" ht="12.45">
      <c r="M451" s="24"/>
    </row>
    <row r="452" spans="13:13" ht="12.45">
      <c r="M452" s="24"/>
    </row>
    <row r="453" spans="13:13" ht="12.45">
      <c r="M453" s="24"/>
    </row>
    <row r="454" spans="13:13" ht="12.45">
      <c r="M454" s="24"/>
    </row>
    <row r="455" spans="13:13" ht="12.45">
      <c r="M455" s="24"/>
    </row>
    <row r="456" spans="13:13" ht="12.45">
      <c r="M456" s="24"/>
    </row>
    <row r="457" spans="13:13" ht="12.45">
      <c r="M457" s="24"/>
    </row>
    <row r="458" spans="13:13" ht="12.45">
      <c r="M458" s="24"/>
    </row>
    <row r="459" spans="13:13" ht="12.45">
      <c r="M459" s="24"/>
    </row>
    <row r="460" spans="13:13" ht="12.45">
      <c r="M460" s="24"/>
    </row>
    <row r="461" spans="13:13" ht="12.45">
      <c r="M461" s="24"/>
    </row>
    <row r="462" spans="13:13" ht="12.45">
      <c r="M462" s="24"/>
    </row>
    <row r="463" spans="13:13" ht="12.45">
      <c r="M463" s="24"/>
    </row>
    <row r="464" spans="13:13" ht="12.45">
      <c r="M464" s="24"/>
    </row>
    <row r="465" spans="13:13" ht="12.45">
      <c r="M465" s="24"/>
    </row>
    <row r="466" spans="13:13" ht="12.45">
      <c r="M466" s="24"/>
    </row>
    <row r="467" spans="13:13" ht="12.45">
      <c r="M467" s="24"/>
    </row>
    <row r="468" spans="13:13" ht="12.45">
      <c r="M468" s="24"/>
    </row>
    <row r="469" spans="13:13" ht="12.45">
      <c r="M469" s="24"/>
    </row>
    <row r="470" spans="13:13" ht="12.45">
      <c r="M470" s="24"/>
    </row>
    <row r="471" spans="13:13" ht="12.45">
      <c r="M471" s="24"/>
    </row>
    <row r="472" spans="13:13" ht="12.45">
      <c r="M472" s="24"/>
    </row>
    <row r="473" spans="13:13" ht="12.45">
      <c r="M473" s="24"/>
    </row>
    <row r="474" spans="13:13" ht="12.45">
      <c r="M474" s="24"/>
    </row>
    <row r="475" spans="13:13" ht="12.45">
      <c r="M475" s="24"/>
    </row>
    <row r="476" spans="13:13" ht="12.45">
      <c r="M476" s="24"/>
    </row>
    <row r="477" spans="13:13" ht="12.45">
      <c r="M477" s="24"/>
    </row>
    <row r="478" spans="13:13" ht="12.45">
      <c r="M478" s="24"/>
    </row>
    <row r="479" spans="13:13" ht="12.45">
      <c r="M479" s="24"/>
    </row>
    <row r="480" spans="13:13" ht="12.45">
      <c r="M480" s="24"/>
    </row>
    <row r="481" spans="6:13" ht="12.45">
      <c r="M481" s="24"/>
    </row>
    <row r="482" spans="6:13" ht="12.45">
      <c r="F482" s="6"/>
      <c r="M482" s="24"/>
    </row>
  </sheetData>
  <sortState xmlns:xlrd2="http://schemas.microsoft.com/office/spreadsheetml/2017/richdata2" ref="A2:M22">
    <sortCondition descending="1" ref="M1:M22"/>
  </sortState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outlinePr summaryBelow="0" summaryRight="0"/>
  </sheetPr>
  <dimension ref="A1:B301"/>
  <sheetViews>
    <sheetView workbookViewId="0">
      <pane ySplit="1" topLeftCell="A2" activePane="bottomLeft" state="frozen"/>
      <selection sqref="A1:XFD1048576"/>
      <selection pane="bottomLeft"/>
    </sheetView>
  </sheetViews>
  <sheetFormatPr defaultColWidth="12.53515625" defaultRowHeight="15.75" customHeight="1"/>
  <cols>
    <col min="1" max="16384" width="12.53515625" style="3"/>
  </cols>
  <sheetData>
    <row r="1" spans="1:2" ht="12.45">
      <c r="A1" s="1" t="s">
        <v>11</v>
      </c>
      <c r="B1" s="1" t="s">
        <v>14</v>
      </c>
    </row>
    <row r="2" spans="1:2" ht="12.45">
      <c r="A2" s="2">
        <v>1</v>
      </c>
      <c r="B2" s="5">
        <v>100</v>
      </c>
    </row>
    <row r="3" spans="1:2" ht="12.45">
      <c r="A3" s="2">
        <v>2</v>
      </c>
      <c r="B3" s="5">
        <v>96</v>
      </c>
    </row>
    <row r="4" spans="1:2" ht="12.45">
      <c r="A4" s="2">
        <v>3</v>
      </c>
      <c r="B4" s="5">
        <v>92</v>
      </c>
    </row>
    <row r="5" spans="1:2" ht="12.45">
      <c r="A5" s="2">
        <v>4</v>
      </c>
      <c r="B5" s="5">
        <v>88</v>
      </c>
    </row>
    <row r="6" spans="1:2" ht="12.45">
      <c r="A6" s="2">
        <v>5</v>
      </c>
      <c r="B6" s="5">
        <v>84</v>
      </c>
    </row>
    <row r="7" spans="1:2" ht="12.45">
      <c r="A7" s="2">
        <v>6</v>
      </c>
      <c r="B7" s="5">
        <v>80</v>
      </c>
    </row>
    <row r="8" spans="1:2" ht="12.45">
      <c r="A8" s="2">
        <v>7</v>
      </c>
      <c r="B8" s="5">
        <v>76</v>
      </c>
    </row>
    <row r="9" spans="1:2" ht="12.45">
      <c r="A9" s="2">
        <v>8</v>
      </c>
      <c r="B9" s="5">
        <v>72</v>
      </c>
    </row>
    <row r="10" spans="1:2" ht="12.45">
      <c r="A10" s="2">
        <v>9</v>
      </c>
      <c r="B10" s="5">
        <v>68</v>
      </c>
    </row>
    <row r="11" spans="1:2" ht="12.45">
      <c r="A11" s="2">
        <v>10</v>
      </c>
      <c r="B11" s="5">
        <v>64</v>
      </c>
    </row>
    <row r="12" spans="1:2" ht="12.45">
      <c r="A12" s="2">
        <v>11</v>
      </c>
      <c r="B12" s="5">
        <v>61</v>
      </c>
    </row>
    <row r="13" spans="1:2" ht="12.45">
      <c r="A13" s="2">
        <v>12</v>
      </c>
      <c r="B13" s="5">
        <v>58</v>
      </c>
    </row>
    <row r="14" spans="1:2" ht="12.45">
      <c r="A14" s="2">
        <v>13</v>
      </c>
      <c r="B14" s="5">
        <v>55</v>
      </c>
    </row>
    <row r="15" spans="1:2" ht="12.45">
      <c r="A15" s="2">
        <v>14</v>
      </c>
      <c r="B15" s="5">
        <v>52</v>
      </c>
    </row>
    <row r="16" spans="1:2" ht="12.45">
      <c r="A16" s="2">
        <v>15</v>
      </c>
      <c r="B16" s="5">
        <v>49</v>
      </c>
    </row>
    <row r="17" spans="1:2" ht="12.45">
      <c r="A17" s="2">
        <v>16</v>
      </c>
      <c r="B17" s="5">
        <v>46</v>
      </c>
    </row>
    <row r="18" spans="1:2" ht="12.45">
      <c r="A18" s="2">
        <v>17</v>
      </c>
      <c r="B18" s="5">
        <v>43</v>
      </c>
    </row>
    <row r="19" spans="1:2" ht="12.45">
      <c r="A19" s="2">
        <v>18</v>
      </c>
      <c r="B19" s="5">
        <v>40</v>
      </c>
    </row>
    <row r="20" spans="1:2" ht="12.45">
      <c r="A20" s="2">
        <v>19</v>
      </c>
      <c r="B20" s="5">
        <v>37</v>
      </c>
    </row>
    <row r="21" spans="1:2" ht="12.45">
      <c r="A21" s="2">
        <v>20</v>
      </c>
      <c r="B21" s="5">
        <v>34</v>
      </c>
    </row>
    <row r="22" spans="1:2" ht="12.45">
      <c r="A22" s="2">
        <v>21</v>
      </c>
      <c r="B22" s="5">
        <v>32</v>
      </c>
    </row>
    <row r="23" spans="1:2" ht="12.45">
      <c r="A23" s="2">
        <v>22</v>
      </c>
      <c r="B23" s="5">
        <v>30</v>
      </c>
    </row>
    <row r="24" spans="1:2" ht="12.45">
      <c r="A24" s="2">
        <v>23</v>
      </c>
      <c r="B24" s="5">
        <v>28</v>
      </c>
    </row>
    <row r="25" spans="1:2" ht="12.45">
      <c r="A25" s="2">
        <v>24</v>
      </c>
      <c r="B25" s="5">
        <v>26</v>
      </c>
    </row>
    <row r="26" spans="1:2" ht="12.45">
      <c r="A26" s="2">
        <v>25</v>
      </c>
      <c r="B26" s="5">
        <v>24</v>
      </c>
    </row>
    <row r="27" spans="1:2" ht="12.45">
      <c r="A27" s="2">
        <v>26</v>
      </c>
      <c r="B27" s="5">
        <v>22.5</v>
      </c>
    </row>
    <row r="28" spans="1:2" ht="12.45">
      <c r="A28" s="2">
        <v>27</v>
      </c>
      <c r="B28" s="5">
        <v>21</v>
      </c>
    </row>
    <row r="29" spans="1:2" ht="12.45">
      <c r="A29" s="2">
        <v>28</v>
      </c>
      <c r="B29" s="5">
        <v>19.5</v>
      </c>
    </row>
    <row r="30" spans="1:2" ht="12.45">
      <c r="A30" s="2">
        <v>29</v>
      </c>
      <c r="B30" s="5">
        <v>18</v>
      </c>
    </row>
    <row r="31" spans="1:2" ht="12.45">
      <c r="A31" s="2">
        <v>30</v>
      </c>
      <c r="B31" s="5">
        <v>16.5</v>
      </c>
    </row>
    <row r="32" spans="1:2" ht="12.45">
      <c r="A32" s="2">
        <v>31</v>
      </c>
      <c r="B32" s="5">
        <v>15.5</v>
      </c>
    </row>
    <row r="33" spans="1:2" ht="12.45">
      <c r="A33" s="2">
        <v>32</v>
      </c>
      <c r="B33" s="5">
        <v>14.5</v>
      </c>
    </row>
    <row r="34" spans="1:2" ht="12.45">
      <c r="A34" s="2">
        <v>33</v>
      </c>
      <c r="B34" s="5">
        <v>13.5</v>
      </c>
    </row>
    <row r="35" spans="1:2" ht="12.45">
      <c r="A35" s="2">
        <v>34</v>
      </c>
      <c r="B35" s="5">
        <v>12.5</v>
      </c>
    </row>
    <row r="36" spans="1:2" ht="12.45">
      <c r="A36" s="2">
        <v>35</v>
      </c>
      <c r="B36" s="5">
        <v>11.5</v>
      </c>
    </row>
    <row r="37" spans="1:2" ht="12.45">
      <c r="A37" s="2">
        <v>36</v>
      </c>
      <c r="B37" s="5">
        <v>11</v>
      </c>
    </row>
    <row r="38" spans="1:2" ht="12.45">
      <c r="A38" s="2">
        <v>37</v>
      </c>
      <c r="B38" s="5">
        <v>10.5</v>
      </c>
    </row>
    <row r="39" spans="1:2" ht="12.45">
      <c r="A39" s="2">
        <v>38</v>
      </c>
      <c r="B39" s="5">
        <v>10</v>
      </c>
    </row>
    <row r="40" spans="1:2" ht="12.45">
      <c r="A40" s="2">
        <v>39</v>
      </c>
      <c r="B40" s="5">
        <v>9.5</v>
      </c>
    </row>
    <row r="41" spans="1:2" ht="12.45">
      <c r="A41" s="2">
        <v>40</v>
      </c>
      <c r="B41" s="5">
        <v>9</v>
      </c>
    </row>
    <row r="42" spans="1:2" ht="12.45">
      <c r="A42" s="2">
        <v>41</v>
      </c>
      <c r="B42" s="5">
        <v>8.6999999999999993</v>
      </c>
    </row>
    <row r="43" spans="1:2" ht="12.45">
      <c r="A43" s="2">
        <v>42</v>
      </c>
      <c r="B43" s="5">
        <v>8.4</v>
      </c>
    </row>
    <row r="44" spans="1:2" ht="12.45">
      <c r="A44" s="2">
        <v>43</v>
      </c>
      <c r="B44" s="5">
        <v>8.1</v>
      </c>
    </row>
    <row r="45" spans="1:2" ht="12.45">
      <c r="A45" s="2">
        <v>44</v>
      </c>
      <c r="B45" s="5">
        <v>7.8</v>
      </c>
    </row>
    <row r="46" spans="1:2" ht="12.45">
      <c r="A46" s="2">
        <v>45</v>
      </c>
      <c r="B46" s="5">
        <v>7.5</v>
      </c>
    </row>
    <row r="47" spans="1:2" ht="12.45">
      <c r="A47" s="2">
        <v>46</v>
      </c>
      <c r="B47" s="5">
        <v>7.25</v>
      </c>
    </row>
    <row r="48" spans="1:2" ht="12.45">
      <c r="A48" s="2">
        <v>47</v>
      </c>
      <c r="B48" s="5">
        <v>7</v>
      </c>
    </row>
    <row r="49" spans="1:2" ht="12.45">
      <c r="A49" s="2">
        <v>48</v>
      </c>
      <c r="B49" s="5">
        <v>6.75</v>
      </c>
    </row>
    <row r="50" spans="1:2" ht="12.45">
      <c r="A50" s="2">
        <v>49</v>
      </c>
      <c r="B50" s="5">
        <v>6.5</v>
      </c>
    </row>
    <row r="51" spans="1:2" ht="12.45">
      <c r="A51" s="2">
        <v>50</v>
      </c>
      <c r="B51" s="5">
        <v>6.25</v>
      </c>
    </row>
    <row r="52" spans="1:2" ht="12.45">
      <c r="A52" s="2">
        <v>51</v>
      </c>
      <c r="B52" s="5">
        <v>6</v>
      </c>
    </row>
    <row r="53" spans="1:2" ht="12.45">
      <c r="A53" s="2">
        <v>52</v>
      </c>
      <c r="B53" s="5">
        <v>5.75</v>
      </c>
    </row>
    <row r="54" spans="1:2" ht="12.45">
      <c r="A54" s="2">
        <v>53</v>
      </c>
      <c r="B54" s="5">
        <v>5.5</v>
      </c>
    </row>
    <row r="55" spans="1:2" ht="12.45">
      <c r="A55" s="2">
        <v>54</v>
      </c>
      <c r="B55" s="5">
        <v>5.25</v>
      </c>
    </row>
    <row r="56" spans="1:2" ht="12.45">
      <c r="A56" s="2">
        <v>55</v>
      </c>
      <c r="B56" s="5">
        <v>5</v>
      </c>
    </row>
    <row r="57" spans="1:2" ht="12.45">
      <c r="A57" s="2">
        <v>56</v>
      </c>
      <c r="B57" s="5">
        <v>4.75</v>
      </c>
    </row>
    <row r="58" spans="1:2" ht="12.45">
      <c r="A58" s="2">
        <v>57</v>
      </c>
      <c r="B58" s="5">
        <v>4.5</v>
      </c>
    </row>
    <row r="59" spans="1:2" ht="12.45">
      <c r="A59" s="2">
        <v>58</v>
      </c>
      <c r="B59" s="5">
        <v>4.25</v>
      </c>
    </row>
    <row r="60" spans="1:2" ht="12.45">
      <c r="A60" s="2">
        <v>59</v>
      </c>
      <c r="B60" s="5">
        <v>4</v>
      </c>
    </row>
    <row r="61" spans="1:2" ht="12.45">
      <c r="A61" s="2">
        <v>60</v>
      </c>
      <c r="B61" s="5">
        <v>3.75</v>
      </c>
    </row>
    <row r="62" spans="1:2" ht="12.45">
      <c r="A62" s="2">
        <v>61</v>
      </c>
      <c r="B62" s="5">
        <v>3.5</v>
      </c>
    </row>
    <row r="63" spans="1:2" ht="12.45">
      <c r="A63" s="2">
        <v>62</v>
      </c>
      <c r="B63" s="5">
        <v>3.25</v>
      </c>
    </row>
    <row r="64" spans="1:2" ht="12.45">
      <c r="A64" s="2">
        <v>63</v>
      </c>
      <c r="B64" s="5">
        <v>3</v>
      </c>
    </row>
    <row r="65" spans="1:2" ht="12.45">
      <c r="A65" s="2">
        <v>64</v>
      </c>
      <c r="B65" s="5">
        <v>2.8</v>
      </c>
    </row>
    <row r="66" spans="1:2" ht="12.45">
      <c r="A66" s="2">
        <v>65</v>
      </c>
      <c r="B66" s="5">
        <v>2.6</v>
      </c>
    </row>
    <row r="67" spans="1:2" ht="12.45">
      <c r="A67" s="2">
        <v>66</v>
      </c>
      <c r="B67" s="5">
        <v>2.4</v>
      </c>
    </row>
    <row r="68" spans="1:2" ht="12.45">
      <c r="A68" s="2">
        <v>67</v>
      </c>
      <c r="B68" s="5">
        <v>2.2000000000000002</v>
      </c>
    </row>
    <row r="69" spans="1:2" ht="12.45">
      <c r="A69" s="2">
        <v>68</v>
      </c>
      <c r="B69" s="5">
        <v>2</v>
      </c>
    </row>
    <row r="70" spans="1:2" ht="12.45">
      <c r="A70" s="2">
        <v>69</v>
      </c>
      <c r="B70" s="5">
        <v>1.8</v>
      </c>
    </row>
    <row r="71" spans="1:2" ht="12.45">
      <c r="A71" s="2">
        <v>70</v>
      </c>
      <c r="B71" s="5">
        <v>1.6</v>
      </c>
    </row>
    <row r="72" spans="1:2" ht="12.45">
      <c r="A72" s="2">
        <v>71</v>
      </c>
      <c r="B72" s="5">
        <v>1.5</v>
      </c>
    </row>
    <row r="73" spans="1:2" ht="12.45">
      <c r="A73" s="2">
        <v>72</v>
      </c>
      <c r="B73" s="5">
        <v>1.4</v>
      </c>
    </row>
    <row r="74" spans="1:2" ht="12.45">
      <c r="A74" s="2">
        <v>73</v>
      </c>
      <c r="B74" s="5">
        <v>1.3</v>
      </c>
    </row>
    <row r="75" spans="1:2" ht="12.45">
      <c r="A75" s="2">
        <v>74</v>
      </c>
      <c r="B75" s="5">
        <v>1.2</v>
      </c>
    </row>
    <row r="76" spans="1:2" ht="12.45">
      <c r="A76" s="2">
        <v>75</v>
      </c>
      <c r="B76" s="5">
        <v>1.1000000000000001</v>
      </c>
    </row>
    <row r="77" spans="1:2" ht="12.45">
      <c r="A77" s="2">
        <v>76</v>
      </c>
      <c r="B77" s="5">
        <v>1</v>
      </c>
    </row>
    <row r="78" spans="1:2" ht="12.45">
      <c r="A78" s="2">
        <v>77</v>
      </c>
      <c r="B78" s="5">
        <v>1</v>
      </c>
    </row>
    <row r="79" spans="1:2" ht="12.45">
      <c r="A79" s="2">
        <v>78</v>
      </c>
      <c r="B79" s="5">
        <v>1</v>
      </c>
    </row>
    <row r="80" spans="1:2" ht="12.45">
      <c r="A80" s="2">
        <v>79</v>
      </c>
      <c r="B80" s="5">
        <v>1</v>
      </c>
    </row>
    <row r="81" spans="1:2" ht="12.45">
      <c r="A81" s="2">
        <v>80</v>
      </c>
      <c r="B81" s="5">
        <v>1</v>
      </c>
    </row>
    <row r="82" spans="1:2" ht="12.45">
      <c r="A82" s="2">
        <v>81</v>
      </c>
      <c r="B82" s="5">
        <v>1</v>
      </c>
    </row>
    <row r="83" spans="1:2" ht="12.45">
      <c r="A83" s="2">
        <v>82</v>
      </c>
      <c r="B83" s="5">
        <v>1</v>
      </c>
    </row>
    <row r="84" spans="1:2" ht="12.45">
      <c r="A84" s="2">
        <v>83</v>
      </c>
      <c r="B84" s="5">
        <v>1</v>
      </c>
    </row>
    <row r="85" spans="1:2" ht="12.45">
      <c r="A85" s="2">
        <v>84</v>
      </c>
      <c r="B85" s="5">
        <v>1</v>
      </c>
    </row>
    <row r="86" spans="1:2" ht="12.45">
      <c r="A86" s="2">
        <v>85</v>
      </c>
      <c r="B86" s="5">
        <v>1</v>
      </c>
    </row>
    <row r="87" spans="1:2" ht="12.45">
      <c r="A87" s="2">
        <v>86</v>
      </c>
      <c r="B87" s="5">
        <v>1</v>
      </c>
    </row>
    <row r="88" spans="1:2" ht="12.45">
      <c r="A88" s="2">
        <v>87</v>
      </c>
      <c r="B88" s="5">
        <v>1</v>
      </c>
    </row>
    <row r="89" spans="1:2" ht="12.45">
      <c r="A89" s="2">
        <v>88</v>
      </c>
      <c r="B89" s="5">
        <v>1</v>
      </c>
    </row>
    <row r="90" spans="1:2" ht="12.45">
      <c r="A90" s="2">
        <v>89</v>
      </c>
      <c r="B90" s="5">
        <v>1</v>
      </c>
    </row>
    <row r="91" spans="1:2" ht="12.45">
      <c r="A91" s="2">
        <v>90</v>
      </c>
      <c r="B91" s="5">
        <v>1</v>
      </c>
    </row>
    <row r="92" spans="1:2" ht="12.45">
      <c r="A92" s="2">
        <v>91</v>
      </c>
      <c r="B92" s="5">
        <v>1</v>
      </c>
    </row>
    <row r="93" spans="1:2" ht="12.45">
      <c r="A93" s="2">
        <v>92</v>
      </c>
      <c r="B93" s="5">
        <v>1</v>
      </c>
    </row>
    <row r="94" spans="1:2" ht="12.45">
      <c r="A94" s="2">
        <v>93</v>
      </c>
      <c r="B94" s="5">
        <v>1</v>
      </c>
    </row>
    <row r="95" spans="1:2" ht="12.45">
      <c r="A95" s="2">
        <v>94</v>
      </c>
      <c r="B95" s="5">
        <v>1</v>
      </c>
    </row>
    <row r="96" spans="1:2" ht="12.45">
      <c r="A96" s="2">
        <v>95</v>
      </c>
      <c r="B96" s="5">
        <v>1</v>
      </c>
    </row>
    <row r="97" spans="1:2" ht="12.45">
      <c r="A97" s="2">
        <v>96</v>
      </c>
      <c r="B97" s="5">
        <v>1</v>
      </c>
    </row>
    <row r="98" spans="1:2" ht="12.45">
      <c r="A98" s="2">
        <v>97</v>
      </c>
      <c r="B98" s="5">
        <v>1</v>
      </c>
    </row>
    <row r="99" spans="1:2" ht="12.45">
      <c r="A99" s="2">
        <v>98</v>
      </c>
      <c r="B99" s="5">
        <v>1</v>
      </c>
    </row>
    <row r="100" spans="1:2" ht="12.45">
      <c r="A100" s="2">
        <v>99</v>
      </c>
      <c r="B100" s="5">
        <v>1</v>
      </c>
    </row>
    <row r="101" spans="1:2" ht="12.45">
      <c r="A101" s="2">
        <v>100</v>
      </c>
      <c r="B101" s="5">
        <v>1</v>
      </c>
    </row>
    <row r="102" spans="1:2" ht="12.45">
      <c r="A102" s="2">
        <v>101</v>
      </c>
      <c r="B102" s="5">
        <v>1</v>
      </c>
    </row>
    <row r="103" spans="1:2" ht="12.45">
      <c r="A103" s="2">
        <v>102</v>
      </c>
      <c r="B103" s="5">
        <v>1</v>
      </c>
    </row>
    <row r="104" spans="1:2" ht="12.45">
      <c r="A104" s="2">
        <v>103</v>
      </c>
      <c r="B104" s="5">
        <v>1</v>
      </c>
    </row>
    <row r="105" spans="1:2" ht="12.45">
      <c r="A105" s="2">
        <v>104</v>
      </c>
      <c r="B105" s="5">
        <v>1</v>
      </c>
    </row>
    <row r="106" spans="1:2" ht="12.45">
      <c r="A106" s="2">
        <v>105</v>
      </c>
      <c r="B106" s="5">
        <v>1</v>
      </c>
    </row>
    <row r="107" spans="1:2" ht="12.45">
      <c r="A107" s="2">
        <v>106</v>
      </c>
      <c r="B107" s="5">
        <v>1</v>
      </c>
    </row>
    <row r="108" spans="1:2" ht="12.45">
      <c r="A108" s="2">
        <v>107</v>
      </c>
      <c r="B108" s="5">
        <v>1</v>
      </c>
    </row>
    <row r="109" spans="1:2" ht="12.45">
      <c r="A109" s="2">
        <v>108</v>
      </c>
      <c r="B109" s="5">
        <v>1</v>
      </c>
    </row>
    <row r="110" spans="1:2" ht="12.45">
      <c r="A110" s="2">
        <v>109</v>
      </c>
      <c r="B110" s="5">
        <v>1</v>
      </c>
    </row>
    <row r="111" spans="1:2" ht="12.45">
      <c r="A111" s="2">
        <v>110</v>
      </c>
      <c r="B111" s="5">
        <v>1</v>
      </c>
    </row>
    <row r="112" spans="1:2" ht="12.45">
      <c r="A112" s="2">
        <v>111</v>
      </c>
      <c r="B112" s="5">
        <v>1</v>
      </c>
    </row>
    <row r="113" spans="1:2" ht="12.45">
      <c r="A113" s="2">
        <v>112</v>
      </c>
      <c r="B113" s="5">
        <v>1</v>
      </c>
    </row>
    <row r="114" spans="1:2" ht="12.45">
      <c r="A114" s="2">
        <v>113</v>
      </c>
      <c r="B114" s="5">
        <v>1</v>
      </c>
    </row>
    <row r="115" spans="1:2" ht="12.45">
      <c r="A115" s="2">
        <v>114</v>
      </c>
      <c r="B115" s="5">
        <v>1</v>
      </c>
    </row>
    <row r="116" spans="1:2" ht="12.45">
      <c r="A116" s="2">
        <v>115</v>
      </c>
      <c r="B116" s="5">
        <v>1</v>
      </c>
    </row>
    <row r="117" spans="1:2" ht="12.45">
      <c r="A117" s="2">
        <v>116</v>
      </c>
      <c r="B117" s="5">
        <v>1</v>
      </c>
    </row>
    <row r="118" spans="1:2" ht="12.45">
      <c r="A118" s="2">
        <v>117</v>
      </c>
      <c r="B118" s="5">
        <v>1</v>
      </c>
    </row>
    <row r="119" spans="1:2" ht="12.45">
      <c r="A119" s="2">
        <v>118</v>
      </c>
      <c r="B119" s="5">
        <v>1</v>
      </c>
    </row>
    <row r="120" spans="1:2" ht="12.45">
      <c r="A120" s="2">
        <v>119</v>
      </c>
      <c r="B120" s="5">
        <v>1</v>
      </c>
    </row>
    <row r="121" spans="1:2" ht="12.45">
      <c r="A121" s="2">
        <v>120</v>
      </c>
      <c r="B121" s="5">
        <v>1</v>
      </c>
    </row>
    <row r="122" spans="1:2" ht="12.45">
      <c r="A122" s="2">
        <v>121</v>
      </c>
      <c r="B122" s="5">
        <v>1</v>
      </c>
    </row>
    <row r="123" spans="1:2" ht="12.45">
      <c r="A123" s="2">
        <v>122</v>
      </c>
      <c r="B123" s="5">
        <v>1</v>
      </c>
    </row>
    <row r="124" spans="1:2" ht="15.75" customHeight="1">
      <c r="A124" s="2">
        <v>123</v>
      </c>
      <c r="B124" s="5">
        <v>1</v>
      </c>
    </row>
    <row r="125" spans="1:2" ht="15.75" customHeight="1">
      <c r="A125" s="2">
        <v>124</v>
      </c>
      <c r="B125" s="5">
        <v>1</v>
      </c>
    </row>
    <row r="126" spans="1:2" ht="15.75" customHeight="1">
      <c r="A126" s="2">
        <v>125</v>
      </c>
      <c r="B126" s="5">
        <v>1</v>
      </c>
    </row>
    <row r="127" spans="1:2" ht="15.75" customHeight="1">
      <c r="A127" s="2">
        <v>126</v>
      </c>
      <c r="B127" s="5">
        <v>1</v>
      </c>
    </row>
    <row r="128" spans="1:2" ht="15.75" customHeight="1">
      <c r="A128" s="2">
        <v>127</v>
      </c>
      <c r="B128" s="5">
        <v>1</v>
      </c>
    </row>
    <row r="129" spans="1:2" ht="15.75" customHeight="1">
      <c r="A129" s="2">
        <v>128</v>
      </c>
      <c r="B129" s="5">
        <v>1</v>
      </c>
    </row>
    <row r="130" spans="1:2" ht="15.75" customHeight="1">
      <c r="A130" s="2">
        <v>129</v>
      </c>
      <c r="B130" s="5">
        <v>1</v>
      </c>
    </row>
    <row r="131" spans="1:2" ht="15.75" customHeight="1">
      <c r="A131" s="2">
        <v>130</v>
      </c>
      <c r="B131" s="5">
        <v>1</v>
      </c>
    </row>
    <row r="132" spans="1:2" ht="15.75" customHeight="1">
      <c r="A132" s="2">
        <v>131</v>
      </c>
      <c r="B132" s="5">
        <v>1</v>
      </c>
    </row>
    <row r="133" spans="1:2" ht="15.75" customHeight="1">
      <c r="A133" s="2">
        <v>132</v>
      </c>
      <c r="B133" s="5">
        <v>1</v>
      </c>
    </row>
    <row r="134" spans="1:2" ht="15.75" customHeight="1">
      <c r="A134" s="2">
        <v>133</v>
      </c>
      <c r="B134" s="5">
        <v>1</v>
      </c>
    </row>
    <row r="135" spans="1:2" ht="15.75" customHeight="1">
      <c r="A135" s="2">
        <v>134</v>
      </c>
      <c r="B135" s="5">
        <v>1</v>
      </c>
    </row>
    <row r="136" spans="1:2" ht="15.75" customHeight="1">
      <c r="A136" s="2">
        <v>135</v>
      </c>
      <c r="B136" s="5">
        <v>1</v>
      </c>
    </row>
    <row r="137" spans="1:2" ht="15.75" customHeight="1">
      <c r="A137" s="2">
        <v>136</v>
      </c>
      <c r="B137" s="5">
        <v>1</v>
      </c>
    </row>
    <row r="138" spans="1:2" ht="15.75" customHeight="1">
      <c r="A138" s="2">
        <v>137</v>
      </c>
      <c r="B138" s="5">
        <v>1</v>
      </c>
    </row>
    <row r="139" spans="1:2" ht="15.75" customHeight="1">
      <c r="A139" s="2">
        <v>138</v>
      </c>
      <c r="B139" s="5">
        <v>1</v>
      </c>
    </row>
    <row r="140" spans="1:2" ht="15.75" customHeight="1">
      <c r="A140" s="2">
        <v>139</v>
      </c>
      <c r="B140" s="5">
        <v>1</v>
      </c>
    </row>
    <row r="141" spans="1:2" ht="15.75" customHeight="1">
      <c r="A141" s="2">
        <v>140</v>
      </c>
      <c r="B141" s="5">
        <v>1</v>
      </c>
    </row>
    <row r="142" spans="1:2" ht="15.75" customHeight="1">
      <c r="A142" s="2">
        <v>141</v>
      </c>
      <c r="B142" s="5">
        <v>1</v>
      </c>
    </row>
    <row r="143" spans="1:2" ht="15.75" customHeight="1">
      <c r="A143" s="2">
        <v>142</v>
      </c>
      <c r="B143" s="5">
        <v>1</v>
      </c>
    </row>
    <row r="144" spans="1:2" ht="15.75" customHeight="1">
      <c r="A144" s="2">
        <v>143</v>
      </c>
      <c r="B144" s="5">
        <v>1</v>
      </c>
    </row>
    <row r="145" spans="1:2" ht="15.75" customHeight="1">
      <c r="A145" s="2">
        <v>144</v>
      </c>
      <c r="B145" s="5">
        <v>1</v>
      </c>
    </row>
    <row r="146" spans="1:2" ht="15.75" customHeight="1">
      <c r="A146" s="2">
        <v>145</v>
      </c>
      <c r="B146" s="5">
        <v>1</v>
      </c>
    </row>
    <row r="147" spans="1:2" ht="15.75" customHeight="1">
      <c r="A147" s="2">
        <v>146</v>
      </c>
      <c r="B147" s="5">
        <v>1</v>
      </c>
    </row>
    <row r="148" spans="1:2" ht="15.75" customHeight="1">
      <c r="A148" s="2">
        <v>147</v>
      </c>
      <c r="B148" s="5">
        <v>1</v>
      </c>
    </row>
    <row r="149" spans="1:2" ht="15.75" customHeight="1">
      <c r="A149" s="2">
        <v>148</v>
      </c>
      <c r="B149" s="5">
        <v>1</v>
      </c>
    </row>
    <row r="150" spans="1:2" ht="15.75" customHeight="1">
      <c r="A150" s="2">
        <v>149</v>
      </c>
      <c r="B150" s="5">
        <v>1</v>
      </c>
    </row>
    <row r="151" spans="1:2" ht="15.75" customHeight="1">
      <c r="A151" s="2">
        <v>150</v>
      </c>
      <c r="B151" s="5">
        <v>1</v>
      </c>
    </row>
    <row r="152" spans="1:2" ht="15.75" customHeight="1">
      <c r="A152" s="2">
        <v>151</v>
      </c>
      <c r="B152" s="5">
        <v>1</v>
      </c>
    </row>
    <row r="153" spans="1:2" ht="15.75" customHeight="1">
      <c r="A153" s="2">
        <v>152</v>
      </c>
      <c r="B153" s="5">
        <v>1</v>
      </c>
    </row>
    <row r="154" spans="1:2" ht="15.75" customHeight="1">
      <c r="A154" s="2">
        <v>153</v>
      </c>
      <c r="B154" s="5">
        <v>1</v>
      </c>
    </row>
    <row r="155" spans="1:2" ht="15.75" customHeight="1">
      <c r="A155" s="2">
        <v>154</v>
      </c>
      <c r="B155" s="5">
        <v>1</v>
      </c>
    </row>
    <row r="156" spans="1:2" ht="15.75" customHeight="1">
      <c r="A156" s="2">
        <v>155</v>
      </c>
      <c r="B156" s="5">
        <v>1</v>
      </c>
    </row>
    <row r="157" spans="1:2" ht="15.75" customHeight="1">
      <c r="A157" s="2">
        <v>156</v>
      </c>
      <c r="B157" s="5">
        <v>1</v>
      </c>
    </row>
    <row r="158" spans="1:2" ht="15.75" customHeight="1">
      <c r="A158" s="2">
        <v>157</v>
      </c>
      <c r="B158" s="5">
        <v>1</v>
      </c>
    </row>
    <row r="159" spans="1:2" ht="15.75" customHeight="1">
      <c r="A159" s="2">
        <v>158</v>
      </c>
      <c r="B159" s="5">
        <v>1</v>
      </c>
    </row>
    <row r="160" spans="1:2" ht="15.75" customHeight="1">
      <c r="A160" s="2">
        <v>159</v>
      </c>
      <c r="B160" s="5">
        <v>1</v>
      </c>
    </row>
    <row r="161" spans="1:2" ht="15.75" customHeight="1">
      <c r="A161" s="2">
        <v>160</v>
      </c>
      <c r="B161" s="5">
        <v>1</v>
      </c>
    </row>
    <row r="162" spans="1:2" ht="15.75" customHeight="1">
      <c r="A162" s="2">
        <v>161</v>
      </c>
      <c r="B162" s="5">
        <v>1</v>
      </c>
    </row>
    <row r="163" spans="1:2" ht="15.75" customHeight="1">
      <c r="A163" s="2">
        <v>162</v>
      </c>
      <c r="B163" s="5">
        <v>1</v>
      </c>
    </row>
    <row r="164" spans="1:2" ht="15.75" customHeight="1">
      <c r="A164" s="2">
        <v>163</v>
      </c>
      <c r="B164" s="5">
        <v>1</v>
      </c>
    </row>
    <row r="165" spans="1:2" ht="15.75" customHeight="1">
      <c r="A165" s="2">
        <v>164</v>
      </c>
      <c r="B165" s="5">
        <v>1</v>
      </c>
    </row>
    <row r="166" spans="1:2" ht="15.75" customHeight="1">
      <c r="A166" s="2">
        <v>165</v>
      </c>
      <c r="B166" s="5">
        <v>1</v>
      </c>
    </row>
    <row r="167" spans="1:2" ht="15.75" customHeight="1">
      <c r="A167" s="2">
        <v>166</v>
      </c>
      <c r="B167" s="5">
        <v>1</v>
      </c>
    </row>
    <row r="168" spans="1:2" ht="15.75" customHeight="1">
      <c r="A168" s="2">
        <v>167</v>
      </c>
      <c r="B168" s="5">
        <v>1</v>
      </c>
    </row>
    <row r="169" spans="1:2" ht="15.75" customHeight="1">
      <c r="A169" s="2">
        <v>168</v>
      </c>
      <c r="B169" s="5">
        <v>1</v>
      </c>
    </row>
    <row r="170" spans="1:2" ht="15.75" customHeight="1">
      <c r="A170" s="2">
        <v>169</v>
      </c>
      <c r="B170" s="5">
        <v>1</v>
      </c>
    </row>
    <row r="171" spans="1:2" ht="15.75" customHeight="1">
      <c r="A171" s="2">
        <v>170</v>
      </c>
      <c r="B171" s="5">
        <v>1</v>
      </c>
    </row>
    <row r="172" spans="1:2" ht="15.75" customHeight="1">
      <c r="A172" s="2">
        <v>171</v>
      </c>
      <c r="B172" s="5">
        <v>1</v>
      </c>
    </row>
    <row r="173" spans="1:2" ht="15.75" customHeight="1">
      <c r="A173" s="2">
        <v>172</v>
      </c>
      <c r="B173" s="5">
        <v>1</v>
      </c>
    </row>
    <row r="174" spans="1:2" ht="15.75" customHeight="1">
      <c r="A174" s="2">
        <v>173</v>
      </c>
      <c r="B174" s="5">
        <v>1</v>
      </c>
    </row>
    <row r="175" spans="1:2" ht="15.75" customHeight="1">
      <c r="A175" s="2">
        <v>174</v>
      </c>
      <c r="B175" s="5">
        <v>1</v>
      </c>
    </row>
    <row r="176" spans="1:2" ht="15.75" customHeight="1">
      <c r="A176" s="2">
        <v>175</v>
      </c>
      <c r="B176" s="5">
        <v>1</v>
      </c>
    </row>
    <row r="177" spans="1:2" ht="15.75" customHeight="1">
      <c r="A177" s="2">
        <v>176</v>
      </c>
      <c r="B177" s="5">
        <v>1</v>
      </c>
    </row>
    <row r="178" spans="1:2" ht="15.75" customHeight="1">
      <c r="A178" s="2">
        <v>177</v>
      </c>
      <c r="B178" s="5">
        <v>1</v>
      </c>
    </row>
    <row r="179" spans="1:2" ht="15.75" customHeight="1">
      <c r="A179" s="2">
        <v>178</v>
      </c>
      <c r="B179" s="5">
        <v>1</v>
      </c>
    </row>
    <row r="180" spans="1:2" ht="15.75" customHeight="1">
      <c r="A180" s="2">
        <v>179</v>
      </c>
      <c r="B180" s="5">
        <v>1</v>
      </c>
    </row>
    <row r="181" spans="1:2" ht="15.75" customHeight="1">
      <c r="A181" s="2">
        <v>180</v>
      </c>
      <c r="B181" s="5">
        <v>1</v>
      </c>
    </row>
    <row r="182" spans="1:2" ht="15.75" customHeight="1">
      <c r="A182" s="2">
        <v>181</v>
      </c>
      <c r="B182" s="5">
        <v>1</v>
      </c>
    </row>
    <row r="183" spans="1:2" ht="15.75" customHeight="1">
      <c r="A183" s="2">
        <v>182</v>
      </c>
      <c r="B183" s="5">
        <v>1</v>
      </c>
    </row>
    <row r="184" spans="1:2" ht="15.75" customHeight="1">
      <c r="A184" s="2">
        <v>183</v>
      </c>
      <c r="B184" s="5">
        <v>1</v>
      </c>
    </row>
    <row r="185" spans="1:2" ht="15.75" customHeight="1">
      <c r="A185" s="2">
        <v>184</v>
      </c>
      <c r="B185" s="5">
        <v>1</v>
      </c>
    </row>
    <row r="186" spans="1:2" ht="15.75" customHeight="1">
      <c r="A186" s="2">
        <v>185</v>
      </c>
      <c r="B186" s="5">
        <v>1</v>
      </c>
    </row>
    <row r="187" spans="1:2" ht="15.75" customHeight="1">
      <c r="A187" s="2">
        <v>186</v>
      </c>
      <c r="B187" s="5">
        <v>1</v>
      </c>
    </row>
    <row r="188" spans="1:2" ht="15.75" customHeight="1">
      <c r="A188" s="2">
        <v>187</v>
      </c>
      <c r="B188" s="5">
        <v>1</v>
      </c>
    </row>
    <row r="189" spans="1:2" ht="15.75" customHeight="1">
      <c r="A189" s="2">
        <v>188</v>
      </c>
      <c r="B189" s="5">
        <v>1</v>
      </c>
    </row>
    <row r="190" spans="1:2" ht="15.75" customHeight="1">
      <c r="A190" s="2">
        <v>189</v>
      </c>
      <c r="B190" s="5">
        <v>1</v>
      </c>
    </row>
    <row r="191" spans="1:2" ht="15.75" customHeight="1">
      <c r="A191" s="2">
        <v>190</v>
      </c>
      <c r="B191" s="5">
        <v>1</v>
      </c>
    </row>
    <row r="192" spans="1:2" ht="15.75" customHeight="1">
      <c r="A192" s="2">
        <v>191</v>
      </c>
      <c r="B192" s="5">
        <v>1</v>
      </c>
    </row>
    <row r="193" spans="1:2" ht="15.75" customHeight="1">
      <c r="A193" s="2">
        <v>192</v>
      </c>
      <c r="B193" s="5">
        <v>1</v>
      </c>
    </row>
    <row r="194" spans="1:2" ht="15.75" customHeight="1">
      <c r="A194" s="2">
        <v>193</v>
      </c>
      <c r="B194" s="5">
        <v>1</v>
      </c>
    </row>
    <row r="195" spans="1:2" ht="15.75" customHeight="1">
      <c r="A195" s="2">
        <v>194</v>
      </c>
      <c r="B195" s="5">
        <v>1</v>
      </c>
    </row>
    <row r="196" spans="1:2" ht="15.75" customHeight="1">
      <c r="A196" s="2">
        <v>195</v>
      </c>
      <c r="B196" s="5">
        <v>1</v>
      </c>
    </row>
    <row r="197" spans="1:2" ht="15.75" customHeight="1">
      <c r="A197" s="2">
        <v>196</v>
      </c>
      <c r="B197" s="5">
        <v>1</v>
      </c>
    </row>
    <row r="198" spans="1:2" ht="15.75" customHeight="1">
      <c r="A198" s="2">
        <v>197</v>
      </c>
      <c r="B198" s="5">
        <v>1</v>
      </c>
    </row>
    <row r="199" spans="1:2" ht="15.75" customHeight="1">
      <c r="A199" s="2">
        <v>198</v>
      </c>
      <c r="B199" s="5">
        <v>1</v>
      </c>
    </row>
    <row r="200" spans="1:2" ht="15.75" customHeight="1">
      <c r="A200" s="2">
        <v>199</v>
      </c>
      <c r="B200" s="5">
        <v>1</v>
      </c>
    </row>
    <row r="201" spans="1:2" ht="15.75" customHeight="1">
      <c r="A201" s="2">
        <v>200</v>
      </c>
      <c r="B201" s="5">
        <v>1</v>
      </c>
    </row>
    <row r="202" spans="1:2" ht="15.75" customHeight="1">
      <c r="A202" s="2">
        <v>201</v>
      </c>
      <c r="B202" s="5">
        <v>1</v>
      </c>
    </row>
    <row r="203" spans="1:2" ht="15.75" customHeight="1">
      <c r="A203" s="2">
        <v>202</v>
      </c>
      <c r="B203" s="5">
        <v>1</v>
      </c>
    </row>
    <row r="204" spans="1:2" ht="15.75" customHeight="1">
      <c r="A204" s="2">
        <v>203</v>
      </c>
      <c r="B204" s="5">
        <v>1</v>
      </c>
    </row>
    <row r="205" spans="1:2" ht="15.75" customHeight="1">
      <c r="A205" s="2">
        <v>204</v>
      </c>
      <c r="B205" s="5">
        <v>1</v>
      </c>
    </row>
    <row r="206" spans="1:2" ht="15.75" customHeight="1">
      <c r="A206" s="2">
        <v>205</v>
      </c>
      <c r="B206" s="5">
        <v>1</v>
      </c>
    </row>
    <row r="207" spans="1:2" ht="15.75" customHeight="1">
      <c r="A207" s="2">
        <v>206</v>
      </c>
      <c r="B207" s="5">
        <v>1</v>
      </c>
    </row>
    <row r="208" spans="1:2" ht="15.75" customHeight="1">
      <c r="A208" s="2">
        <v>207</v>
      </c>
      <c r="B208" s="5">
        <v>1</v>
      </c>
    </row>
    <row r="209" spans="1:2" ht="15.75" customHeight="1">
      <c r="A209" s="2">
        <v>208</v>
      </c>
      <c r="B209" s="5">
        <v>1</v>
      </c>
    </row>
    <row r="210" spans="1:2" ht="15.75" customHeight="1">
      <c r="A210" s="2">
        <v>209</v>
      </c>
      <c r="B210" s="5">
        <v>1</v>
      </c>
    </row>
    <row r="211" spans="1:2" ht="15.75" customHeight="1">
      <c r="A211" s="2">
        <v>210</v>
      </c>
      <c r="B211" s="5">
        <v>1</v>
      </c>
    </row>
    <row r="212" spans="1:2" ht="15.75" customHeight="1">
      <c r="A212" s="2">
        <v>211</v>
      </c>
      <c r="B212" s="5">
        <v>1</v>
      </c>
    </row>
    <row r="213" spans="1:2" ht="15.75" customHeight="1">
      <c r="A213" s="2">
        <v>212</v>
      </c>
      <c r="B213" s="5">
        <v>1</v>
      </c>
    </row>
    <row r="214" spans="1:2" ht="15.75" customHeight="1">
      <c r="A214" s="2">
        <v>213</v>
      </c>
      <c r="B214" s="5">
        <v>1</v>
      </c>
    </row>
    <row r="215" spans="1:2" ht="15.75" customHeight="1">
      <c r="A215" s="2">
        <v>214</v>
      </c>
      <c r="B215" s="5">
        <v>1</v>
      </c>
    </row>
    <row r="216" spans="1:2" ht="15.75" customHeight="1">
      <c r="A216" s="2">
        <v>215</v>
      </c>
      <c r="B216" s="5">
        <v>1</v>
      </c>
    </row>
    <row r="217" spans="1:2" ht="15.75" customHeight="1">
      <c r="A217" s="2">
        <v>216</v>
      </c>
      <c r="B217" s="5">
        <v>1</v>
      </c>
    </row>
    <row r="218" spans="1:2" ht="15.75" customHeight="1">
      <c r="A218" s="2">
        <v>217</v>
      </c>
      <c r="B218" s="5">
        <v>1</v>
      </c>
    </row>
    <row r="219" spans="1:2" ht="15.75" customHeight="1">
      <c r="A219" s="2">
        <v>218</v>
      </c>
      <c r="B219" s="5">
        <v>1</v>
      </c>
    </row>
    <row r="220" spans="1:2" ht="15.75" customHeight="1">
      <c r="A220" s="2">
        <v>219</v>
      </c>
      <c r="B220" s="5">
        <v>1</v>
      </c>
    </row>
    <row r="221" spans="1:2" ht="15.75" customHeight="1">
      <c r="A221" s="2">
        <v>220</v>
      </c>
      <c r="B221" s="5">
        <v>1</v>
      </c>
    </row>
    <row r="222" spans="1:2" ht="15.75" customHeight="1">
      <c r="A222" s="2">
        <v>221</v>
      </c>
      <c r="B222" s="5">
        <v>1</v>
      </c>
    </row>
    <row r="223" spans="1:2" ht="15.75" customHeight="1">
      <c r="A223" s="2">
        <v>222</v>
      </c>
      <c r="B223" s="5">
        <v>1</v>
      </c>
    </row>
    <row r="224" spans="1:2" ht="15.75" customHeight="1">
      <c r="A224" s="2">
        <v>223</v>
      </c>
      <c r="B224" s="5">
        <v>1</v>
      </c>
    </row>
    <row r="225" spans="1:2" ht="15.75" customHeight="1">
      <c r="A225" s="2">
        <v>224</v>
      </c>
      <c r="B225" s="5">
        <v>1</v>
      </c>
    </row>
    <row r="226" spans="1:2" ht="15.75" customHeight="1">
      <c r="A226" s="2">
        <v>225</v>
      </c>
      <c r="B226" s="5">
        <v>1</v>
      </c>
    </row>
    <row r="227" spans="1:2" ht="15.75" customHeight="1">
      <c r="A227" s="2">
        <v>226</v>
      </c>
      <c r="B227" s="5">
        <v>1</v>
      </c>
    </row>
    <row r="228" spans="1:2" ht="15.75" customHeight="1">
      <c r="A228" s="2">
        <v>227</v>
      </c>
      <c r="B228" s="5">
        <v>1</v>
      </c>
    </row>
    <row r="229" spans="1:2" ht="15.75" customHeight="1">
      <c r="A229" s="2">
        <v>228</v>
      </c>
      <c r="B229" s="5">
        <v>1</v>
      </c>
    </row>
    <row r="230" spans="1:2" ht="15.75" customHeight="1">
      <c r="A230" s="2">
        <v>229</v>
      </c>
      <c r="B230" s="5">
        <v>1</v>
      </c>
    </row>
    <row r="231" spans="1:2" ht="15.75" customHeight="1">
      <c r="A231" s="2">
        <v>230</v>
      </c>
      <c r="B231" s="5">
        <v>1</v>
      </c>
    </row>
    <row r="232" spans="1:2" ht="15.75" customHeight="1">
      <c r="A232" s="2">
        <v>231</v>
      </c>
      <c r="B232" s="5">
        <v>1</v>
      </c>
    </row>
    <row r="233" spans="1:2" ht="15.75" customHeight="1">
      <c r="A233" s="2">
        <v>232</v>
      </c>
      <c r="B233" s="5">
        <v>1</v>
      </c>
    </row>
    <row r="234" spans="1:2" ht="15.75" customHeight="1">
      <c r="A234" s="2">
        <v>233</v>
      </c>
      <c r="B234" s="5">
        <v>1</v>
      </c>
    </row>
    <row r="235" spans="1:2" ht="15.75" customHeight="1">
      <c r="A235" s="2">
        <v>234</v>
      </c>
      <c r="B235" s="5">
        <v>1</v>
      </c>
    </row>
    <row r="236" spans="1:2" ht="15.75" customHeight="1">
      <c r="A236" s="2">
        <v>235</v>
      </c>
      <c r="B236" s="5">
        <v>1</v>
      </c>
    </row>
    <row r="237" spans="1:2" ht="15.75" customHeight="1">
      <c r="A237" s="2">
        <v>236</v>
      </c>
      <c r="B237" s="5">
        <v>1</v>
      </c>
    </row>
    <row r="238" spans="1:2" ht="15.75" customHeight="1">
      <c r="A238" s="2">
        <v>237</v>
      </c>
      <c r="B238" s="5">
        <v>1</v>
      </c>
    </row>
    <row r="239" spans="1:2" ht="15.75" customHeight="1">
      <c r="A239" s="2">
        <v>238</v>
      </c>
      <c r="B239" s="5">
        <v>1</v>
      </c>
    </row>
    <row r="240" spans="1:2" ht="15.75" customHeight="1">
      <c r="A240" s="2">
        <v>239</v>
      </c>
      <c r="B240" s="5">
        <v>1</v>
      </c>
    </row>
    <row r="241" spans="1:2" ht="15.75" customHeight="1">
      <c r="A241" s="2">
        <v>240</v>
      </c>
      <c r="B241" s="5">
        <v>1</v>
      </c>
    </row>
    <row r="242" spans="1:2" ht="15.75" customHeight="1">
      <c r="A242" s="2">
        <v>241</v>
      </c>
      <c r="B242" s="5">
        <v>1</v>
      </c>
    </row>
    <row r="243" spans="1:2" ht="15.75" customHeight="1">
      <c r="A243" s="2">
        <v>242</v>
      </c>
      <c r="B243" s="5">
        <v>1</v>
      </c>
    </row>
    <row r="244" spans="1:2" ht="15.75" customHeight="1">
      <c r="A244" s="2">
        <v>243</v>
      </c>
      <c r="B244" s="5">
        <v>1</v>
      </c>
    </row>
    <row r="245" spans="1:2" ht="15.75" customHeight="1">
      <c r="A245" s="2">
        <v>244</v>
      </c>
      <c r="B245" s="5">
        <v>1</v>
      </c>
    </row>
    <row r="246" spans="1:2" ht="15.75" customHeight="1">
      <c r="A246" s="2">
        <v>245</v>
      </c>
      <c r="B246" s="5">
        <v>1</v>
      </c>
    </row>
    <row r="247" spans="1:2" ht="15.75" customHeight="1">
      <c r="A247" s="2">
        <v>246</v>
      </c>
      <c r="B247" s="5">
        <v>1</v>
      </c>
    </row>
    <row r="248" spans="1:2" ht="15.75" customHeight="1">
      <c r="A248" s="2">
        <v>247</v>
      </c>
      <c r="B248" s="5">
        <v>1</v>
      </c>
    </row>
    <row r="249" spans="1:2" ht="15.75" customHeight="1">
      <c r="A249" s="2">
        <v>248</v>
      </c>
      <c r="B249" s="5">
        <v>1</v>
      </c>
    </row>
    <row r="250" spans="1:2" ht="15.75" customHeight="1">
      <c r="A250" s="2">
        <v>249</v>
      </c>
      <c r="B250" s="5">
        <v>1</v>
      </c>
    </row>
    <row r="251" spans="1:2" ht="15.75" customHeight="1">
      <c r="A251" s="2">
        <v>250</v>
      </c>
      <c r="B251" s="5">
        <v>1</v>
      </c>
    </row>
    <row r="252" spans="1:2" ht="15.75" customHeight="1">
      <c r="A252" s="2">
        <v>251</v>
      </c>
      <c r="B252" s="5">
        <v>1</v>
      </c>
    </row>
    <row r="253" spans="1:2" ht="15.75" customHeight="1">
      <c r="A253" s="2">
        <v>252</v>
      </c>
      <c r="B253" s="5">
        <v>1</v>
      </c>
    </row>
    <row r="254" spans="1:2" ht="15.75" customHeight="1">
      <c r="A254" s="2">
        <v>253</v>
      </c>
      <c r="B254" s="5">
        <v>1</v>
      </c>
    </row>
    <row r="255" spans="1:2" ht="15.75" customHeight="1">
      <c r="A255" s="2">
        <v>254</v>
      </c>
      <c r="B255" s="5">
        <v>1</v>
      </c>
    </row>
    <row r="256" spans="1:2" ht="15.75" customHeight="1">
      <c r="A256" s="2">
        <v>255</v>
      </c>
      <c r="B256" s="5">
        <v>1</v>
      </c>
    </row>
    <row r="257" spans="1:2" ht="15.75" customHeight="1">
      <c r="A257" s="2">
        <v>256</v>
      </c>
      <c r="B257" s="5">
        <v>1</v>
      </c>
    </row>
    <row r="258" spans="1:2" ht="15.75" customHeight="1">
      <c r="A258" s="2">
        <v>257</v>
      </c>
      <c r="B258" s="5">
        <v>1</v>
      </c>
    </row>
    <row r="259" spans="1:2" ht="15.75" customHeight="1">
      <c r="A259" s="2">
        <v>258</v>
      </c>
      <c r="B259" s="5">
        <v>1</v>
      </c>
    </row>
    <row r="260" spans="1:2" ht="15.75" customHeight="1">
      <c r="A260" s="2">
        <v>259</v>
      </c>
      <c r="B260" s="5">
        <v>1</v>
      </c>
    </row>
    <row r="261" spans="1:2" ht="15.75" customHeight="1">
      <c r="A261" s="2">
        <v>260</v>
      </c>
      <c r="B261" s="5">
        <v>1</v>
      </c>
    </row>
    <row r="262" spans="1:2" ht="15.75" customHeight="1">
      <c r="A262" s="2">
        <v>261</v>
      </c>
      <c r="B262" s="5">
        <v>1</v>
      </c>
    </row>
    <row r="263" spans="1:2" ht="15.75" customHeight="1">
      <c r="A263" s="2">
        <v>262</v>
      </c>
      <c r="B263" s="5">
        <v>1</v>
      </c>
    </row>
    <row r="264" spans="1:2" ht="15.75" customHeight="1">
      <c r="A264" s="2">
        <v>263</v>
      </c>
      <c r="B264" s="5">
        <v>1</v>
      </c>
    </row>
    <row r="265" spans="1:2" ht="15.75" customHeight="1">
      <c r="A265" s="2">
        <v>264</v>
      </c>
      <c r="B265" s="5">
        <v>1</v>
      </c>
    </row>
    <row r="266" spans="1:2" ht="15.75" customHeight="1">
      <c r="A266" s="2">
        <v>265</v>
      </c>
      <c r="B266" s="5">
        <v>1</v>
      </c>
    </row>
    <row r="267" spans="1:2" ht="15.75" customHeight="1">
      <c r="A267" s="2">
        <v>266</v>
      </c>
      <c r="B267" s="5">
        <v>1</v>
      </c>
    </row>
    <row r="268" spans="1:2" ht="15.75" customHeight="1">
      <c r="A268" s="2">
        <v>267</v>
      </c>
      <c r="B268" s="5">
        <v>1</v>
      </c>
    </row>
    <row r="269" spans="1:2" ht="15.75" customHeight="1">
      <c r="A269" s="2">
        <v>268</v>
      </c>
      <c r="B269" s="5">
        <v>1</v>
      </c>
    </row>
    <row r="270" spans="1:2" ht="15.75" customHeight="1">
      <c r="A270" s="2">
        <v>269</v>
      </c>
      <c r="B270" s="5">
        <v>1</v>
      </c>
    </row>
    <row r="271" spans="1:2" ht="15.75" customHeight="1">
      <c r="A271" s="2">
        <v>270</v>
      </c>
      <c r="B271" s="5">
        <v>1</v>
      </c>
    </row>
    <row r="272" spans="1:2" ht="15.75" customHeight="1">
      <c r="A272" s="2">
        <v>271</v>
      </c>
      <c r="B272" s="5">
        <v>1</v>
      </c>
    </row>
    <row r="273" spans="1:2" ht="15.75" customHeight="1">
      <c r="A273" s="2">
        <v>272</v>
      </c>
      <c r="B273" s="5">
        <v>1</v>
      </c>
    </row>
    <row r="274" spans="1:2" ht="15.75" customHeight="1">
      <c r="A274" s="2">
        <v>273</v>
      </c>
      <c r="B274" s="5">
        <v>1</v>
      </c>
    </row>
    <row r="275" spans="1:2" ht="15.75" customHeight="1">
      <c r="A275" s="2">
        <v>274</v>
      </c>
      <c r="B275" s="5">
        <v>1</v>
      </c>
    </row>
    <row r="276" spans="1:2" ht="15.75" customHeight="1">
      <c r="A276" s="2">
        <v>275</v>
      </c>
      <c r="B276" s="5">
        <v>1</v>
      </c>
    </row>
    <row r="277" spans="1:2" ht="15.75" customHeight="1">
      <c r="A277" s="2">
        <v>276</v>
      </c>
      <c r="B277" s="5">
        <v>1</v>
      </c>
    </row>
    <row r="278" spans="1:2" ht="15.75" customHeight="1">
      <c r="A278" s="2">
        <v>277</v>
      </c>
      <c r="B278" s="5">
        <v>1</v>
      </c>
    </row>
    <row r="279" spans="1:2" ht="15.75" customHeight="1">
      <c r="A279" s="2">
        <v>278</v>
      </c>
      <c r="B279" s="5">
        <v>1</v>
      </c>
    </row>
    <row r="280" spans="1:2" ht="15.75" customHeight="1">
      <c r="A280" s="2">
        <v>279</v>
      </c>
      <c r="B280" s="5">
        <v>1</v>
      </c>
    </row>
    <row r="281" spans="1:2" ht="15.75" customHeight="1">
      <c r="A281" s="2">
        <v>280</v>
      </c>
      <c r="B281" s="5">
        <v>1</v>
      </c>
    </row>
    <row r="282" spans="1:2" ht="15.75" customHeight="1">
      <c r="A282" s="2">
        <v>281</v>
      </c>
      <c r="B282" s="5">
        <v>1</v>
      </c>
    </row>
    <row r="283" spans="1:2" ht="15.75" customHeight="1">
      <c r="A283" s="2">
        <v>282</v>
      </c>
      <c r="B283" s="5">
        <v>1</v>
      </c>
    </row>
    <row r="284" spans="1:2" ht="15.75" customHeight="1">
      <c r="A284" s="2">
        <v>283</v>
      </c>
      <c r="B284" s="5">
        <v>1</v>
      </c>
    </row>
    <row r="285" spans="1:2" ht="15.75" customHeight="1">
      <c r="A285" s="2">
        <v>284</v>
      </c>
      <c r="B285" s="5">
        <v>1</v>
      </c>
    </row>
    <row r="286" spans="1:2" ht="15.75" customHeight="1">
      <c r="A286" s="2">
        <v>285</v>
      </c>
      <c r="B286" s="5">
        <v>1</v>
      </c>
    </row>
    <row r="287" spans="1:2" ht="15.75" customHeight="1">
      <c r="A287" s="2">
        <v>286</v>
      </c>
      <c r="B287" s="5">
        <v>1</v>
      </c>
    </row>
    <row r="288" spans="1:2" ht="15.75" customHeight="1">
      <c r="A288" s="2">
        <v>287</v>
      </c>
      <c r="B288" s="5">
        <v>1</v>
      </c>
    </row>
    <row r="289" spans="1:2" ht="15.75" customHeight="1">
      <c r="A289" s="2">
        <v>288</v>
      </c>
      <c r="B289" s="5">
        <v>1</v>
      </c>
    </row>
    <row r="290" spans="1:2" ht="15.75" customHeight="1">
      <c r="A290" s="2">
        <v>289</v>
      </c>
      <c r="B290" s="5">
        <v>1</v>
      </c>
    </row>
    <row r="291" spans="1:2" ht="15.75" customHeight="1">
      <c r="A291" s="2">
        <v>290</v>
      </c>
      <c r="B291" s="5">
        <v>1</v>
      </c>
    </row>
    <row r="292" spans="1:2" ht="15.75" customHeight="1">
      <c r="A292" s="2">
        <v>291</v>
      </c>
      <c r="B292" s="5">
        <v>1</v>
      </c>
    </row>
    <row r="293" spans="1:2" ht="15.75" customHeight="1">
      <c r="A293" s="2">
        <v>292</v>
      </c>
      <c r="B293" s="5">
        <v>1</v>
      </c>
    </row>
    <row r="294" spans="1:2" ht="15.75" customHeight="1">
      <c r="A294" s="2">
        <v>293</v>
      </c>
      <c r="B294" s="5">
        <v>1</v>
      </c>
    </row>
    <row r="295" spans="1:2" ht="15.75" customHeight="1">
      <c r="A295" s="2">
        <v>294</v>
      </c>
      <c r="B295" s="5">
        <v>1</v>
      </c>
    </row>
    <row r="296" spans="1:2" ht="15.75" customHeight="1">
      <c r="A296" s="2">
        <v>295</v>
      </c>
      <c r="B296" s="5">
        <v>1</v>
      </c>
    </row>
    <row r="297" spans="1:2" ht="15.75" customHeight="1">
      <c r="A297" s="2">
        <v>296</v>
      </c>
      <c r="B297" s="5">
        <v>1</v>
      </c>
    </row>
    <row r="298" spans="1:2" ht="15.75" customHeight="1">
      <c r="A298" s="2">
        <v>297</v>
      </c>
      <c r="B298" s="5">
        <v>1</v>
      </c>
    </row>
    <row r="299" spans="1:2" ht="15.75" customHeight="1">
      <c r="A299" s="2">
        <v>298</v>
      </c>
      <c r="B299" s="5">
        <v>1</v>
      </c>
    </row>
    <row r="300" spans="1:2" ht="15.75" customHeight="1">
      <c r="A300" s="2">
        <v>299</v>
      </c>
      <c r="B300" s="5">
        <v>1</v>
      </c>
    </row>
    <row r="301" spans="1:2" ht="15.75" customHeight="1">
      <c r="A301" s="2">
        <v>300</v>
      </c>
      <c r="B301" s="5">
        <v>1</v>
      </c>
    </row>
  </sheetData>
  <pageMargins left="0.7" right="0.7" top="0.75" bottom="0.75" header="0.3" footer="0.3"/>
  <pageSetup orientation="portrait" horizontalDpi="360" verticalDpi="36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6444F0-B4CA-4E3D-80B0-E06094C9C84E}">
  <sheetPr>
    <outlinePr summaryBelow="0" summaryRight="0"/>
  </sheetPr>
  <dimension ref="A1:B301"/>
  <sheetViews>
    <sheetView workbookViewId="0">
      <pane ySplit="1" topLeftCell="A87" activePane="bottomLeft" state="frozen"/>
      <selection sqref="A1:XFD1048576"/>
      <selection pane="bottomLeft" activeCell="B1" sqref="B1:B1048576"/>
    </sheetView>
  </sheetViews>
  <sheetFormatPr defaultColWidth="12.53515625" defaultRowHeight="15.75" customHeight="1"/>
  <cols>
    <col min="1" max="16384" width="12.53515625" style="3"/>
  </cols>
  <sheetData>
    <row r="1" spans="1:2" ht="12.45">
      <c r="A1" s="1" t="s">
        <v>11</v>
      </c>
      <c r="B1" s="1" t="s">
        <v>14</v>
      </c>
    </row>
    <row r="2" spans="1:2" ht="12.45">
      <c r="A2" s="2">
        <v>1</v>
      </c>
      <c r="B2" s="5">
        <v>100</v>
      </c>
    </row>
    <row r="3" spans="1:2" ht="12.45">
      <c r="A3" s="2">
        <v>2</v>
      </c>
      <c r="B3" s="5">
        <v>96</v>
      </c>
    </row>
    <row r="4" spans="1:2" ht="12.45">
      <c r="A4" s="2">
        <v>3</v>
      </c>
      <c r="B4" s="5">
        <v>92</v>
      </c>
    </row>
    <row r="5" spans="1:2" ht="12.45">
      <c r="A5" s="2">
        <v>4</v>
      </c>
      <c r="B5" s="5">
        <v>88</v>
      </c>
    </row>
    <row r="6" spans="1:2" ht="12.45">
      <c r="A6" s="2">
        <v>5</v>
      </c>
      <c r="B6" s="5">
        <v>84</v>
      </c>
    </row>
    <row r="7" spans="1:2" ht="12.45">
      <c r="A7" s="2">
        <v>6</v>
      </c>
      <c r="B7" s="5">
        <v>80</v>
      </c>
    </row>
    <row r="8" spans="1:2" ht="12.45">
      <c r="A8" s="2">
        <v>7</v>
      </c>
      <c r="B8" s="5">
        <v>76</v>
      </c>
    </row>
    <row r="9" spans="1:2" ht="12.45">
      <c r="A9" s="2">
        <v>8</v>
      </c>
      <c r="B9" s="5">
        <v>72</v>
      </c>
    </row>
    <row r="10" spans="1:2" ht="12.45">
      <c r="A10" s="2">
        <v>9</v>
      </c>
      <c r="B10" s="5">
        <v>68</v>
      </c>
    </row>
    <row r="11" spans="1:2" ht="12.45">
      <c r="A11" s="2">
        <v>10</v>
      </c>
      <c r="B11" s="5">
        <v>64</v>
      </c>
    </row>
    <row r="12" spans="1:2" ht="12.45">
      <c r="A12" s="2">
        <v>11</v>
      </c>
      <c r="B12" s="5">
        <v>61</v>
      </c>
    </row>
    <row r="13" spans="1:2" ht="12.45">
      <c r="A13" s="2">
        <v>12</v>
      </c>
      <c r="B13" s="5">
        <v>58</v>
      </c>
    </row>
    <row r="14" spans="1:2" ht="12.45">
      <c r="A14" s="2">
        <v>13</v>
      </c>
      <c r="B14" s="5">
        <v>55</v>
      </c>
    </row>
    <row r="15" spans="1:2" ht="12.45">
      <c r="A15" s="2">
        <v>14</v>
      </c>
      <c r="B15" s="5">
        <v>52</v>
      </c>
    </row>
    <row r="16" spans="1:2" ht="12.45">
      <c r="A16" s="2">
        <v>15</v>
      </c>
      <c r="B16" s="5">
        <v>49</v>
      </c>
    </row>
    <row r="17" spans="1:2" ht="12.45">
      <c r="A17" s="2">
        <v>16</v>
      </c>
      <c r="B17" s="5">
        <v>46</v>
      </c>
    </row>
    <row r="18" spans="1:2" ht="12.45">
      <c r="A18" s="2">
        <v>17</v>
      </c>
      <c r="B18" s="5">
        <v>43</v>
      </c>
    </row>
    <row r="19" spans="1:2" ht="12.45">
      <c r="A19" s="2">
        <v>18</v>
      </c>
      <c r="B19" s="5">
        <v>40</v>
      </c>
    </row>
    <row r="20" spans="1:2" ht="12.45">
      <c r="A20" s="2">
        <v>19</v>
      </c>
      <c r="B20" s="5">
        <v>37</v>
      </c>
    </row>
    <row r="21" spans="1:2" ht="12.45">
      <c r="A21" s="2">
        <v>20</v>
      </c>
      <c r="B21" s="5">
        <v>34</v>
      </c>
    </row>
    <row r="22" spans="1:2" ht="12.45">
      <c r="A22" s="2">
        <v>21</v>
      </c>
      <c r="B22" s="5">
        <v>32</v>
      </c>
    </row>
    <row r="23" spans="1:2" ht="12.45">
      <c r="A23" s="2">
        <v>22</v>
      </c>
      <c r="B23" s="5">
        <v>30</v>
      </c>
    </row>
    <row r="24" spans="1:2" ht="12.45">
      <c r="A24" s="2">
        <v>23</v>
      </c>
      <c r="B24" s="5">
        <v>28</v>
      </c>
    </row>
    <row r="25" spans="1:2" ht="12.45">
      <c r="A25" s="2">
        <v>24</v>
      </c>
      <c r="B25" s="5">
        <v>26</v>
      </c>
    </row>
    <row r="26" spans="1:2" ht="12.45">
      <c r="A26" s="2">
        <v>25</v>
      </c>
      <c r="B26" s="5">
        <v>24</v>
      </c>
    </row>
    <row r="27" spans="1:2" ht="12.45">
      <c r="A27" s="2">
        <v>26</v>
      </c>
      <c r="B27" s="5">
        <v>22.5</v>
      </c>
    </row>
    <row r="28" spans="1:2" ht="12.45">
      <c r="A28" s="2">
        <v>27</v>
      </c>
      <c r="B28" s="5">
        <v>21</v>
      </c>
    </row>
    <row r="29" spans="1:2" ht="12.45">
      <c r="A29" s="2">
        <v>28</v>
      </c>
      <c r="B29" s="5">
        <v>19.5</v>
      </c>
    </row>
    <row r="30" spans="1:2" ht="12.45">
      <c r="A30" s="2">
        <v>29</v>
      </c>
      <c r="B30" s="5">
        <v>18</v>
      </c>
    </row>
    <row r="31" spans="1:2" ht="12.45">
      <c r="A31" s="2">
        <v>30</v>
      </c>
      <c r="B31" s="5">
        <v>16.5</v>
      </c>
    </row>
    <row r="32" spans="1:2" ht="12.45">
      <c r="A32" s="2">
        <v>31</v>
      </c>
      <c r="B32" s="5">
        <v>15.5</v>
      </c>
    </row>
    <row r="33" spans="1:2" ht="12.45">
      <c r="A33" s="2">
        <v>32</v>
      </c>
      <c r="B33" s="5">
        <v>14.5</v>
      </c>
    </row>
    <row r="34" spans="1:2" ht="12.45">
      <c r="A34" s="2">
        <v>33</v>
      </c>
      <c r="B34" s="5">
        <v>13.5</v>
      </c>
    </row>
    <row r="35" spans="1:2" ht="12.45">
      <c r="A35" s="2">
        <v>34</v>
      </c>
      <c r="B35" s="5">
        <v>12.5</v>
      </c>
    </row>
    <row r="36" spans="1:2" ht="12.45">
      <c r="A36" s="2">
        <v>35</v>
      </c>
      <c r="B36" s="5">
        <v>11.5</v>
      </c>
    </row>
    <row r="37" spans="1:2" ht="12.45">
      <c r="A37" s="2">
        <v>36</v>
      </c>
      <c r="B37" s="5">
        <v>11</v>
      </c>
    </row>
    <row r="38" spans="1:2" ht="12.45">
      <c r="A38" s="2">
        <v>37</v>
      </c>
      <c r="B38" s="5">
        <v>10.5</v>
      </c>
    </row>
    <row r="39" spans="1:2" ht="12.45">
      <c r="A39" s="2">
        <v>38</v>
      </c>
      <c r="B39" s="5">
        <v>10</v>
      </c>
    </row>
    <row r="40" spans="1:2" ht="12.45">
      <c r="A40" s="2">
        <v>39</v>
      </c>
      <c r="B40" s="5">
        <v>9.5</v>
      </c>
    </row>
    <row r="41" spans="1:2" ht="12.45">
      <c r="A41" s="2">
        <v>40</v>
      </c>
      <c r="B41" s="5">
        <v>9</v>
      </c>
    </row>
    <row r="42" spans="1:2" ht="12.45">
      <c r="A42" s="2">
        <v>41</v>
      </c>
      <c r="B42" s="5">
        <v>8.6999999999999993</v>
      </c>
    </row>
    <row r="43" spans="1:2" ht="12.45">
      <c r="A43" s="2">
        <v>42</v>
      </c>
      <c r="B43" s="5">
        <v>8.4</v>
      </c>
    </row>
    <row r="44" spans="1:2" ht="12.45">
      <c r="A44" s="2">
        <v>43</v>
      </c>
      <c r="B44" s="5">
        <v>8.1</v>
      </c>
    </row>
    <row r="45" spans="1:2" ht="12.45">
      <c r="A45" s="2">
        <v>44</v>
      </c>
      <c r="B45" s="5">
        <v>7.8</v>
      </c>
    </row>
    <row r="46" spans="1:2" ht="12.45">
      <c r="A46" s="2">
        <v>45</v>
      </c>
      <c r="B46" s="5">
        <v>7.5</v>
      </c>
    </row>
    <row r="47" spans="1:2" ht="12.45">
      <c r="A47" s="2">
        <v>46</v>
      </c>
      <c r="B47" s="5">
        <v>7.25</v>
      </c>
    </row>
    <row r="48" spans="1:2" ht="12.45">
      <c r="A48" s="2">
        <v>47</v>
      </c>
      <c r="B48" s="5">
        <v>7</v>
      </c>
    </row>
    <row r="49" spans="1:2" ht="12.45">
      <c r="A49" s="2">
        <v>48</v>
      </c>
      <c r="B49" s="5">
        <v>6.75</v>
      </c>
    </row>
    <row r="50" spans="1:2" ht="12.45">
      <c r="A50" s="2">
        <v>49</v>
      </c>
      <c r="B50" s="5">
        <v>6.5</v>
      </c>
    </row>
    <row r="51" spans="1:2" ht="12.45">
      <c r="A51" s="2">
        <v>50</v>
      </c>
      <c r="B51" s="5">
        <v>6.25</v>
      </c>
    </row>
    <row r="52" spans="1:2" ht="12.45">
      <c r="A52" s="2">
        <v>51</v>
      </c>
      <c r="B52" s="5">
        <v>6</v>
      </c>
    </row>
    <row r="53" spans="1:2" ht="12.45">
      <c r="A53" s="2">
        <v>52</v>
      </c>
      <c r="B53" s="5">
        <v>5.75</v>
      </c>
    </row>
    <row r="54" spans="1:2" ht="12.45">
      <c r="A54" s="2">
        <v>53</v>
      </c>
      <c r="B54" s="5">
        <v>5.5</v>
      </c>
    </row>
    <row r="55" spans="1:2" ht="12.45">
      <c r="A55" s="2">
        <v>54</v>
      </c>
      <c r="B55" s="5">
        <v>5.25</v>
      </c>
    </row>
    <row r="56" spans="1:2" ht="12.45">
      <c r="A56" s="2">
        <v>55</v>
      </c>
      <c r="B56" s="5">
        <v>5</v>
      </c>
    </row>
    <row r="57" spans="1:2" ht="12.45">
      <c r="A57" s="2">
        <v>56</v>
      </c>
      <c r="B57" s="5">
        <v>4.75</v>
      </c>
    </row>
    <row r="58" spans="1:2" ht="12.45">
      <c r="A58" s="2">
        <v>57</v>
      </c>
      <c r="B58" s="5">
        <v>4.5</v>
      </c>
    </row>
    <row r="59" spans="1:2" ht="12.45">
      <c r="A59" s="2">
        <v>58</v>
      </c>
      <c r="B59" s="5">
        <v>4.25</v>
      </c>
    </row>
    <row r="60" spans="1:2" ht="12.45">
      <c r="A60" s="2">
        <v>59</v>
      </c>
      <c r="B60" s="5">
        <v>4</v>
      </c>
    </row>
    <row r="61" spans="1:2" ht="12.45">
      <c r="A61" s="2">
        <v>60</v>
      </c>
      <c r="B61" s="5">
        <v>3.75</v>
      </c>
    </row>
    <row r="62" spans="1:2" ht="12.45">
      <c r="A62" s="2">
        <v>61</v>
      </c>
      <c r="B62" s="5">
        <v>3.5</v>
      </c>
    </row>
    <row r="63" spans="1:2" ht="12.45">
      <c r="A63" s="2">
        <v>62</v>
      </c>
      <c r="B63" s="5">
        <v>3.25</v>
      </c>
    </row>
    <row r="64" spans="1:2" ht="12.45">
      <c r="A64" s="2">
        <v>63</v>
      </c>
      <c r="B64" s="5">
        <v>3</v>
      </c>
    </row>
    <row r="65" spans="1:2" ht="12.45">
      <c r="A65" s="2">
        <v>64</v>
      </c>
      <c r="B65" s="5">
        <v>2.8</v>
      </c>
    </row>
    <row r="66" spans="1:2" ht="12.45">
      <c r="A66" s="2">
        <v>65</v>
      </c>
      <c r="B66" s="5">
        <v>2.6</v>
      </c>
    </row>
    <row r="67" spans="1:2" ht="12.45">
      <c r="A67" s="2">
        <v>66</v>
      </c>
      <c r="B67" s="5">
        <v>2.4</v>
      </c>
    </row>
    <row r="68" spans="1:2" ht="12.45">
      <c r="A68" s="2">
        <v>67</v>
      </c>
      <c r="B68" s="5">
        <v>2.2000000000000002</v>
      </c>
    </row>
    <row r="69" spans="1:2" ht="12.45">
      <c r="A69" s="2">
        <v>68</v>
      </c>
      <c r="B69" s="5">
        <v>2</v>
      </c>
    </row>
    <row r="70" spans="1:2" ht="12.45">
      <c r="A70" s="2">
        <v>69</v>
      </c>
      <c r="B70" s="5">
        <v>1.8</v>
      </c>
    </row>
    <row r="71" spans="1:2" ht="12.45">
      <c r="A71" s="2">
        <v>70</v>
      </c>
      <c r="B71" s="5">
        <v>1.6</v>
      </c>
    </row>
    <row r="72" spans="1:2" ht="12.45">
      <c r="A72" s="2">
        <v>71</v>
      </c>
      <c r="B72" s="5">
        <v>1.5</v>
      </c>
    </row>
    <row r="73" spans="1:2" ht="12.45">
      <c r="A73" s="2">
        <v>72</v>
      </c>
      <c r="B73" s="5">
        <v>1.4</v>
      </c>
    </row>
    <row r="74" spans="1:2" ht="12.45">
      <c r="A74" s="2">
        <v>73</v>
      </c>
      <c r="B74" s="5">
        <v>1.3</v>
      </c>
    </row>
    <row r="75" spans="1:2" ht="12.45">
      <c r="A75" s="2">
        <v>74</v>
      </c>
      <c r="B75" s="5">
        <v>1.2</v>
      </c>
    </row>
    <row r="76" spans="1:2" ht="12.45">
      <c r="A76" s="2">
        <v>75</v>
      </c>
      <c r="B76" s="5">
        <v>1.1000000000000001</v>
      </c>
    </row>
    <row r="77" spans="1:2" ht="12.45">
      <c r="A77" s="2">
        <v>76</v>
      </c>
      <c r="B77" s="5">
        <v>1</v>
      </c>
    </row>
    <row r="78" spans="1:2" ht="12.45">
      <c r="A78" s="2">
        <v>77</v>
      </c>
      <c r="B78" s="5">
        <v>1</v>
      </c>
    </row>
    <row r="79" spans="1:2" ht="12.45">
      <c r="A79" s="2">
        <v>78</v>
      </c>
      <c r="B79" s="5">
        <v>1</v>
      </c>
    </row>
    <row r="80" spans="1:2" ht="12.45">
      <c r="A80" s="2">
        <v>79</v>
      </c>
      <c r="B80" s="5">
        <v>1</v>
      </c>
    </row>
    <row r="81" spans="1:2" ht="12.45">
      <c r="A81" s="2">
        <v>80</v>
      </c>
      <c r="B81" s="5">
        <v>1</v>
      </c>
    </row>
    <row r="82" spans="1:2" ht="12.45">
      <c r="A82" s="2">
        <v>81</v>
      </c>
      <c r="B82" s="5">
        <v>1</v>
      </c>
    </row>
    <row r="83" spans="1:2" ht="12.45">
      <c r="A83" s="2">
        <v>82</v>
      </c>
      <c r="B83" s="5">
        <v>1</v>
      </c>
    </row>
    <row r="84" spans="1:2" ht="12.45">
      <c r="A84" s="2">
        <v>83</v>
      </c>
      <c r="B84" s="5">
        <v>1</v>
      </c>
    </row>
    <row r="85" spans="1:2" ht="12.45">
      <c r="A85" s="2">
        <v>84</v>
      </c>
      <c r="B85" s="5">
        <v>1</v>
      </c>
    </row>
    <row r="86" spans="1:2" ht="12.45">
      <c r="A86" s="2">
        <v>85</v>
      </c>
      <c r="B86" s="5">
        <v>1</v>
      </c>
    </row>
    <row r="87" spans="1:2" ht="12.45">
      <c r="A87" s="2">
        <v>86</v>
      </c>
      <c r="B87" s="5">
        <v>1</v>
      </c>
    </row>
    <row r="88" spans="1:2" ht="12.45">
      <c r="A88" s="2">
        <v>87</v>
      </c>
      <c r="B88" s="5">
        <v>1</v>
      </c>
    </row>
    <row r="89" spans="1:2" ht="12.45">
      <c r="A89" s="2">
        <v>88</v>
      </c>
      <c r="B89" s="5">
        <v>1</v>
      </c>
    </row>
    <row r="90" spans="1:2" ht="12.45">
      <c r="A90" s="2">
        <v>89</v>
      </c>
      <c r="B90" s="5">
        <v>1</v>
      </c>
    </row>
    <row r="91" spans="1:2" ht="12.45">
      <c r="A91" s="2">
        <v>90</v>
      </c>
      <c r="B91" s="5">
        <v>1</v>
      </c>
    </row>
    <row r="92" spans="1:2" ht="12.45">
      <c r="A92" s="2">
        <v>91</v>
      </c>
      <c r="B92" s="5">
        <v>1</v>
      </c>
    </row>
    <row r="93" spans="1:2" ht="12.45">
      <c r="A93" s="2">
        <v>92</v>
      </c>
      <c r="B93" s="5">
        <v>1</v>
      </c>
    </row>
    <row r="94" spans="1:2" ht="12.45">
      <c r="A94" s="2">
        <v>93</v>
      </c>
      <c r="B94" s="5">
        <v>1</v>
      </c>
    </row>
    <row r="95" spans="1:2" ht="12.45">
      <c r="A95" s="2">
        <v>94</v>
      </c>
      <c r="B95" s="5">
        <v>1</v>
      </c>
    </row>
    <row r="96" spans="1:2" ht="12.45">
      <c r="A96" s="2">
        <v>95</v>
      </c>
      <c r="B96" s="5">
        <v>1</v>
      </c>
    </row>
    <row r="97" spans="1:2" ht="12.45">
      <c r="A97" s="2">
        <v>96</v>
      </c>
      <c r="B97" s="5">
        <v>1</v>
      </c>
    </row>
    <row r="98" spans="1:2" ht="12.45">
      <c r="A98" s="2">
        <v>97</v>
      </c>
      <c r="B98" s="5">
        <v>1</v>
      </c>
    </row>
    <row r="99" spans="1:2" ht="12.45">
      <c r="A99" s="2">
        <v>98</v>
      </c>
      <c r="B99" s="5">
        <v>1</v>
      </c>
    </row>
    <row r="100" spans="1:2" ht="12.45">
      <c r="A100" s="2">
        <v>99</v>
      </c>
      <c r="B100" s="5">
        <v>1</v>
      </c>
    </row>
    <row r="101" spans="1:2" ht="12.45">
      <c r="A101" s="2">
        <v>100</v>
      </c>
      <c r="B101" s="5">
        <v>1</v>
      </c>
    </row>
    <row r="102" spans="1:2" ht="12.45">
      <c r="A102" s="2">
        <v>101</v>
      </c>
      <c r="B102" s="5">
        <v>1</v>
      </c>
    </row>
    <row r="103" spans="1:2" ht="12.45">
      <c r="A103" s="2">
        <v>102</v>
      </c>
      <c r="B103" s="5">
        <v>1</v>
      </c>
    </row>
    <row r="104" spans="1:2" ht="12.45">
      <c r="A104" s="2">
        <v>103</v>
      </c>
      <c r="B104" s="5">
        <v>1</v>
      </c>
    </row>
    <row r="105" spans="1:2" ht="12.45">
      <c r="A105" s="2">
        <v>104</v>
      </c>
      <c r="B105" s="5">
        <v>1</v>
      </c>
    </row>
    <row r="106" spans="1:2" ht="12.45">
      <c r="A106" s="2">
        <v>105</v>
      </c>
      <c r="B106" s="5">
        <v>1</v>
      </c>
    </row>
    <row r="107" spans="1:2" ht="12.45">
      <c r="A107" s="2">
        <v>106</v>
      </c>
      <c r="B107" s="5">
        <v>1</v>
      </c>
    </row>
    <row r="108" spans="1:2" ht="12.45">
      <c r="A108" s="2">
        <v>107</v>
      </c>
      <c r="B108" s="5">
        <v>1</v>
      </c>
    </row>
    <row r="109" spans="1:2" ht="12.45">
      <c r="A109" s="2">
        <v>108</v>
      </c>
      <c r="B109" s="5">
        <v>1</v>
      </c>
    </row>
    <row r="110" spans="1:2" ht="12.45">
      <c r="A110" s="2">
        <v>109</v>
      </c>
      <c r="B110" s="5">
        <v>1</v>
      </c>
    </row>
    <row r="111" spans="1:2" ht="12.45">
      <c r="A111" s="2">
        <v>110</v>
      </c>
      <c r="B111" s="5">
        <v>1</v>
      </c>
    </row>
    <row r="112" spans="1:2" ht="12.45">
      <c r="A112" s="2">
        <v>111</v>
      </c>
      <c r="B112" s="5">
        <v>1</v>
      </c>
    </row>
    <row r="113" spans="1:2" ht="12.45">
      <c r="A113" s="2">
        <v>112</v>
      </c>
      <c r="B113" s="5">
        <v>1</v>
      </c>
    </row>
    <row r="114" spans="1:2" ht="12.45">
      <c r="A114" s="2">
        <v>113</v>
      </c>
      <c r="B114" s="5">
        <v>1</v>
      </c>
    </row>
    <row r="115" spans="1:2" ht="12.45">
      <c r="A115" s="2">
        <v>114</v>
      </c>
      <c r="B115" s="5">
        <v>1</v>
      </c>
    </row>
    <row r="116" spans="1:2" ht="12.45">
      <c r="A116" s="2">
        <v>115</v>
      </c>
      <c r="B116" s="5">
        <v>1</v>
      </c>
    </row>
    <row r="117" spans="1:2" ht="12.45">
      <c r="A117" s="2">
        <v>116</v>
      </c>
      <c r="B117" s="5">
        <v>1</v>
      </c>
    </row>
    <row r="118" spans="1:2" ht="12.45">
      <c r="A118" s="2">
        <v>117</v>
      </c>
      <c r="B118" s="5">
        <v>1</v>
      </c>
    </row>
    <row r="119" spans="1:2" ht="12.45">
      <c r="A119" s="2">
        <v>118</v>
      </c>
      <c r="B119" s="5">
        <v>1</v>
      </c>
    </row>
    <row r="120" spans="1:2" ht="12.45">
      <c r="A120" s="2">
        <v>119</v>
      </c>
      <c r="B120" s="5">
        <v>1</v>
      </c>
    </row>
    <row r="121" spans="1:2" ht="12.45">
      <c r="A121" s="2">
        <v>120</v>
      </c>
      <c r="B121" s="5">
        <v>1</v>
      </c>
    </row>
    <row r="122" spans="1:2" ht="12.45">
      <c r="A122" s="2">
        <v>121</v>
      </c>
      <c r="B122" s="5">
        <v>1</v>
      </c>
    </row>
    <row r="123" spans="1:2" ht="12.45">
      <c r="A123" s="2">
        <v>122</v>
      </c>
      <c r="B123" s="5">
        <v>1</v>
      </c>
    </row>
    <row r="124" spans="1:2" ht="15.75" customHeight="1">
      <c r="A124" s="2">
        <v>123</v>
      </c>
      <c r="B124" s="5">
        <v>1</v>
      </c>
    </row>
    <row r="125" spans="1:2" ht="15.75" customHeight="1">
      <c r="A125" s="2">
        <v>124</v>
      </c>
      <c r="B125" s="5">
        <v>1</v>
      </c>
    </row>
    <row r="126" spans="1:2" ht="15.75" customHeight="1">
      <c r="A126" s="2">
        <v>125</v>
      </c>
      <c r="B126" s="5">
        <v>1</v>
      </c>
    </row>
    <row r="127" spans="1:2" ht="15.75" customHeight="1">
      <c r="A127" s="2">
        <v>126</v>
      </c>
      <c r="B127" s="5">
        <v>1</v>
      </c>
    </row>
    <row r="128" spans="1:2" ht="15.75" customHeight="1">
      <c r="A128" s="2">
        <v>127</v>
      </c>
      <c r="B128" s="5">
        <v>1</v>
      </c>
    </row>
    <row r="129" spans="1:2" ht="15.75" customHeight="1">
      <c r="A129" s="2">
        <v>128</v>
      </c>
      <c r="B129" s="5">
        <v>1</v>
      </c>
    </row>
    <row r="130" spans="1:2" ht="15.75" customHeight="1">
      <c r="A130" s="2">
        <v>129</v>
      </c>
      <c r="B130" s="5">
        <v>1</v>
      </c>
    </row>
    <row r="131" spans="1:2" ht="15.75" customHeight="1">
      <c r="A131" s="2">
        <v>130</v>
      </c>
      <c r="B131" s="5">
        <v>1</v>
      </c>
    </row>
    <row r="132" spans="1:2" ht="15.75" customHeight="1">
      <c r="A132" s="2">
        <v>131</v>
      </c>
      <c r="B132" s="5">
        <v>1</v>
      </c>
    </row>
    <row r="133" spans="1:2" ht="15.75" customHeight="1">
      <c r="A133" s="2">
        <v>132</v>
      </c>
      <c r="B133" s="5">
        <v>1</v>
      </c>
    </row>
    <row r="134" spans="1:2" ht="15.75" customHeight="1">
      <c r="A134" s="2">
        <v>133</v>
      </c>
      <c r="B134" s="5">
        <v>1</v>
      </c>
    </row>
    <row r="135" spans="1:2" ht="15.75" customHeight="1">
      <c r="A135" s="2">
        <v>134</v>
      </c>
      <c r="B135" s="5">
        <v>1</v>
      </c>
    </row>
    <row r="136" spans="1:2" ht="15.75" customHeight="1">
      <c r="A136" s="2">
        <v>135</v>
      </c>
      <c r="B136" s="5">
        <v>1</v>
      </c>
    </row>
    <row r="137" spans="1:2" ht="15.75" customHeight="1">
      <c r="A137" s="2">
        <v>136</v>
      </c>
      <c r="B137" s="5">
        <v>1</v>
      </c>
    </row>
    <row r="138" spans="1:2" ht="15.75" customHeight="1">
      <c r="A138" s="2">
        <v>137</v>
      </c>
      <c r="B138" s="5">
        <v>1</v>
      </c>
    </row>
    <row r="139" spans="1:2" ht="15.75" customHeight="1">
      <c r="A139" s="2">
        <v>138</v>
      </c>
      <c r="B139" s="5">
        <v>1</v>
      </c>
    </row>
    <row r="140" spans="1:2" ht="15.75" customHeight="1">
      <c r="A140" s="2">
        <v>139</v>
      </c>
      <c r="B140" s="5">
        <v>1</v>
      </c>
    </row>
    <row r="141" spans="1:2" ht="15.75" customHeight="1">
      <c r="A141" s="2">
        <v>140</v>
      </c>
      <c r="B141" s="5">
        <v>1</v>
      </c>
    </row>
    <row r="142" spans="1:2" ht="15.75" customHeight="1">
      <c r="A142" s="2">
        <v>141</v>
      </c>
      <c r="B142" s="5">
        <v>1</v>
      </c>
    </row>
    <row r="143" spans="1:2" ht="15.75" customHeight="1">
      <c r="A143" s="2">
        <v>142</v>
      </c>
      <c r="B143" s="5">
        <v>1</v>
      </c>
    </row>
    <row r="144" spans="1:2" ht="15.75" customHeight="1">
      <c r="A144" s="2">
        <v>143</v>
      </c>
      <c r="B144" s="5">
        <v>1</v>
      </c>
    </row>
    <row r="145" spans="1:2" ht="15.75" customHeight="1">
      <c r="A145" s="2">
        <v>144</v>
      </c>
      <c r="B145" s="5">
        <v>1</v>
      </c>
    </row>
    <row r="146" spans="1:2" ht="15.75" customHeight="1">
      <c r="A146" s="2">
        <v>145</v>
      </c>
      <c r="B146" s="5">
        <v>1</v>
      </c>
    </row>
    <row r="147" spans="1:2" ht="15.75" customHeight="1">
      <c r="A147" s="2">
        <v>146</v>
      </c>
      <c r="B147" s="5">
        <v>1</v>
      </c>
    </row>
    <row r="148" spans="1:2" ht="15.75" customHeight="1">
      <c r="A148" s="2">
        <v>147</v>
      </c>
      <c r="B148" s="5">
        <v>1</v>
      </c>
    </row>
    <row r="149" spans="1:2" ht="15.75" customHeight="1">
      <c r="A149" s="2">
        <v>148</v>
      </c>
      <c r="B149" s="5">
        <v>1</v>
      </c>
    </row>
    <row r="150" spans="1:2" ht="15.75" customHeight="1">
      <c r="A150" s="2">
        <v>149</v>
      </c>
      <c r="B150" s="5">
        <v>1</v>
      </c>
    </row>
    <row r="151" spans="1:2" ht="15.75" customHeight="1">
      <c r="A151" s="2">
        <v>150</v>
      </c>
      <c r="B151" s="5">
        <v>1</v>
      </c>
    </row>
    <row r="152" spans="1:2" ht="15.75" customHeight="1">
      <c r="A152" s="2">
        <v>151</v>
      </c>
      <c r="B152" s="5">
        <v>1</v>
      </c>
    </row>
    <row r="153" spans="1:2" ht="15.75" customHeight="1">
      <c r="A153" s="2">
        <v>152</v>
      </c>
      <c r="B153" s="5">
        <v>1</v>
      </c>
    </row>
    <row r="154" spans="1:2" ht="15.75" customHeight="1">
      <c r="A154" s="2">
        <v>153</v>
      </c>
      <c r="B154" s="5">
        <v>1</v>
      </c>
    </row>
    <row r="155" spans="1:2" ht="15.75" customHeight="1">
      <c r="A155" s="2">
        <v>154</v>
      </c>
      <c r="B155" s="5">
        <v>1</v>
      </c>
    </row>
    <row r="156" spans="1:2" ht="15.75" customHeight="1">
      <c r="A156" s="2">
        <v>155</v>
      </c>
      <c r="B156" s="5">
        <v>1</v>
      </c>
    </row>
    <row r="157" spans="1:2" ht="15.75" customHeight="1">
      <c r="A157" s="2">
        <v>156</v>
      </c>
      <c r="B157" s="5">
        <v>1</v>
      </c>
    </row>
    <row r="158" spans="1:2" ht="15.75" customHeight="1">
      <c r="A158" s="2">
        <v>157</v>
      </c>
      <c r="B158" s="5">
        <v>1</v>
      </c>
    </row>
    <row r="159" spans="1:2" ht="15.75" customHeight="1">
      <c r="A159" s="2">
        <v>158</v>
      </c>
      <c r="B159" s="5">
        <v>1</v>
      </c>
    </row>
    <row r="160" spans="1:2" ht="15.75" customHeight="1">
      <c r="A160" s="2">
        <v>159</v>
      </c>
      <c r="B160" s="5">
        <v>1</v>
      </c>
    </row>
    <row r="161" spans="1:2" ht="15.75" customHeight="1">
      <c r="A161" s="2">
        <v>160</v>
      </c>
      <c r="B161" s="5">
        <v>1</v>
      </c>
    </row>
    <row r="162" spans="1:2" ht="15.75" customHeight="1">
      <c r="A162" s="2">
        <v>161</v>
      </c>
      <c r="B162" s="5">
        <v>1</v>
      </c>
    </row>
    <row r="163" spans="1:2" ht="15.75" customHeight="1">
      <c r="A163" s="2">
        <v>162</v>
      </c>
      <c r="B163" s="5">
        <v>1</v>
      </c>
    </row>
    <row r="164" spans="1:2" ht="15.75" customHeight="1">
      <c r="A164" s="2">
        <v>163</v>
      </c>
      <c r="B164" s="5">
        <v>1</v>
      </c>
    </row>
    <row r="165" spans="1:2" ht="15.75" customHeight="1">
      <c r="A165" s="2">
        <v>164</v>
      </c>
      <c r="B165" s="5">
        <v>1</v>
      </c>
    </row>
    <row r="166" spans="1:2" ht="15.75" customHeight="1">
      <c r="A166" s="2">
        <v>165</v>
      </c>
      <c r="B166" s="5">
        <v>1</v>
      </c>
    </row>
    <row r="167" spans="1:2" ht="15.75" customHeight="1">
      <c r="A167" s="2">
        <v>166</v>
      </c>
      <c r="B167" s="5">
        <v>1</v>
      </c>
    </row>
    <row r="168" spans="1:2" ht="15.75" customHeight="1">
      <c r="A168" s="2">
        <v>167</v>
      </c>
      <c r="B168" s="5">
        <v>1</v>
      </c>
    </row>
    <row r="169" spans="1:2" ht="15.75" customHeight="1">
      <c r="A169" s="2">
        <v>168</v>
      </c>
      <c r="B169" s="5">
        <v>1</v>
      </c>
    </row>
    <row r="170" spans="1:2" ht="15.75" customHeight="1">
      <c r="A170" s="2">
        <v>169</v>
      </c>
      <c r="B170" s="5">
        <v>1</v>
      </c>
    </row>
    <row r="171" spans="1:2" ht="15.75" customHeight="1">
      <c r="A171" s="2">
        <v>170</v>
      </c>
      <c r="B171" s="5">
        <v>1</v>
      </c>
    </row>
    <row r="172" spans="1:2" ht="15.75" customHeight="1">
      <c r="A172" s="2">
        <v>171</v>
      </c>
      <c r="B172" s="5">
        <v>1</v>
      </c>
    </row>
    <row r="173" spans="1:2" ht="15.75" customHeight="1">
      <c r="A173" s="2">
        <v>172</v>
      </c>
      <c r="B173" s="5">
        <v>1</v>
      </c>
    </row>
    <row r="174" spans="1:2" ht="15.75" customHeight="1">
      <c r="A174" s="2">
        <v>173</v>
      </c>
      <c r="B174" s="5">
        <v>1</v>
      </c>
    </row>
    <row r="175" spans="1:2" ht="15.75" customHeight="1">
      <c r="A175" s="2">
        <v>174</v>
      </c>
      <c r="B175" s="5">
        <v>1</v>
      </c>
    </row>
    <row r="176" spans="1:2" ht="15.75" customHeight="1">
      <c r="A176" s="2">
        <v>175</v>
      </c>
      <c r="B176" s="5">
        <v>1</v>
      </c>
    </row>
    <row r="177" spans="1:2" ht="15.75" customHeight="1">
      <c r="A177" s="2">
        <v>176</v>
      </c>
      <c r="B177" s="5">
        <v>1</v>
      </c>
    </row>
    <row r="178" spans="1:2" ht="15.75" customHeight="1">
      <c r="A178" s="2">
        <v>177</v>
      </c>
      <c r="B178" s="5">
        <v>1</v>
      </c>
    </row>
    <row r="179" spans="1:2" ht="15.75" customHeight="1">
      <c r="A179" s="2">
        <v>178</v>
      </c>
      <c r="B179" s="5">
        <v>1</v>
      </c>
    </row>
    <row r="180" spans="1:2" ht="15.75" customHeight="1">
      <c r="A180" s="2">
        <v>179</v>
      </c>
      <c r="B180" s="5">
        <v>1</v>
      </c>
    </row>
    <row r="181" spans="1:2" ht="15.75" customHeight="1">
      <c r="A181" s="2">
        <v>180</v>
      </c>
      <c r="B181" s="5">
        <v>1</v>
      </c>
    </row>
    <row r="182" spans="1:2" ht="15.75" customHeight="1">
      <c r="A182" s="2">
        <v>181</v>
      </c>
      <c r="B182" s="5">
        <v>1</v>
      </c>
    </row>
    <row r="183" spans="1:2" ht="15.75" customHeight="1">
      <c r="A183" s="2">
        <v>182</v>
      </c>
      <c r="B183" s="5">
        <v>1</v>
      </c>
    </row>
    <row r="184" spans="1:2" ht="15.75" customHeight="1">
      <c r="A184" s="2">
        <v>183</v>
      </c>
      <c r="B184" s="5">
        <v>1</v>
      </c>
    </row>
    <row r="185" spans="1:2" ht="15.75" customHeight="1">
      <c r="A185" s="2">
        <v>184</v>
      </c>
      <c r="B185" s="5">
        <v>1</v>
      </c>
    </row>
    <row r="186" spans="1:2" ht="15.75" customHeight="1">
      <c r="A186" s="2">
        <v>185</v>
      </c>
      <c r="B186" s="5">
        <v>1</v>
      </c>
    </row>
    <row r="187" spans="1:2" ht="15.75" customHeight="1">
      <c r="A187" s="2">
        <v>186</v>
      </c>
      <c r="B187" s="5">
        <v>1</v>
      </c>
    </row>
    <row r="188" spans="1:2" ht="15.75" customHeight="1">
      <c r="A188" s="2">
        <v>187</v>
      </c>
      <c r="B188" s="5">
        <v>1</v>
      </c>
    </row>
    <row r="189" spans="1:2" ht="15.75" customHeight="1">
      <c r="A189" s="2">
        <v>188</v>
      </c>
      <c r="B189" s="5">
        <v>1</v>
      </c>
    </row>
    <row r="190" spans="1:2" ht="15.75" customHeight="1">
      <c r="A190" s="2">
        <v>189</v>
      </c>
      <c r="B190" s="5">
        <v>1</v>
      </c>
    </row>
    <row r="191" spans="1:2" ht="15.75" customHeight="1">
      <c r="A191" s="2">
        <v>190</v>
      </c>
      <c r="B191" s="5">
        <v>1</v>
      </c>
    </row>
    <row r="192" spans="1:2" ht="15.75" customHeight="1">
      <c r="A192" s="2">
        <v>191</v>
      </c>
      <c r="B192" s="5">
        <v>1</v>
      </c>
    </row>
    <row r="193" spans="1:2" ht="15.75" customHeight="1">
      <c r="A193" s="2">
        <v>192</v>
      </c>
      <c r="B193" s="5">
        <v>1</v>
      </c>
    </row>
    <row r="194" spans="1:2" ht="15.75" customHeight="1">
      <c r="A194" s="2">
        <v>193</v>
      </c>
      <c r="B194" s="5">
        <v>1</v>
      </c>
    </row>
    <row r="195" spans="1:2" ht="15.75" customHeight="1">
      <c r="A195" s="2">
        <v>194</v>
      </c>
      <c r="B195" s="5">
        <v>1</v>
      </c>
    </row>
    <row r="196" spans="1:2" ht="15.75" customHeight="1">
      <c r="A196" s="2">
        <v>195</v>
      </c>
      <c r="B196" s="5">
        <v>1</v>
      </c>
    </row>
    <row r="197" spans="1:2" ht="15.75" customHeight="1">
      <c r="A197" s="2">
        <v>196</v>
      </c>
      <c r="B197" s="5">
        <v>1</v>
      </c>
    </row>
    <row r="198" spans="1:2" ht="15.75" customHeight="1">
      <c r="A198" s="2">
        <v>197</v>
      </c>
      <c r="B198" s="5">
        <v>1</v>
      </c>
    </row>
    <row r="199" spans="1:2" ht="15.75" customHeight="1">
      <c r="A199" s="2">
        <v>198</v>
      </c>
      <c r="B199" s="5">
        <v>1</v>
      </c>
    </row>
    <row r="200" spans="1:2" ht="15.75" customHeight="1">
      <c r="A200" s="2">
        <v>199</v>
      </c>
      <c r="B200" s="5">
        <v>1</v>
      </c>
    </row>
    <row r="201" spans="1:2" ht="15.75" customHeight="1">
      <c r="A201" s="2">
        <v>200</v>
      </c>
      <c r="B201" s="5">
        <v>1</v>
      </c>
    </row>
    <row r="202" spans="1:2" ht="15.75" customHeight="1">
      <c r="B202" s="5">
        <v>1</v>
      </c>
    </row>
    <row r="203" spans="1:2" ht="15.75" customHeight="1">
      <c r="B203" s="5">
        <v>1</v>
      </c>
    </row>
    <row r="204" spans="1:2" ht="15.75" customHeight="1">
      <c r="B204" s="5">
        <v>1</v>
      </c>
    </row>
    <row r="205" spans="1:2" ht="15.75" customHeight="1">
      <c r="B205" s="5">
        <v>1</v>
      </c>
    </row>
    <row r="206" spans="1:2" ht="15.75" customHeight="1">
      <c r="B206" s="5">
        <v>1</v>
      </c>
    </row>
    <row r="207" spans="1:2" ht="15.75" customHeight="1">
      <c r="B207" s="5">
        <v>1</v>
      </c>
    </row>
    <row r="208" spans="1:2" ht="15.75" customHeight="1">
      <c r="B208" s="5">
        <v>1</v>
      </c>
    </row>
    <row r="209" spans="2:2" ht="15.75" customHeight="1">
      <c r="B209" s="5">
        <v>1</v>
      </c>
    </row>
    <row r="210" spans="2:2" ht="15.75" customHeight="1">
      <c r="B210" s="5">
        <v>1</v>
      </c>
    </row>
    <row r="211" spans="2:2" ht="15.75" customHeight="1">
      <c r="B211" s="5">
        <v>1</v>
      </c>
    </row>
    <row r="212" spans="2:2" ht="15.75" customHeight="1">
      <c r="B212" s="5">
        <v>1</v>
      </c>
    </row>
    <row r="213" spans="2:2" ht="15.75" customHeight="1">
      <c r="B213" s="5">
        <v>1</v>
      </c>
    </row>
    <row r="214" spans="2:2" ht="15.75" customHeight="1">
      <c r="B214" s="5">
        <v>1</v>
      </c>
    </row>
    <row r="215" spans="2:2" ht="15.75" customHeight="1">
      <c r="B215" s="5">
        <v>1</v>
      </c>
    </row>
    <row r="216" spans="2:2" ht="15.75" customHeight="1">
      <c r="B216" s="5">
        <v>1</v>
      </c>
    </row>
    <row r="217" spans="2:2" ht="15.75" customHeight="1">
      <c r="B217" s="5">
        <v>1</v>
      </c>
    </row>
    <row r="218" spans="2:2" ht="15.75" customHeight="1">
      <c r="B218" s="5">
        <v>1</v>
      </c>
    </row>
    <row r="219" spans="2:2" ht="15.75" customHeight="1">
      <c r="B219" s="5">
        <v>1</v>
      </c>
    </row>
    <row r="220" spans="2:2" ht="15.75" customHeight="1">
      <c r="B220" s="5">
        <v>1</v>
      </c>
    </row>
    <row r="221" spans="2:2" ht="15.75" customHeight="1">
      <c r="B221" s="5">
        <v>1</v>
      </c>
    </row>
    <row r="222" spans="2:2" ht="15.75" customHeight="1">
      <c r="B222" s="5">
        <v>1</v>
      </c>
    </row>
    <row r="223" spans="2:2" ht="15.75" customHeight="1">
      <c r="B223" s="5">
        <v>1</v>
      </c>
    </row>
    <row r="224" spans="2:2" ht="15.75" customHeight="1">
      <c r="B224" s="5">
        <v>1</v>
      </c>
    </row>
    <row r="225" spans="2:2" ht="15.75" customHeight="1">
      <c r="B225" s="5">
        <v>1</v>
      </c>
    </row>
    <row r="226" spans="2:2" ht="15.75" customHeight="1">
      <c r="B226" s="5">
        <v>1</v>
      </c>
    </row>
    <row r="227" spans="2:2" ht="15.75" customHeight="1">
      <c r="B227" s="5">
        <v>1</v>
      </c>
    </row>
    <row r="228" spans="2:2" ht="15.75" customHeight="1">
      <c r="B228" s="5">
        <v>1</v>
      </c>
    </row>
    <row r="229" spans="2:2" ht="15.75" customHeight="1">
      <c r="B229" s="5">
        <v>1</v>
      </c>
    </row>
    <row r="230" spans="2:2" ht="15.75" customHeight="1">
      <c r="B230" s="5">
        <v>1</v>
      </c>
    </row>
    <row r="231" spans="2:2" ht="15.75" customHeight="1">
      <c r="B231" s="5">
        <v>1</v>
      </c>
    </row>
    <row r="232" spans="2:2" ht="15.75" customHeight="1">
      <c r="B232" s="5">
        <v>1</v>
      </c>
    </row>
    <row r="233" spans="2:2" ht="15.75" customHeight="1">
      <c r="B233" s="5">
        <v>1</v>
      </c>
    </row>
    <row r="234" spans="2:2" ht="15.75" customHeight="1">
      <c r="B234" s="5">
        <v>1</v>
      </c>
    </row>
    <row r="235" spans="2:2" ht="15.75" customHeight="1">
      <c r="B235" s="5">
        <v>1</v>
      </c>
    </row>
    <row r="236" spans="2:2" ht="15.75" customHeight="1">
      <c r="B236" s="5">
        <v>1</v>
      </c>
    </row>
    <row r="237" spans="2:2" ht="15.75" customHeight="1">
      <c r="B237" s="5">
        <v>1</v>
      </c>
    </row>
    <row r="238" spans="2:2" ht="15.75" customHeight="1">
      <c r="B238" s="5">
        <v>1</v>
      </c>
    </row>
    <row r="239" spans="2:2" ht="15.75" customHeight="1">
      <c r="B239" s="5">
        <v>1</v>
      </c>
    </row>
    <row r="240" spans="2:2" ht="15.75" customHeight="1">
      <c r="B240" s="5">
        <v>1</v>
      </c>
    </row>
    <row r="241" spans="2:2" ht="15.75" customHeight="1">
      <c r="B241" s="5">
        <v>1</v>
      </c>
    </row>
    <row r="242" spans="2:2" ht="15.75" customHeight="1">
      <c r="B242" s="5">
        <v>1</v>
      </c>
    </row>
    <row r="243" spans="2:2" ht="15.75" customHeight="1">
      <c r="B243" s="5">
        <v>1</v>
      </c>
    </row>
    <row r="244" spans="2:2" ht="15.75" customHeight="1">
      <c r="B244" s="5">
        <v>1</v>
      </c>
    </row>
    <row r="245" spans="2:2" ht="15.75" customHeight="1">
      <c r="B245" s="5">
        <v>1</v>
      </c>
    </row>
    <row r="246" spans="2:2" ht="15.75" customHeight="1">
      <c r="B246" s="5">
        <v>1</v>
      </c>
    </row>
    <row r="247" spans="2:2" ht="15.75" customHeight="1">
      <c r="B247" s="5">
        <v>1</v>
      </c>
    </row>
    <row r="248" spans="2:2" ht="15.75" customHeight="1">
      <c r="B248" s="5">
        <v>1</v>
      </c>
    </row>
    <row r="249" spans="2:2" ht="15.75" customHeight="1">
      <c r="B249" s="5">
        <v>1</v>
      </c>
    </row>
    <row r="250" spans="2:2" ht="15.75" customHeight="1">
      <c r="B250" s="5">
        <v>1</v>
      </c>
    </row>
    <row r="251" spans="2:2" ht="15.75" customHeight="1">
      <c r="B251" s="5">
        <v>1</v>
      </c>
    </row>
    <row r="252" spans="2:2" ht="15.75" customHeight="1">
      <c r="B252" s="5">
        <v>1</v>
      </c>
    </row>
    <row r="253" spans="2:2" ht="15.75" customHeight="1">
      <c r="B253" s="5">
        <v>1</v>
      </c>
    </row>
    <row r="254" spans="2:2" ht="15.75" customHeight="1">
      <c r="B254" s="5">
        <v>1</v>
      </c>
    </row>
    <row r="255" spans="2:2" ht="15.75" customHeight="1">
      <c r="B255" s="5">
        <v>1</v>
      </c>
    </row>
    <row r="256" spans="2:2" ht="15.75" customHeight="1">
      <c r="B256" s="5">
        <v>1</v>
      </c>
    </row>
    <row r="257" spans="2:2" ht="15.75" customHeight="1">
      <c r="B257" s="5">
        <v>1</v>
      </c>
    </row>
    <row r="258" spans="2:2" ht="15.75" customHeight="1">
      <c r="B258" s="5">
        <v>1</v>
      </c>
    </row>
    <row r="259" spans="2:2" ht="15.75" customHeight="1">
      <c r="B259" s="5">
        <v>1</v>
      </c>
    </row>
    <row r="260" spans="2:2" ht="15.75" customHeight="1">
      <c r="B260" s="5">
        <v>1</v>
      </c>
    </row>
    <row r="261" spans="2:2" ht="15.75" customHeight="1">
      <c r="B261" s="5">
        <v>1</v>
      </c>
    </row>
    <row r="262" spans="2:2" ht="15.75" customHeight="1">
      <c r="B262" s="5">
        <v>1</v>
      </c>
    </row>
    <row r="263" spans="2:2" ht="15.75" customHeight="1">
      <c r="B263" s="5">
        <v>1</v>
      </c>
    </row>
    <row r="264" spans="2:2" ht="15.75" customHeight="1">
      <c r="B264" s="5">
        <v>1</v>
      </c>
    </row>
    <row r="265" spans="2:2" ht="15.75" customHeight="1">
      <c r="B265" s="5">
        <v>1</v>
      </c>
    </row>
    <row r="266" spans="2:2" ht="15.75" customHeight="1">
      <c r="B266" s="5">
        <v>1</v>
      </c>
    </row>
    <row r="267" spans="2:2" ht="15.75" customHeight="1">
      <c r="B267" s="5">
        <v>1</v>
      </c>
    </row>
    <row r="268" spans="2:2" ht="15.75" customHeight="1">
      <c r="B268" s="5">
        <v>1</v>
      </c>
    </row>
    <row r="269" spans="2:2" ht="15.75" customHeight="1">
      <c r="B269" s="5">
        <v>1</v>
      </c>
    </row>
    <row r="270" spans="2:2" ht="15.75" customHeight="1">
      <c r="B270" s="5">
        <v>1</v>
      </c>
    </row>
    <row r="271" spans="2:2" ht="15.75" customHeight="1">
      <c r="B271" s="5">
        <v>1</v>
      </c>
    </row>
    <row r="272" spans="2:2" ht="15.75" customHeight="1">
      <c r="B272" s="5">
        <v>1</v>
      </c>
    </row>
    <row r="273" spans="2:2" ht="15.75" customHeight="1">
      <c r="B273" s="5">
        <v>1</v>
      </c>
    </row>
    <row r="274" spans="2:2" ht="15.75" customHeight="1">
      <c r="B274" s="5">
        <v>1</v>
      </c>
    </row>
    <row r="275" spans="2:2" ht="15.75" customHeight="1">
      <c r="B275" s="5">
        <v>1</v>
      </c>
    </row>
    <row r="276" spans="2:2" ht="15.75" customHeight="1">
      <c r="B276" s="5">
        <v>1</v>
      </c>
    </row>
    <row r="277" spans="2:2" ht="15.75" customHeight="1">
      <c r="B277" s="5">
        <v>1</v>
      </c>
    </row>
    <row r="278" spans="2:2" ht="15.75" customHeight="1">
      <c r="B278" s="5">
        <v>1</v>
      </c>
    </row>
    <row r="279" spans="2:2" ht="15.75" customHeight="1">
      <c r="B279" s="5">
        <v>1</v>
      </c>
    </row>
    <row r="280" spans="2:2" ht="15.75" customHeight="1">
      <c r="B280" s="5">
        <v>1</v>
      </c>
    </row>
    <row r="281" spans="2:2" ht="15.75" customHeight="1">
      <c r="B281" s="5">
        <v>1</v>
      </c>
    </row>
    <row r="282" spans="2:2" ht="15.75" customHeight="1">
      <c r="B282" s="5">
        <v>1</v>
      </c>
    </row>
    <row r="283" spans="2:2" ht="15.75" customHeight="1">
      <c r="B283" s="5">
        <v>1</v>
      </c>
    </row>
    <row r="284" spans="2:2" ht="15.75" customHeight="1">
      <c r="B284" s="5">
        <v>1</v>
      </c>
    </row>
    <row r="285" spans="2:2" ht="15.75" customHeight="1">
      <c r="B285" s="5">
        <v>1</v>
      </c>
    </row>
    <row r="286" spans="2:2" ht="15.75" customHeight="1">
      <c r="B286" s="5">
        <v>1</v>
      </c>
    </row>
    <row r="287" spans="2:2" ht="15.75" customHeight="1">
      <c r="B287" s="5">
        <v>1</v>
      </c>
    </row>
    <row r="288" spans="2:2" ht="15.75" customHeight="1">
      <c r="B288" s="5">
        <v>1</v>
      </c>
    </row>
    <row r="289" spans="2:2" ht="15.75" customHeight="1">
      <c r="B289" s="5">
        <v>1</v>
      </c>
    </row>
    <row r="290" spans="2:2" ht="15.75" customHeight="1">
      <c r="B290" s="5">
        <v>1</v>
      </c>
    </row>
    <row r="291" spans="2:2" ht="15.75" customHeight="1">
      <c r="B291" s="5">
        <v>1</v>
      </c>
    </row>
    <row r="292" spans="2:2" ht="15.75" customHeight="1">
      <c r="B292" s="5">
        <v>1</v>
      </c>
    </row>
    <row r="293" spans="2:2" ht="15.75" customHeight="1">
      <c r="B293" s="5">
        <v>1</v>
      </c>
    </row>
    <row r="294" spans="2:2" ht="15.75" customHeight="1">
      <c r="B294" s="5">
        <v>1</v>
      </c>
    </row>
    <row r="295" spans="2:2" ht="15.75" customHeight="1">
      <c r="B295" s="5">
        <v>1</v>
      </c>
    </row>
    <row r="296" spans="2:2" ht="15.75" customHeight="1">
      <c r="B296" s="5">
        <v>1</v>
      </c>
    </row>
    <row r="297" spans="2:2" ht="15.75" customHeight="1">
      <c r="B297" s="5">
        <v>1</v>
      </c>
    </row>
    <row r="298" spans="2:2" ht="15.75" customHeight="1">
      <c r="B298" s="5">
        <v>1</v>
      </c>
    </row>
    <row r="299" spans="2:2" ht="15.75" customHeight="1">
      <c r="B299" s="5">
        <v>1</v>
      </c>
    </row>
    <row r="300" spans="2:2" ht="15.75" customHeight="1">
      <c r="B300" s="5">
        <v>1</v>
      </c>
    </row>
    <row r="301" spans="2:2" ht="15.75" customHeight="1">
      <c r="B301" s="5">
        <v>1</v>
      </c>
    </row>
  </sheetData>
  <pageMargins left="0.7" right="0.7" top="0.75" bottom="0.75" header="0.3" footer="0.3"/>
  <pageSetup orientation="portrait" horizontalDpi="360" verticalDpi="36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6FF598-46CB-4339-9A3C-43C710359662}">
  <sheetPr>
    <outlinePr summaryBelow="0" summaryRight="0"/>
  </sheetPr>
  <dimension ref="A1:B100"/>
  <sheetViews>
    <sheetView workbookViewId="0">
      <pane ySplit="1" topLeftCell="A2" activePane="bottomLeft" state="frozen"/>
      <selection pane="bottomLeft" activeCell="B1" sqref="B1:B1048576"/>
    </sheetView>
  </sheetViews>
  <sheetFormatPr defaultColWidth="12.53515625" defaultRowHeight="15.75" customHeight="1"/>
  <cols>
    <col min="1" max="1" width="12.53515625" style="3"/>
    <col min="2" max="2" width="12.53515625" style="18"/>
    <col min="3" max="16384" width="12.53515625" style="3"/>
  </cols>
  <sheetData>
    <row r="1" spans="1:2" s="10" customFormat="1" ht="15.75" customHeight="1">
      <c r="A1" s="4" t="s">
        <v>4</v>
      </c>
      <c r="B1" s="16" t="s">
        <v>9</v>
      </c>
    </row>
    <row r="2" spans="1:2" s="10" customFormat="1" ht="15.75" customHeight="1">
      <c r="A2" s="2">
        <v>1</v>
      </c>
      <c r="B2" s="17">
        <v>1</v>
      </c>
    </row>
    <row r="3" spans="1:2" s="10" customFormat="1" ht="15.75" customHeight="1">
      <c r="A3" s="2">
        <v>2</v>
      </c>
      <c r="B3" s="17">
        <v>1</v>
      </c>
    </row>
    <row r="4" spans="1:2" s="10" customFormat="1" ht="15.75" customHeight="1">
      <c r="A4" s="2">
        <v>3</v>
      </c>
      <c r="B4" s="17">
        <v>1</v>
      </c>
    </row>
    <row r="5" spans="1:2" s="10" customFormat="1" ht="15.75" customHeight="1">
      <c r="A5" s="2">
        <v>4</v>
      </c>
      <c r="B5" s="17">
        <v>1</v>
      </c>
    </row>
    <row r="6" spans="1:2" s="10" customFormat="1" ht="15.75" customHeight="1">
      <c r="A6" s="2">
        <v>5</v>
      </c>
      <c r="B6" s="17">
        <v>1</v>
      </c>
    </row>
    <row r="7" spans="1:2" s="10" customFormat="1" ht="15.75" customHeight="1">
      <c r="A7" s="2">
        <v>6</v>
      </c>
      <c r="B7" s="17">
        <v>1</v>
      </c>
    </row>
    <row r="8" spans="1:2" s="10" customFormat="1" ht="15.75" customHeight="1">
      <c r="A8" s="2">
        <v>7</v>
      </c>
      <c r="B8" s="17">
        <v>1</v>
      </c>
    </row>
    <row r="9" spans="1:2" s="10" customFormat="1" ht="15.75" customHeight="1">
      <c r="A9" s="2">
        <v>8</v>
      </c>
      <c r="B9" s="17">
        <v>1</v>
      </c>
    </row>
    <row r="10" spans="1:2" s="10" customFormat="1" ht="15.75" customHeight="1">
      <c r="A10" s="2">
        <v>9</v>
      </c>
      <c r="B10" s="17">
        <v>1</v>
      </c>
    </row>
    <row r="11" spans="1:2" s="10" customFormat="1" ht="15.75" customHeight="1">
      <c r="A11" s="2">
        <v>10</v>
      </c>
      <c r="B11" s="17">
        <v>1</v>
      </c>
    </row>
    <row r="12" spans="1:2" s="10" customFormat="1" ht="15.75" customHeight="1">
      <c r="A12" s="2">
        <v>11</v>
      </c>
      <c r="B12" s="17">
        <v>1</v>
      </c>
    </row>
    <row r="13" spans="1:2" s="10" customFormat="1" ht="15.75" customHeight="1">
      <c r="A13" s="2">
        <v>12</v>
      </c>
      <c r="B13" s="17">
        <v>1</v>
      </c>
    </row>
    <row r="14" spans="1:2" s="10" customFormat="1" ht="15.75" customHeight="1">
      <c r="A14" s="2">
        <v>13</v>
      </c>
      <c r="B14" s="17">
        <v>1</v>
      </c>
    </row>
    <row r="15" spans="1:2" s="10" customFormat="1" ht="15.75" customHeight="1">
      <c r="A15" s="2">
        <v>14</v>
      </c>
      <c r="B15" s="17">
        <v>1</v>
      </c>
    </row>
    <row r="16" spans="1:2" s="10" customFormat="1" ht="15.75" customHeight="1">
      <c r="A16" s="2">
        <v>15</v>
      </c>
      <c r="B16" s="17">
        <v>1</v>
      </c>
    </row>
    <row r="17" spans="1:2" s="10" customFormat="1" ht="15.75" customHeight="1">
      <c r="A17" s="2">
        <v>16</v>
      </c>
      <c r="B17" s="17">
        <v>1</v>
      </c>
    </row>
    <row r="18" spans="1:2" s="10" customFormat="1" ht="15.75" customHeight="1">
      <c r="A18" s="2">
        <v>17</v>
      </c>
      <c r="B18" s="17">
        <v>1</v>
      </c>
    </row>
    <row r="19" spans="1:2" s="10" customFormat="1" ht="15.75" customHeight="1">
      <c r="A19" s="2">
        <v>18</v>
      </c>
      <c r="B19" s="17">
        <v>1</v>
      </c>
    </row>
    <row r="20" spans="1:2" ht="15.75" customHeight="1">
      <c r="A20" s="2">
        <v>19</v>
      </c>
      <c r="B20" s="17">
        <v>1</v>
      </c>
    </row>
    <row r="21" spans="1:2" ht="15.75" customHeight="1">
      <c r="A21" s="2">
        <v>20</v>
      </c>
      <c r="B21" s="17">
        <v>1</v>
      </c>
    </row>
    <row r="22" spans="1:2" ht="15.75" customHeight="1">
      <c r="A22" s="2">
        <v>21</v>
      </c>
      <c r="B22" s="17">
        <v>1</v>
      </c>
    </row>
    <row r="23" spans="1:2" ht="15.75" customHeight="1">
      <c r="A23" s="2">
        <v>22</v>
      </c>
      <c r="B23" s="17">
        <v>1</v>
      </c>
    </row>
    <row r="24" spans="1:2" ht="15.75" customHeight="1">
      <c r="A24" s="2">
        <v>23</v>
      </c>
      <c r="B24" s="17">
        <v>1</v>
      </c>
    </row>
    <row r="25" spans="1:2" ht="15.75" customHeight="1">
      <c r="A25" s="2">
        <v>24</v>
      </c>
      <c r="B25" s="17">
        <v>1</v>
      </c>
    </row>
    <row r="26" spans="1:2" ht="15.75" customHeight="1">
      <c r="A26" s="2">
        <v>25</v>
      </c>
      <c r="B26" s="17">
        <v>1</v>
      </c>
    </row>
    <row r="27" spans="1:2" ht="15.75" customHeight="1">
      <c r="A27" s="2">
        <v>26</v>
      </c>
      <c r="B27" s="17">
        <v>1</v>
      </c>
    </row>
    <row r="28" spans="1:2" ht="15.75" customHeight="1">
      <c r="A28" s="2">
        <v>27</v>
      </c>
      <c r="B28" s="17">
        <v>1</v>
      </c>
    </row>
    <row r="29" spans="1:2" ht="15.75" customHeight="1">
      <c r="A29" s="2">
        <v>28</v>
      </c>
      <c r="B29" s="17">
        <v>1</v>
      </c>
    </row>
    <row r="30" spans="1:2" ht="15.75" customHeight="1">
      <c r="A30" s="2">
        <v>29</v>
      </c>
      <c r="B30" s="17">
        <v>1</v>
      </c>
    </row>
    <row r="31" spans="1:2" ht="15.75" customHeight="1">
      <c r="A31" s="2">
        <v>30</v>
      </c>
      <c r="B31" s="17">
        <v>1</v>
      </c>
    </row>
    <row r="32" spans="1:2" ht="15.75" customHeight="1">
      <c r="A32" s="2">
        <v>31</v>
      </c>
      <c r="B32" s="17">
        <v>0.99980000000000002</v>
      </c>
    </row>
    <row r="33" spans="1:2" ht="15.75" customHeight="1">
      <c r="A33" s="2">
        <v>32</v>
      </c>
      <c r="B33" s="17">
        <v>0.999</v>
      </c>
    </row>
    <row r="34" spans="1:2" ht="15.75" customHeight="1">
      <c r="A34" s="2">
        <v>33</v>
      </c>
      <c r="B34" s="17">
        <v>0.99770000000000003</v>
      </c>
    </row>
    <row r="35" spans="1:2" ht="15.75" customHeight="1">
      <c r="A35" s="2">
        <v>34</v>
      </c>
      <c r="B35" s="17">
        <v>0.99590000000000001</v>
      </c>
    </row>
    <row r="36" spans="1:2" ht="15.75" customHeight="1">
      <c r="A36" s="2">
        <v>35</v>
      </c>
      <c r="B36" s="17">
        <v>0.99350000000000005</v>
      </c>
    </row>
    <row r="37" spans="1:2" ht="15.75" customHeight="1">
      <c r="A37" s="2">
        <v>36</v>
      </c>
      <c r="B37" s="17">
        <v>0.99060000000000004</v>
      </c>
    </row>
    <row r="38" spans="1:2" ht="15.75" customHeight="1">
      <c r="A38" s="2">
        <v>37</v>
      </c>
      <c r="B38" s="17">
        <v>0.98709999999999998</v>
      </c>
    </row>
    <row r="39" spans="1:2" ht="12.45">
      <c r="A39" s="2">
        <v>38</v>
      </c>
      <c r="B39" s="17">
        <v>0.98309999999999997</v>
      </c>
    </row>
    <row r="40" spans="1:2" ht="12.45">
      <c r="A40" s="2">
        <v>39</v>
      </c>
      <c r="B40" s="17">
        <v>0.97850000000000004</v>
      </c>
    </row>
    <row r="41" spans="1:2" ht="12.45">
      <c r="A41" s="2">
        <v>40</v>
      </c>
      <c r="B41" s="17">
        <v>0.97340000000000004</v>
      </c>
    </row>
    <row r="42" spans="1:2" ht="12.45">
      <c r="A42" s="2">
        <v>41</v>
      </c>
      <c r="B42" s="17">
        <v>0.96779999999999999</v>
      </c>
    </row>
    <row r="43" spans="1:2" ht="12.45">
      <c r="A43" s="2">
        <v>42</v>
      </c>
      <c r="B43" s="17">
        <v>0.96160000000000001</v>
      </c>
    </row>
    <row r="44" spans="1:2" ht="12.45">
      <c r="A44" s="2">
        <v>43</v>
      </c>
      <c r="B44" s="17">
        <v>0.95489999999999997</v>
      </c>
    </row>
    <row r="45" spans="1:2" ht="12.45">
      <c r="A45" s="2">
        <v>44</v>
      </c>
      <c r="B45" s="17">
        <v>0.9476</v>
      </c>
    </row>
    <row r="46" spans="1:2" ht="12.45">
      <c r="A46" s="2">
        <v>45</v>
      </c>
      <c r="B46" s="17">
        <v>0.93979999999999997</v>
      </c>
    </row>
    <row r="47" spans="1:2" ht="12.45">
      <c r="A47" s="2">
        <v>46</v>
      </c>
      <c r="B47" s="17">
        <v>0.93140000000000001</v>
      </c>
    </row>
    <row r="48" spans="1:2" ht="12.45">
      <c r="A48" s="2">
        <v>47</v>
      </c>
      <c r="B48" s="17">
        <v>0.92249999999999999</v>
      </c>
    </row>
    <row r="49" spans="1:2" ht="12.45">
      <c r="A49" s="2">
        <v>48</v>
      </c>
      <c r="B49" s="17">
        <v>0.91310000000000002</v>
      </c>
    </row>
    <row r="50" spans="1:2" ht="12.45">
      <c r="A50" s="2">
        <v>49</v>
      </c>
      <c r="B50" s="17">
        <v>0.90339999999999998</v>
      </c>
    </row>
    <row r="51" spans="1:2" ht="12.45">
      <c r="A51" s="2">
        <v>50</v>
      </c>
      <c r="B51" s="17">
        <v>0.89370000000000005</v>
      </c>
    </row>
    <row r="52" spans="1:2" ht="12.45">
      <c r="A52" s="2">
        <v>51</v>
      </c>
      <c r="B52" s="17">
        <v>0.88400000000000001</v>
      </c>
    </row>
    <row r="53" spans="1:2" ht="12.45">
      <c r="A53" s="2">
        <v>52</v>
      </c>
      <c r="B53" s="17">
        <v>0.87429999999999997</v>
      </c>
    </row>
    <row r="54" spans="1:2" ht="12.45">
      <c r="A54" s="2">
        <v>53</v>
      </c>
      <c r="B54" s="17">
        <v>0.86450000000000005</v>
      </c>
    </row>
    <row r="55" spans="1:2" ht="12.45">
      <c r="A55" s="2">
        <v>54</v>
      </c>
      <c r="B55" s="17">
        <v>0.8548</v>
      </c>
    </row>
    <row r="56" spans="1:2" ht="12.45">
      <c r="A56" s="2">
        <v>55</v>
      </c>
      <c r="B56" s="17">
        <v>0.84509999999999996</v>
      </c>
    </row>
    <row r="57" spans="1:2" ht="12.45">
      <c r="A57" s="2">
        <v>56</v>
      </c>
      <c r="B57" s="17">
        <v>0.83540000000000003</v>
      </c>
    </row>
    <row r="58" spans="1:2" ht="12.45">
      <c r="A58" s="2">
        <v>57</v>
      </c>
      <c r="B58" s="17">
        <v>0.82569999999999999</v>
      </c>
    </row>
    <row r="59" spans="1:2" ht="12.45">
      <c r="A59" s="2">
        <v>58</v>
      </c>
      <c r="B59" s="17">
        <v>0.81599999999999995</v>
      </c>
    </row>
    <row r="60" spans="1:2" ht="12.45">
      <c r="A60" s="2">
        <v>59</v>
      </c>
      <c r="B60" s="17">
        <v>0.80630000000000002</v>
      </c>
    </row>
    <row r="61" spans="1:2" ht="12.45">
      <c r="A61" s="2">
        <v>60</v>
      </c>
      <c r="B61" s="17">
        <v>0.79659999999999997</v>
      </c>
    </row>
    <row r="62" spans="1:2" ht="12.45">
      <c r="A62" s="2">
        <v>61</v>
      </c>
      <c r="B62" s="17">
        <v>0.78690000000000004</v>
      </c>
    </row>
    <row r="63" spans="1:2" ht="12.45">
      <c r="A63" s="2">
        <v>62</v>
      </c>
      <c r="B63" s="17">
        <v>0.7772</v>
      </c>
    </row>
    <row r="64" spans="1:2" ht="12.45">
      <c r="A64" s="2">
        <v>63</v>
      </c>
      <c r="B64" s="17">
        <v>0.76739999999999997</v>
      </c>
    </row>
    <row r="65" spans="1:2" ht="12.45">
      <c r="A65" s="2">
        <v>64</v>
      </c>
      <c r="B65" s="17">
        <v>0.75770000000000004</v>
      </c>
    </row>
    <row r="66" spans="1:2" ht="12.45">
      <c r="A66" s="2">
        <v>65</v>
      </c>
      <c r="B66" s="17">
        <v>0.748</v>
      </c>
    </row>
    <row r="67" spans="1:2" ht="12.45">
      <c r="A67" s="2">
        <v>66</v>
      </c>
      <c r="B67" s="17">
        <v>0.73829999999999996</v>
      </c>
    </row>
    <row r="68" spans="1:2" ht="12.45">
      <c r="A68" s="2">
        <v>67</v>
      </c>
      <c r="B68" s="17">
        <v>0.72860000000000003</v>
      </c>
    </row>
    <row r="69" spans="1:2" ht="12.45">
      <c r="A69" s="2">
        <v>68</v>
      </c>
      <c r="B69" s="17">
        <v>0.71889999999999998</v>
      </c>
    </row>
    <row r="70" spans="1:2" ht="12.45">
      <c r="A70" s="2">
        <v>69</v>
      </c>
      <c r="B70" s="17">
        <v>0.70920000000000005</v>
      </c>
    </row>
    <row r="71" spans="1:2" ht="12.45">
      <c r="A71" s="2">
        <v>70</v>
      </c>
      <c r="B71" s="17">
        <v>0.69950000000000001</v>
      </c>
    </row>
    <row r="72" spans="1:2" ht="12.45">
      <c r="A72" s="2">
        <v>71</v>
      </c>
      <c r="B72" s="17">
        <v>0.68979999999999997</v>
      </c>
    </row>
    <row r="73" spans="1:2" ht="12.45">
      <c r="A73" s="2">
        <v>72</v>
      </c>
      <c r="B73" s="17">
        <v>0.68010000000000004</v>
      </c>
    </row>
    <row r="74" spans="1:2" ht="12.45">
      <c r="A74" s="2">
        <v>73</v>
      </c>
      <c r="B74" s="17">
        <v>0.67030000000000001</v>
      </c>
    </row>
    <row r="75" spans="1:2" ht="12.45">
      <c r="A75" s="2">
        <v>74</v>
      </c>
      <c r="B75" s="17">
        <v>0.66059999999999997</v>
      </c>
    </row>
    <row r="76" spans="1:2" ht="12.45">
      <c r="A76" s="2">
        <v>75</v>
      </c>
      <c r="B76" s="17">
        <v>0.65090000000000003</v>
      </c>
    </row>
    <row r="77" spans="1:2" ht="12.45">
      <c r="A77" s="2">
        <v>76</v>
      </c>
      <c r="B77" s="17">
        <v>0.64119999999999999</v>
      </c>
    </row>
    <row r="78" spans="1:2" ht="12.45">
      <c r="A78" s="2">
        <v>77</v>
      </c>
      <c r="B78" s="17">
        <v>0.63149999999999995</v>
      </c>
    </row>
    <row r="79" spans="1:2" ht="12.45">
      <c r="A79" s="2">
        <v>78</v>
      </c>
      <c r="B79" s="17">
        <v>0.62180000000000002</v>
      </c>
    </row>
    <row r="80" spans="1:2" ht="12.45">
      <c r="A80" s="2">
        <v>79</v>
      </c>
      <c r="B80" s="17">
        <v>0.61199999999999999</v>
      </c>
    </row>
    <row r="81" spans="1:2" ht="12.45">
      <c r="A81" s="2">
        <v>80</v>
      </c>
      <c r="B81" s="17">
        <v>0.60129999999999995</v>
      </c>
    </row>
    <row r="82" spans="1:2" ht="12.45">
      <c r="A82" s="2">
        <v>81</v>
      </c>
      <c r="B82" s="17">
        <v>0.5897</v>
      </c>
    </row>
    <row r="83" spans="1:2" ht="12.45">
      <c r="A83" s="2">
        <v>82</v>
      </c>
      <c r="B83" s="17">
        <v>0.57720000000000005</v>
      </c>
    </row>
    <row r="84" spans="1:2" ht="12.45">
      <c r="A84" s="2">
        <v>83</v>
      </c>
      <c r="B84" s="17">
        <v>0.56369999999999998</v>
      </c>
    </row>
    <row r="85" spans="1:2" ht="12.45">
      <c r="A85" s="2">
        <v>84</v>
      </c>
      <c r="B85" s="17">
        <v>0.54930000000000001</v>
      </c>
    </row>
    <row r="86" spans="1:2" ht="12.45">
      <c r="A86" s="2">
        <v>85</v>
      </c>
      <c r="B86" s="17">
        <v>0.53400000000000003</v>
      </c>
    </row>
    <row r="87" spans="1:2" ht="12.45">
      <c r="A87" s="2">
        <v>86</v>
      </c>
      <c r="B87" s="17">
        <v>0.51770000000000005</v>
      </c>
    </row>
    <row r="88" spans="1:2" ht="12.45">
      <c r="A88" s="2">
        <v>87</v>
      </c>
      <c r="B88" s="17">
        <v>0.50039999999999996</v>
      </c>
    </row>
    <row r="89" spans="1:2" ht="12.45">
      <c r="A89" s="2">
        <v>88</v>
      </c>
      <c r="B89" s="17">
        <v>0.48230000000000001</v>
      </c>
    </row>
    <row r="90" spans="1:2" ht="12.45">
      <c r="A90" s="2">
        <v>89</v>
      </c>
      <c r="B90" s="17">
        <v>0.4632</v>
      </c>
    </row>
    <row r="91" spans="1:2" ht="12.45">
      <c r="A91" s="2">
        <v>90</v>
      </c>
      <c r="B91" s="17">
        <v>0.44309999999999999</v>
      </c>
    </row>
    <row r="92" spans="1:2" ht="12.45">
      <c r="A92" s="2">
        <v>91</v>
      </c>
      <c r="B92" s="17">
        <v>0.42209999999999998</v>
      </c>
    </row>
    <row r="93" spans="1:2" ht="12.45">
      <c r="A93" s="2">
        <v>92</v>
      </c>
      <c r="B93" s="17">
        <v>0.4002</v>
      </c>
    </row>
    <row r="94" spans="1:2" ht="12.45">
      <c r="A94" s="2">
        <v>93</v>
      </c>
      <c r="B94" s="17">
        <v>0.37730000000000002</v>
      </c>
    </row>
    <row r="95" spans="1:2" ht="12.45">
      <c r="A95" s="2">
        <v>94</v>
      </c>
      <c r="B95" s="17">
        <v>0.35349999999999998</v>
      </c>
    </row>
    <row r="96" spans="1:2" ht="12.45">
      <c r="A96" s="2">
        <v>95</v>
      </c>
      <c r="B96" s="17">
        <v>0.32879999999999998</v>
      </c>
    </row>
    <row r="97" spans="1:2" ht="12.45">
      <c r="A97" s="2">
        <v>96</v>
      </c>
      <c r="B97" s="17">
        <v>0.30309999999999998</v>
      </c>
    </row>
    <row r="98" spans="1:2" ht="12.45">
      <c r="A98" s="2">
        <v>97</v>
      </c>
      <c r="B98" s="17">
        <v>0.27639999999999998</v>
      </c>
    </row>
    <row r="99" spans="1:2" ht="12.45">
      <c r="A99" s="2">
        <v>98</v>
      </c>
      <c r="B99" s="17">
        <v>0.24890000000000001</v>
      </c>
    </row>
    <row r="100" spans="1:2" ht="12.45">
      <c r="A100" s="2">
        <v>99</v>
      </c>
      <c r="B100" s="17">
        <v>0.22040000000000001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012086-0889-46D0-9342-D5A92C8E3907}">
  <sheetPr>
    <outlinePr summaryBelow="0" summaryRight="0"/>
  </sheetPr>
  <dimension ref="A1:C100"/>
  <sheetViews>
    <sheetView workbookViewId="0">
      <pane ySplit="1" topLeftCell="A38" activePane="bottomLeft" state="frozen"/>
      <selection pane="bottomLeft" activeCell="B61" sqref="B61"/>
    </sheetView>
  </sheetViews>
  <sheetFormatPr defaultColWidth="12.53515625" defaultRowHeight="15.75" customHeight="1"/>
  <cols>
    <col min="1" max="1" width="12.53515625" style="3"/>
    <col min="2" max="2" width="12.53515625" style="18"/>
    <col min="3" max="16384" width="12.53515625" style="3"/>
  </cols>
  <sheetData>
    <row r="1" spans="1:2" s="10" customFormat="1" ht="15.75" customHeight="1">
      <c r="A1" s="4" t="s">
        <v>4</v>
      </c>
      <c r="B1" s="16" t="s">
        <v>9</v>
      </c>
    </row>
    <row r="2" spans="1:2" s="10" customFormat="1" ht="15.75" customHeight="1">
      <c r="A2" s="2">
        <v>1</v>
      </c>
      <c r="B2" s="17">
        <v>1</v>
      </c>
    </row>
    <row r="3" spans="1:2" s="10" customFormat="1" ht="15.75" customHeight="1">
      <c r="A3" s="2">
        <v>2</v>
      </c>
      <c r="B3" s="17">
        <v>1</v>
      </c>
    </row>
    <row r="4" spans="1:2" s="10" customFormat="1" ht="15.75" customHeight="1">
      <c r="A4" s="2">
        <v>3</v>
      </c>
      <c r="B4" s="17">
        <v>1</v>
      </c>
    </row>
    <row r="5" spans="1:2" s="10" customFormat="1" ht="15.75" customHeight="1">
      <c r="A5" s="2">
        <v>4</v>
      </c>
      <c r="B5" s="17">
        <v>1</v>
      </c>
    </row>
    <row r="6" spans="1:2" s="10" customFormat="1" ht="15.75" customHeight="1">
      <c r="A6" s="2">
        <v>5</v>
      </c>
      <c r="B6" s="17">
        <v>1</v>
      </c>
    </row>
    <row r="7" spans="1:2" s="10" customFormat="1" ht="15.75" customHeight="1">
      <c r="A7" s="2">
        <v>6</v>
      </c>
      <c r="B7" s="17">
        <v>1</v>
      </c>
    </row>
    <row r="8" spans="1:2" s="10" customFormat="1" ht="15.75" customHeight="1">
      <c r="A8" s="2">
        <v>7</v>
      </c>
      <c r="B8" s="17">
        <v>1</v>
      </c>
    </row>
    <row r="9" spans="1:2" s="10" customFormat="1" ht="15.75" customHeight="1">
      <c r="A9" s="2">
        <v>8</v>
      </c>
      <c r="B9" s="17">
        <v>1</v>
      </c>
    </row>
    <row r="10" spans="1:2" s="10" customFormat="1" ht="15.75" customHeight="1">
      <c r="A10" s="2">
        <v>9</v>
      </c>
      <c r="B10" s="17">
        <v>1</v>
      </c>
    </row>
    <row r="11" spans="1:2" s="10" customFormat="1" ht="15.75" customHeight="1">
      <c r="A11" s="2">
        <v>10</v>
      </c>
      <c r="B11" s="17">
        <v>1</v>
      </c>
    </row>
    <row r="12" spans="1:2" s="10" customFormat="1" ht="15.75" customHeight="1">
      <c r="A12" s="2">
        <v>11</v>
      </c>
      <c r="B12" s="17">
        <v>1</v>
      </c>
    </row>
    <row r="13" spans="1:2" s="10" customFormat="1" ht="15.75" customHeight="1">
      <c r="A13" s="2">
        <v>12</v>
      </c>
      <c r="B13" s="17">
        <v>1</v>
      </c>
    </row>
    <row r="14" spans="1:2" s="10" customFormat="1" ht="15.75" customHeight="1">
      <c r="A14" s="2">
        <v>13</v>
      </c>
      <c r="B14" s="17">
        <v>1</v>
      </c>
    </row>
    <row r="15" spans="1:2" s="10" customFormat="1" ht="15.75" customHeight="1">
      <c r="A15" s="2">
        <v>14</v>
      </c>
      <c r="B15" s="17">
        <v>1</v>
      </c>
    </row>
    <row r="16" spans="1:2" s="10" customFormat="1" ht="15.75" customHeight="1">
      <c r="A16" s="2">
        <v>15</v>
      </c>
      <c r="B16" s="17">
        <v>1</v>
      </c>
    </row>
    <row r="17" spans="1:2" s="10" customFormat="1" ht="15.75" customHeight="1">
      <c r="A17" s="2">
        <v>16</v>
      </c>
      <c r="B17" s="17">
        <v>1</v>
      </c>
    </row>
    <row r="18" spans="1:2" s="10" customFormat="1" ht="15.75" customHeight="1">
      <c r="A18" s="2">
        <v>17</v>
      </c>
      <c r="B18" s="17">
        <v>1</v>
      </c>
    </row>
    <row r="19" spans="1:2" s="10" customFormat="1" ht="15.75" customHeight="1">
      <c r="A19" s="2">
        <v>18</v>
      </c>
      <c r="B19" s="17">
        <v>1</v>
      </c>
    </row>
    <row r="20" spans="1:2" ht="15.75" customHeight="1">
      <c r="A20" s="2">
        <v>19</v>
      </c>
      <c r="B20" s="17">
        <v>1</v>
      </c>
    </row>
    <row r="21" spans="1:2" ht="15.75" customHeight="1">
      <c r="A21" s="2">
        <v>20</v>
      </c>
      <c r="B21" s="17">
        <v>1</v>
      </c>
    </row>
    <row r="22" spans="1:2" ht="15.75" customHeight="1">
      <c r="A22" s="2">
        <v>21</v>
      </c>
      <c r="B22" s="17">
        <v>1</v>
      </c>
    </row>
    <row r="23" spans="1:2" ht="15.75" customHeight="1">
      <c r="A23" s="2">
        <v>22</v>
      </c>
      <c r="B23" s="17">
        <v>1</v>
      </c>
    </row>
    <row r="24" spans="1:2" ht="15.75" customHeight="1">
      <c r="A24" s="2">
        <v>23</v>
      </c>
      <c r="B24" s="17">
        <v>1</v>
      </c>
    </row>
    <row r="25" spans="1:2" ht="15.75" customHeight="1">
      <c r="A25" s="2">
        <v>24</v>
      </c>
      <c r="B25" s="17">
        <v>1</v>
      </c>
    </row>
    <row r="26" spans="1:2" ht="15.75" customHeight="1">
      <c r="A26" s="2">
        <v>25</v>
      </c>
      <c r="B26" s="17">
        <v>1</v>
      </c>
    </row>
    <row r="27" spans="1:2" ht="15.75" customHeight="1">
      <c r="A27" s="2">
        <v>26</v>
      </c>
      <c r="B27" s="17">
        <v>1</v>
      </c>
    </row>
    <row r="28" spans="1:2" ht="15.75" customHeight="1">
      <c r="A28" s="2">
        <v>27</v>
      </c>
      <c r="B28" s="17">
        <v>1</v>
      </c>
    </row>
    <row r="29" spans="1:2" ht="15.75" customHeight="1">
      <c r="A29" s="2">
        <v>28</v>
      </c>
      <c r="B29" s="17">
        <v>1</v>
      </c>
    </row>
    <row r="30" spans="1:2" ht="15.75" customHeight="1">
      <c r="A30" s="2">
        <v>29</v>
      </c>
      <c r="B30" s="17">
        <v>1</v>
      </c>
    </row>
    <row r="31" spans="1:2" ht="15.75" customHeight="1">
      <c r="A31" s="2">
        <v>30</v>
      </c>
      <c r="B31" s="17">
        <v>0.99990000000000001</v>
      </c>
    </row>
    <row r="32" spans="1:2" ht="15.75" customHeight="1">
      <c r="A32" s="2">
        <v>31</v>
      </c>
      <c r="B32" s="17">
        <v>0.99890000000000001</v>
      </c>
    </row>
    <row r="33" spans="1:2" ht="15.75" customHeight="1">
      <c r="A33" s="2">
        <v>32</v>
      </c>
      <c r="B33" s="17">
        <v>0.99690000000000001</v>
      </c>
    </row>
    <row r="34" spans="1:2" ht="15.75" customHeight="1">
      <c r="A34" s="2">
        <v>33</v>
      </c>
      <c r="B34" s="17">
        <v>0.99370000000000003</v>
      </c>
    </row>
    <row r="35" spans="1:2" ht="15.75" customHeight="1">
      <c r="A35" s="2">
        <v>34</v>
      </c>
      <c r="B35" s="17">
        <v>0.98939999999999995</v>
      </c>
    </row>
    <row r="36" spans="1:2" ht="15.75" customHeight="1">
      <c r="A36" s="2">
        <v>35</v>
      </c>
      <c r="B36" s="17">
        <v>0.98409999999999997</v>
      </c>
    </row>
    <row r="37" spans="1:2" ht="15.75" customHeight="1">
      <c r="A37" s="2">
        <v>36</v>
      </c>
      <c r="B37" s="17">
        <v>0.97760000000000002</v>
      </c>
    </row>
    <row r="38" spans="1:2" ht="15.75" customHeight="1">
      <c r="A38" s="2">
        <v>37</v>
      </c>
      <c r="B38" s="17">
        <v>0.97060000000000002</v>
      </c>
    </row>
    <row r="39" spans="1:2" ht="12.45">
      <c r="A39" s="2">
        <v>38</v>
      </c>
      <c r="B39" s="17">
        <v>0.96360000000000001</v>
      </c>
    </row>
    <row r="40" spans="1:2" ht="12.45">
      <c r="A40" s="2">
        <v>39</v>
      </c>
      <c r="B40" s="17">
        <v>0.95660000000000001</v>
      </c>
    </row>
    <row r="41" spans="1:2" ht="12.45">
      <c r="A41" s="2">
        <v>40</v>
      </c>
      <c r="B41" s="17">
        <v>0.9496</v>
      </c>
    </row>
    <row r="42" spans="1:2" ht="12.45">
      <c r="A42" s="2">
        <v>41</v>
      </c>
      <c r="B42" s="17">
        <v>0.94259999999999999</v>
      </c>
    </row>
    <row r="43" spans="1:2" ht="12.45">
      <c r="A43" s="2">
        <v>42</v>
      </c>
      <c r="B43" s="17">
        <v>0.93559999999999999</v>
      </c>
    </row>
    <row r="44" spans="1:2" ht="12.45">
      <c r="A44" s="2">
        <v>43</v>
      </c>
      <c r="B44" s="17">
        <v>0.92859999999999998</v>
      </c>
    </row>
    <row r="45" spans="1:2" ht="12.45">
      <c r="A45" s="2">
        <v>44</v>
      </c>
      <c r="B45" s="17">
        <v>0.92159999999999997</v>
      </c>
    </row>
    <row r="46" spans="1:2" ht="12.45">
      <c r="A46" s="2">
        <v>45</v>
      </c>
      <c r="B46" s="17">
        <v>0.91459999999999997</v>
      </c>
    </row>
    <row r="47" spans="1:2" ht="12.45">
      <c r="A47" s="2">
        <v>46</v>
      </c>
      <c r="B47" s="17">
        <v>0.90759999999999996</v>
      </c>
    </row>
    <row r="48" spans="1:2" ht="12.45">
      <c r="A48" s="2">
        <v>47</v>
      </c>
      <c r="B48" s="17">
        <v>0.90059999999999996</v>
      </c>
    </row>
    <row r="49" spans="1:3" ht="12.45">
      <c r="A49" s="2">
        <v>48</v>
      </c>
      <c r="B49" s="17">
        <v>0.89359999999999995</v>
      </c>
    </row>
    <row r="50" spans="1:3" ht="12.45">
      <c r="A50" s="2">
        <v>49</v>
      </c>
      <c r="B50" s="17">
        <v>0.88660000000000005</v>
      </c>
    </row>
    <row r="51" spans="1:3" ht="12.45">
      <c r="A51" s="2">
        <v>50</v>
      </c>
      <c r="B51" s="17">
        <v>0.87960000000000005</v>
      </c>
    </row>
    <row r="52" spans="1:3" ht="12.45">
      <c r="A52" s="2">
        <v>51</v>
      </c>
      <c r="B52" s="17">
        <v>0.87260000000000004</v>
      </c>
    </row>
    <row r="53" spans="1:3" ht="12.45">
      <c r="A53" s="2">
        <v>52</v>
      </c>
      <c r="B53" s="17">
        <v>0.86560000000000004</v>
      </c>
    </row>
    <row r="54" spans="1:3" ht="12.45">
      <c r="A54" s="2">
        <v>53</v>
      </c>
      <c r="B54" s="17">
        <v>0.85860000000000003</v>
      </c>
    </row>
    <row r="55" spans="1:3" ht="12.45">
      <c r="A55" s="2">
        <v>54</v>
      </c>
      <c r="B55" s="17">
        <v>0.85160000000000002</v>
      </c>
    </row>
    <row r="56" spans="1:3" ht="12.45">
      <c r="A56" s="2">
        <v>55</v>
      </c>
      <c r="B56" s="17">
        <v>0.84460000000000002</v>
      </c>
    </row>
    <row r="57" spans="1:3" ht="12.45">
      <c r="A57" s="2">
        <v>56</v>
      </c>
      <c r="B57" s="17">
        <v>0.83760000000000001</v>
      </c>
    </row>
    <row r="58" spans="1:3" ht="12.45">
      <c r="A58" s="2">
        <v>57</v>
      </c>
      <c r="B58" s="17">
        <v>0.8306</v>
      </c>
    </row>
    <row r="59" spans="1:3" ht="12.45">
      <c r="A59" s="2">
        <v>58</v>
      </c>
      <c r="B59" s="17">
        <v>0.8236</v>
      </c>
    </row>
    <row r="60" spans="1:3" ht="12.45">
      <c r="A60" s="2">
        <v>59</v>
      </c>
      <c r="B60" s="17">
        <v>0.81659999999999999</v>
      </c>
    </row>
    <row r="61" spans="1:3" ht="12.45">
      <c r="A61" s="2">
        <v>60</v>
      </c>
      <c r="B61" s="17">
        <v>0.80959999999999999</v>
      </c>
      <c r="C61" s="38"/>
    </row>
    <row r="62" spans="1:3" ht="12.45">
      <c r="A62" s="2">
        <v>61</v>
      </c>
      <c r="B62" s="17">
        <v>0.80259999999999998</v>
      </c>
    </row>
    <row r="63" spans="1:3" ht="12.45">
      <c r="A63" s="2">
        <v>62</v>
      </c>
      <c r="B63" s="17">
        <v>0.79559999999999997</v>
      </c>
    </row>
    <row r="64" spans="1:3" ht="12.45">
      <c r="A64" s="2">
        <v>63</v>
      </c>
      <c r="B64" s="17">
        <v>0.78859999999999997</v>
      </c>
    </row>
    <row r="65" spans="1:2" ht="12.45">
      <c r="A65" s="2">
        <v>64</v>
      </c>
      <c r="B65" s="17">
        <v>0.78159999999999996</v>
      </c>
    </row>
    <row r="66" spans="1:2" ht="12.45">
      <c r="A66" s="2">
        <v>65</v>
      </c>
      <c r="B66" s="17">
        <v>0.77459999999999996</v>
      </c>
    </row>
    <row r="67" spans="1:2" ht="12.45">
      <c r="A67" s="2">
        <v>66</v>
      </c>
      <c r="B67" s="17">
        <v>0.76759999999999995</v>
      </c>
    </row>
    <row r="68" spans="1:2" ht="12.45">
      <c r="A68" s="2">
        <v>67</v>
      </c>
      <c r="B68" s="17">
        <v>0.76060000000000005</v>
      </c>
    </row>
    <row r="69" spans="1:2" ht="12.45">
      <c r="A69" s="2">
        <v>68</v>
      </c>
      <c r="B69" s="17">
        <v>0.75329999999999997</v>
      </c>
    </row>
    <row r="70" spans="1:2" ht="12.45">
      <c r="A70" s="2">
        <v>69</v>
      </c>
      <c r="B70" s="17">
        <v>0.74539999999999995</v>
      </c>
    </row>
    <row r="71" spans="1:2" ht="12.45">
      <c r="A71" s="2">
        <v>70</v>
      </c>
      <c r="B71" s="17">
        <v>0.7369</v>
      </c>
    </row>
    <row r="72" spans="1:2" ht="12.45">
      <c r="A72" s="2">
        <v>71</v>
      </c>
      <c r="B72" s="17">
        <v>0.7278</v>
      </c>
    </row>
    <row r="73" spans="1:2" ht="12.45">
      <c r="A73" s="2">
        <v>72</v>
      </c>
      <c r="B73" s="17">
        <v>0.71819999999999995</v>
      </c>
    </row>
    <row r="74" spans="1:2" ht="12.45">
      <c r="A74" s="2">
        <v>73</v>
      </c>
      <c r="B74" s="17">
        <v>0.70789999999999997</v>
      </c>
    </row>
    <row r="75" spans="1:2" ht="12.45">
      <c r="A75" s="2">
        <v>74</v>
      </c>
      <c r="B75" s="17">
        <v>0.69699999999999995</v>
      </c>
    </row>
    <row r="76" spans="1:2" ht="12.45">
      <c r="A76" s="2">
        <v>75</v>
      </c>
      <c r="B76" s="17">
        <v>0.68559999999999999</v>
      </c>
    </row>
    <row r="77" spans="1:2" ht="12.45">
      <c r="A77" s="2">
        <v>76</v>
      </c>
      <c r="B77" s="17">
        <v>0.67349999999999999</v>
      </c>
    </row>
    <row r="78" spans="1:2" ht="12.45">
      <c r="A78" s="2">
        <v>77</v>
      </c>
      <c r="B78" s="17">
        <v>0.66090000000000004</v>
      </c>
    </row>
    <row r="79" spans="1:2" ht="12.45">
      <c r="A79" s="2">
        <v>78</v>
      </c>
      <c r="B79" s="17">
        <v>0.64770000000000005</v>
      </c>
    </row>
    <row r="80" spans="1:2" ht="12.45">
      <c r="A80" s="2">
        <v>79</v>
      </c>
      <c r="B80" s="17">
        <v>0.63380000000000003</v>
      </c>
    </row>
    <row r="81" spans="1:2" ht="12.45">
      <c r="A81" s="2">
        <v>80</v>
      </c>
      <c r="B81" s="17">
        <v>0.61939999999999995</v>
      </c>
    </row>
    <row r="82" spans="1:2" ht="12.45">
      <c r="A82" s="2">
        <v>81</v>
      </c>
      <c r="B82" s="17">
        <v>0.60440000000000005</v>
      </c>
    </row>
    <row r="83" spans="1:2" ht="12.45">
      <c r="A83" s="2">
        <v>82</v>
      </c>
      <c r="B83" s="17">
        <v>0.58879999999999999</v>
      </c>
    </row>
    <row r="84" spans="1:2" ht="12.45">
      <c r="A84" s="2">
        <v>83</v>
      </c>
      <c r="B84" s="17">
        <v>0.5726</v>
      </c>
    </row>
    <row r="85" spans="1:2" ht="12.45">
      <c r="A85" s="2">
        <v>84</v>
      </c>
      <c r="B85" s="17">
        <v>0.55579999999999996</v>
      </c>
    </row>
    <row r="86" spans="1:2" ht="12.45">
      <c r="A86" s="2">
        <v>85</v>
      </c>
      <c r="B86" s="17">
        <v>0.53839999999999999</v>
      </c>
    </row>
    <row r="87" spans="1:2" ht="12.45">
      <c r="A87" s="2">
        <v>86</v>
      </c>
      <c r="B87" s="17">
        <v>0.52039999999999997</v>
      </c>
    </row>
    <row r="88" spans="1:2" ht="12.45">
      <c r="A88" s="2">
        <v>87</v>
      </c>
      <c r="B88" s="17">
        <v>0.50180000000000002</v>
      </c>
    </row>
    <row r="89" spans="1:2" ht="12.45">
      <c r="A89" s="2">
        <v>88</v>
      </c>
      <c r="B89" s="17">
        <v>0.48259999999999997</v>
      </c>
    </row>
    <row r="90" spans="1:2" ht="12.45">
      <c r="A90" s="2">
        <v>89</v>
      </c>
      <c r="B90" s="17">
        <v>0.46289999999999998</v>
      </c>
    </row>
    <row r="91" spans="1:2" ht="12.45">
      <c r="A91" s="2">
        <v>90</v>
      </c>
      <c r="B91" s="17">
        <v>0.4425</v>
      </c>
    </row>
    <row r="92" spans="1:2" ht="12.45">
      <c r="A92" s="2">
        <v>91</v>
      </c>
      <c r="B92" s="17">
        <v>0.42149999999999999</v>
      </c>
    </row>
    <row r="93" spans="1:2" ht="12.45">
      <c r="A93" s="2">
        <v>92</v>
      </c>
      <c r="B93" s="17">
        <v>0.4</v>
      </c>
    </row>
    <row r="94" spans="1:2" ht="12.45">
      <c r="A94" s="2">
        <v>93</v>
      </c>
      <c r="B94" s="17">
        <v>0.37780000000000002</v>
      </c>
    </row>
    <row r="95" spans="1:2" ht="12.45">
      <c r="A95" s="2">
        <v>94</v>
      </c>
      <c r="B95" s="17">
        <v>0.35510000000000003</v>
      </c>
    </row>
    <row r="96" spans="1:2" ht="12.45">
      <c r="A96" s="2">
        <v>95</v>
      </c>
      <c r="B96" s="17">
        <v>0.33179999999999998</v>
      </c>
    </row>
    <row r="97" spans="1:2" ht="12.45">
      <c r="A97" s="2">
        <v>96</v>
      </c>
      <c r="B97" s="17">
        <v>0.30780000000000002</v>
      </c>
    </row>
    <row r="98" spans="1:2" ht="12.45">
      <c r="A98" s="2">
        <v>97</v>
      </c>
      <c r="B98" s="17">
        <v>0.2833</v>
      </c>
    </row>
    <row r="99" spans="1:2" ht="12.45">
      <c r="A99" s="2">
        <v>98</v>
      </c>
      <c r="B99" s="17">
        <v>0.25819999999999999</v>
      </c>
    </row>
    <row r="100" spans="1:2" ht="12.45">
      <c r="A100" s="2">
        <v>99</v>
      </c>
      <c r="B100" s="17">
        <v>0.23250000000000001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outlinePr summaryBelow="0" summaryRight="0"/>
  </sheetPr>
  <dimension ref="A1:B100"/>
  <sheetViews>
    <sheetView workbookViewId="0">
      <pane ySplit="1" topLeftCell="A29" activePane="bottomLeft" state="frozen"/>
      <selection pane="bottomLeft" activeCell="B51" sqref="B51"/>
    </sheetView>
  </sheetViews>
  <sheetFormatPr defaultColWidth="12.53515625" defaultRowHeight="15.75" customHeight="1"/>
  <cols>
    <col min="1" max="1" width="12.53515625" style="3"/>
    <col min="2" max="2" width="12.53515625" style="18"/>
    <col min="3" max="16384" width="12.53515625" style="3"/>
  </cols>
  <sheetData>
    <row r="1" spans="1:2" s="10" customFormat="1" ht="15.75" customHeight="1">
      <c r="A1" s="4" t="s">
        <v>4</v>
      </c>
      <c r="B1" s="16" t="s">
        <v>9</v>
      </c>
    </row>
    <row r="2" spans="1:2" s="10" customFormat="1" ht="15.75" customHeight="1">
      <c r="A2" s="2">
        <v>1</v>
      </c>
      <c r="B2" s="17">
        <v>1</v>
      </c>
    </row>
    <row r="3" spans="1:2" s="10" customFormat="1" ht="15.75" customHeight="1">
      <c r="A3" s="2">
        <v>2</v>
      </c>
      <c r="B3" s="17">
        <v>1</v>
      </c>
    </row>
    <row r="4" spans="1:2" s="10" customFormat="1" ht="15.75" customHeight="1">
      <c r="A4" s="2">
        <v>3</v>
      </c>
      <c r="B4" s="17">
        <v>1</v>
      </c>
    </row>
    <row r="5" spans="1:2" s="10" customFormat="1" ht="15.75" customHeight="1">
      <c r="A5" s="2">
        <v>4</v>
      </c>
      <c r="B5" s="17">
        <v>1</v>
      </c>
    </row>
    <row r="6" spans="1:2" s="10" customFormat="1" ht="15.75" customHeight="1">
      <c r="A6" s="2">
        <v>5</v>
      </c>
      <c r="B6" s="17">
        <v>1</v>
      </c>
    </row>
    <row r="7" spans="1:2" s="10" customFormat="1" ht="15.75" customHeight="1">
      <c r="A7" s="2">
        <v>6</v>
      </c>
      <c r="B7" s="17">
        <v>1</v>
      </c>
    </row>
    <row r="8" spans="1:2" s="10" customFormat="1" ht="15.75" customHeight="1">
      <c r="A8" s="2">
        <v>7</v>
      </c>
      <c r="B8" s="17">
        <v>1</v>
      </c>
    </row>
    <row r="9" spans="1:2" s="10" customFormat="1" ht="15.75" customHeight="1">
      <c r="A9" s="2">
        <v>8</v>
      </c>
      <c r="B9" s="17">
        <v>1</v>
      </c>
    </row>
    <row r="10" spans="1:2" s="10" customFormat="1" ht="15.75" customHeight="1">
      <c r="A10" s="2">
        <v>9</v>
      </c>
      <c r="B10" s="17">
        <v>1</v>
      </c>
    </row>
    <row r="11" spans="1:2" s="10" customFormat="1" ht="15.75" customHeight="1">
      <c r="A11" s="2">
        <v>10</v>
      </c>
      <c r="B11" s="17">
        <v>1</v>
      </c>
    </row>
    <row r="12" spans="1:2" s="10" customFormat="1" ht="15.75" customHeight="1">
      <c r="A12" s="2">
        <v>11</v>
      </c>
      <c r="B12" s="17">
        <v>1</v>
      </c>
    </row>
    <row r="13" spans="1:2" s="10" customFormat="1" ht="15.75" customHeight="1">
      <c r="A13" s="2">
        <v>12</v>
      </c>
      <c r="B13" s="17">
        <v>1</v>
      </c>
    </row>
    <row r="14" spans="1:2" s="10" customFormat="1" ht="15.75" customHeight="1">
      <c r="A14" s="2">
        <v>13</v>
      </c>
      <c r="B14" s="17">
        <v>1</v>
      </c>
    </row>
    <row r="15" spans="1:2" s="10" customFormat="1" ht="15.75" customHeight="1">
      <c r="A15" s="2">
        <v>14</v>
      </c>
      <c r="B15" s="17">
        <v>1</v>
      </c>
    </row>
    <row r="16" spans="1:2" ht="15.75" customHeight="1">
      <c r="A16" s="2">
        <v>15</v>
      </c>
      <c r="B16" s="17">
        <v>1</v>
      </c>
    </row>
    <row r="17" spans="1:2" ht="15.75" customHeight="1">
      <c r="A17" s="2">
        <v>16</v>
      </c>
      <c r="B17" s="17">
        <v>1</v>
      </c>
    </row>
    <row r="18" spans="1:2" ht="15.75" customHeight="1">
      <c r="A18" s="2">
        <v>17</v>
      </c>
      <c r="B18" s="17">
        <v>1</v>
      </c>
    </row>
    <row r="19" spans="1:2" ht="15.75" customHeight="1">
      <c r="A19" s="2">
        <v>18</v>
      </c>
      <c r="B19" s="17">
        <v>1</v>
      </c>
    </row>
    <row r="20" spans="1:2" ht="15.75" customHeight="1">
      <c r="A20" s="2">
        <v>19</v>
      </c>
      <c r="B20" s="17">
        <v>1</v>
      </c>
    </row>
    <row r="21" spans="1:2" ht="15.75" customHeight="1">
      <c r="A21" s="2">
        <v>20</v>
      </c>
      <c r="B21" s="17">
        <v>1</v>
      </c>
    </row>
    <row r="22" spans="1:2" ht="15.75" customHeight="1">
      <c r="A22" s="2">
        <v>21</v>
      </c>
      <c r="B22" s="17">
        <v>1</v>
      </c>
    </row>
    <row r="23" spans="1:2" ht="15.75" customHeight="1">
      <c r="A23" s="2">
        <v>22</v>
      </c>
      <c r="B23" s="17">
        <v>1</v>
      </c>
    </row>
    <row r="24" spans="1:2" ht="15.75" customHeight="1">
      <c r="A24" s="2">
        <v>23</v>
      </c>
      <c r="B24" s="17">
        <v>1</v>
      </c>
    </row>
    <row r="25" spans="1:2" ht="15.75" customHeight="1">
      <c r="A25" s="2">
        <v>24</v>
      </c>
      <c r="B25" s="17">
        <v>1</v>
      </c>
    </row>
    <row r="26" spans="1:2" ht="15.75" customHeight="1">
      <c r="A26" s="2">
        <v>25</v>
      </c>
      <c r="B26" s="17">
        <v>1</v>
      </c>
    </row>
    <row r="27" spans="1:2" ht="15.75" customHeight="1">
      <c r="A27" s="2">
        <v>26</v>
      </c>
      <c r="B27" s="17">
        <v>1</v>
      </c>
    </row>
    <row r="28" spans="1:2" ht="15.75" customHeight="1">
      <c r="A28" s="2">
        <v>27</v>
      </c>
      <c r="B28" s="17">
        <v>1</v>
      </c>
    </row>
    <row r="29" spans="1:2" ht="15.75" customHeight="1">
      <c r="A29" s="2">
        <v>28</v>
      </c>
      <c r="B29" s="17">
        <v>0.99980000000000002</v>
      </c>
    </row>
    <row r="30" spans="1:2" ht="15.75" customHeight="1">
      <c r="A30" s="2">
        <v>29</v>
      </c>
      <c r="B30" s="17">
        <v>0.99909999999999999</v>
      </c>
    </row>
    <row r="31" spans="1:2" ht="15.75" customHeight="1">
      <c r="A31" s="2">
        <v>30</v>
      </c>
      <c r="B31" s="17">
        <v>0.998</v>
      </c>
    </row>
    <row r="32" spans="1:2" ht="15.75" customHeight="1">
      <c r="A32" s="2">
        <v>31</v>
      </c>
      <c r="B32" s="17">
        <v>0.99639999999999995</v>
      </c>
    </row>
    <row r="33" spans="1:2" ht="15.75" customHeight="1">
      <c r="A33" s="2">
        <v>32</v>
      </c>
      <c r="B33" s="17">
        <v>0.99439999999999995</v>
      </c>
    </row>
    <row r="34" spans="1:2" ht="15.75" customHeight="1">
      <c r="A34" s="2">
        <v>33</v>
      </c>
      <c r="B34" s="17">
        <v>0.99199999999999999</v>
      </c>
    </row>
    <row r="35" spans="1:2" ht="12.45">
      <c r="A35" s="2">
        <v>34</v>
      </c>
      <c r="B35" s="17">
        <v>0.98909999999999998</v>
      </c>
    </row>
    <row r="36" spans="1:2" ht="12.45">
      <c r="A36" s="2">
        <v>35</v>
      </c>
      <c r="B36" s="17">
        <v>0.98570000000000002</v>
      </c>
    </row>
    <row r="37" spans="1:2" ht="12.45">
      <c r="A37" s="2">
        <v>36</v>
      </c>
      <c r="B37" s="17">
        <v>0.9819</v>
      </c>
    </row>
    <row r="38" spans="1:2" ht="12.45">
      <c r="A38" s="2">
        <v>37</v>
      </c>
      <c r="B38" s="17">
        <v>0.97770000000000001</v>
      </c>
    </row>
    <row r="39" spans="1:2" ht="12.45">
      <c r="A39" s="2">
        <v>38</v>
      </c>
      <c r="B39" s="17">
        <v>0.97299999999999998</v>
      </c>
    </row>
    <row r="40" spans="1:2" ht="12.45">
      <c r="A40" s="2">
        <v>39</v>
      </c>
      <c r="B40" s="17">
        <v>0.96789999999999998</v>
      </c>
    </row>
    <row r="41" spans="1:2" ht="12.45">
      <c r="A41" s="2">
        <v>40</v>
      </c>
      <c r="B41" s="17">
        <v>0.96230000000000004</v>
      </c>
    </row>
    <row r="42" spans="1:2" ht="12.45">
      <c r="A42" s="2">
        <v>41</v>
      </c>
      <c r="B42" s="17">
        <v>0.95630000000000004</v>
      </c>
    </row>
    <row r="43" spans="1:2" ht="12.45">
      <c r="A43" s="2">
        <v>42</v>
      </c>
      <c r="B43" s="17">
        <v>0.94989999999999997</v>
      </c>
    </row>
    <row r="44" spans="1:2" ht="12.45">
      <c r="A44" s="2">
        <v>43</v>
      </c>
      <c r="B44" s="17">
        <v>0.94289999999999996</v>
      </c>
    </row>
    <row r="45" spans="1:2" ht="12.45">
      <c r="A45" s="2">
        <v>44</v>
      </c>
      <c r="B45" s="17">
        <v>0.93559999999999999</v>
      </c>
    </row>
    <row r="46" spans="1:2" ht="12.45">
      <c r="A46" s="2">
        <v>45</v>
      </c>
      <c r="B46" s="17">
        <v>0.92779999999999996</v>
      </c>
    </row>
    <row r="47" spans="1:2" ht="12.45">
      <c r="A47" s="2">
        <v>46</v>
      </c>
      <c r="B47" s="17">
        <v>0.91949999999999998</v>
      </c>
    </row>
    <row r="48" spans="1:2" ht="12.45">
      <c r="A48" s="2">
        <v>47</v>
      </c>
      <c r="B48" s="17">
        <v>0.91090000000000004</v>
      </c>
    </row>
    <row r="49" spans="1:2" ht="12.45">
      <c r="A49" s="2">
        <v>48</v>
      </c>
      <c r="B49" s="17">
        <v>0.90169999999999995</v>
      </c>
    </row>
    <row r="50" spans="1:2" ht="12.45">
      <c r="A50" s="2">
        <v>49</v>
      </c>
      <c r="B50" s="17">
        <v>0.8921</v>
      </c>
    </row>
    <row r="51" spans="1:2" ht="12.45">
      <c r="A51" s="2">
        <v>50</v>
      </c>
      <c r="B51" s="17">
        <v>0.88219999999999998</v>
      </c>
    </row>
    <row r="52" spans="1:2" ht="12.45">
      <c r="A52" s="2">
        <v>51</v>
      </c>
      <c r="B52" s="17">
        <v>0.87229999999999996</v>
      </c>
    </row>
    <row r="53" spans="1:2" ht="12.45">
      <c r="A53" s="2">
        <v>52</v>
      </c>
      <c r="B53" s="17">
        <v>0.86229999999999996</v>
      </c>
    </row>
    <row r="54" spans="1:2" ht="12.45">
      <c r="A54" s="2">
        <v>53</v>
      </c>
      <c r="B54" s="17">
        <v>0.85240000000000005</v>
      </c>
    </row>
    <row r="55" spans="1:2" ht="12.45">
      <c r="A55" s="2">
        <v>54</v>
      </c>
      <c r="B55" s="17">
        <v>0.84250000000000003</v>
      </c>
    </row>
    <row r="56" spans="1:2" ht="12.45">
      <c r="A56" s="2">
        <v>55</v>
      </c>
      <c r="B56" s="17">
        <v>0.83250000000000002</v>
      </c>
    </row>
    <row r="57" spans="1:2" ht="12.45">
      <c r="A57" s="2">
        <v>56</v>
      </c>
      <c r="B57" s="17">
        <v>0.8226</v>
      </c>
    </row>
    <row r="58" spans="1:2" ht="12.45">
      <c r="A58" s="2">
        <v>57</v>
      </c>
      <c r="B58" s="17">
        <v>0.81259999999999999</v>
      </c>
    </row>
    <row r="59" spans="1:2" ht="12.45">
      <c r="A59" s="2">
        <v>58</v>
      </c>
      <c r="B59" s="17">
        <v>0.80269999999999997</v>
      </c>
    </row>
    <row r="60" spans="1:2" ht="12.45">
      <c r="A60" s="2">
        <v>59</v>
      </c>
      <c r="B60" s="17">
        <v>0.79279999999999995</v>
      </c>
    </row>
    <row r="61" spans="1:2" ht="12.45">
      <c r="A61" s="2">
        <v>60</v>
      </c>
      <c r="B61" s="17">
        <v>0.78280000000000005</v>
      </c>
    </row>
    <row r="62" spans="1:2" ht="12.45">
      <c r="A62" s="2">
        <v>61</v>
      </c>
      <c r="B62" s="17">
        <v>0.77290000000000003</v>
      </c>
    </row>
    <row r="63" spans="1:2" ht="12.45">
      <c r="A63" s="2">
        <v>62</v>
      </c>
      <c r="B63" s="17">
        <v>0.76290000000000002</v>
      </c>
    </row>
    <row r="64" spans="1:2" ht="12.45">
      <c r="A64" s="2">
        <v>63</v>
      </c>
      <c r="B64" s="17">
        <v>0.753</v>
      </c>
    </row>
    <row r="65" spans="1:2" ht="12.45">
      <c r="A65" s="2">
        <v>64</v>
      </c>
      <c r="B65" s="17">
        <v>0.74309999999999998</v>
      </c>
    </row>
    <row r="66" spans="1:2" ht="12.45">
      <c r="A66" s="2">
        <v>65</v>
      </c>
      <c r="B66" s="17">
        <v>0.73309999999999997</v>
      </c>
    </row>
    <row r="67" spans="1:2" ht="12.45">
      <c r="A67" s="2">
        <v>66</v>
      </c>
      <c r="B67" s="17">
        <v>0.72319999999999995</v>
      </c>
    </row>
    <row r="68" spans="1:2" ht="12.45">
      <c r="A68" s="2">
        <v>67</v>
      </c>
      <c r="B68" s="17">
        <v>0.71319999999999995</v>
      </c>
    </row>
    <row r="69" spans="1:2" ht="12.45">
      <c r="A69" s="2">
        <v>68</v>
      </c>
      <c r="B69" s="17">
        <v>0.70330000000000004</v>
      </c>
    </row>
    <row r="70" spans="1:2" ht="12.45">
      <c r="A70" s="2">
        <v>69</v>
      </c>
      <c r="B70" s="17">
        <v>0.69340000000000002</v>
      </c>
    </row>
    <row r="71" spans="1:2" ht="12.45">
      <c r="A71" s="2">
        <v>70</v>
      </c>
      <c r="B71" s="17">
        <v>0.68340000000000001</v>
      </c>
    </row>
    <row r="72" spans="1:2" ht="12.45">
      <c r="A72" s="2">
        <v>71</v>
      </c>
      <c r="B72" s="17">
        <v>0.67349999999999999</v>
      </c>
    </row>
    <row r="73" spans="1:2" ht="12.45">
      <c r="A73" s="2">
        <v>72</v>
      </c>
      <c r="B73" s="17">
        <v>0.66349999999999998</v>
      </c>
    </row>
    <row r="74" spans="1:2" ht="12.45">
      <c r="A74" s="2">
        <v>73</v>
      </c>
      <c r="B74" s="17">
        <v>0.65359999999999996</v>
      </c>
    </row>
    <row r="75" spans="1:2" ht="12.45">
      <c r="A75" s="2">
        <v>74</v>
      </c>
      <c r="B75" s="17">
        <v>0.64370000000000005</v>
      </c>
    </row>
    <row r="76" spans="1:2" ht="12.45">
      <c r="A76" s="2">
        <v>75</v>
      </c>
      <c r="B76" s="17">
        <v>0.63370000000000004</v>
      </c>
    </row>
    <row r="77" spans="1:2" ht="12.45">
      <c r="A77" s="2">
        <v>76</v>
      </c>
      <c r="B77" s="17">
        <v>0.62339999999999995</v>
      </c>
    </row>
    <row r="78" spans="1:2" ht="12.45">
      <c r="A78" s="2">
        <v>77</v>
      </c>
      <c r="B78" s="17">
        <v>0.61229999999999996</v>
      </c>
    </row>
    <row r="79" spans="1:2" ht="12.45">
      <c r="A79" s="2">
        <v>78</v>
      </c>
      <c r="B79" s="17">
        <v>0.60050000000000003</v>
      </c>
    </row>
    <row r="80" spans="1:2" ht="12.45">
      <c r="A80" s="2">
        <v>79</v>
      </c>
      <c r="B80" s="17">
        <v>0.58789999999999998</v>
      </c>
    </row>
    <row r="81" spans="1:2" ht="12.45">
      <c r="A81" s="2">
        <v>80</v>
      </c>
      <c r="B81" s="17">
        <v>0.57450000000000001</v>
      </c>
    </row>
    <row r="82" spans="1:2" ht="12.45">
      <c r="A82" s="2">
        <v>81</v>
      </c>
      <c r="B82" s="17">
        <v>0.56040000000000001</v>
      </c>
    </row>
    <row r="83" spans="1:2" ht="12.45">
      <c r="A83" s="2">
        <v>82</v>
      </c>
      <c r="B83" s="17">
        <v>0.54549999999999998</v>
      </c>
    </row>
    <row r="84" spans="1:2" ht="12.45">
      <c r="A84" s="2">
        <v>83</v>
      </c>
      <c r="B84" s="17">
        <v>0.52990000000000004</v>
      </c>
    </row>
    <row r="85" spans="1:2" ht="12.45">
      <c r="A85" s="2">
        <v>84</v>
      </c>
      <c r="B85" s="17">
        <v>0.51349999999999996</v>
      </c>
    </row>
    <row r="86" spans="1:2" ht="12.45">
      <c r="A86" s="2">
        <v>85</v>
      </c>
      <c r="B86" s="17">
        <v>0.49630000000000002</v>
      </c>
    </row>
    <row r="87" spans="1:2" ht="12.45">
      <c r="A87" s="2">
        <v>86</v>
      </c>
      <c r="B87" s="17">
        <v>0.47839999999999999</v>
      </c>
    </row>
    <row r="88" spans="1:2" ht="12.45">
      <c r="A88" s="2">
        <v>87</v>
      </c>
      <c r="B88" s="17">
        <v>0.4597</v>
      </c>
    </row>
    <row r="89" spans="1:2" ht="12.45">
      <c r="A89" s="2">
        <v>88</v>
      </c>
      <c r="B89" s="17">
        <v>0.44030000000000002</v>
      </c>
    </row>
    <row r="90" spans="1:2" ht="12.45">
      <c r="A90" s="2">
        <v>89</v>
      </c>
      <c r="B90" s="17">
        <v>0.42009999999999997</v>
      </c>
    </row>
    <row r="91" spans="1:2" ht="12.45">
      <c r="A91" s="2">
        <v>90</v>
      </c>
      <c r="B91" s="17">
        <v>0.39910000000000001</v>
      </c>
    </row>
    <row r="92" spans="1:2" ht="12.45">
      <c r="A92" s="2">
        <v>91</v>
      </c>
      <c r="B92" s="17">
        <v>0.37740000000000001</v>
      </c>
    </row>
    <row r="93" spans="1:2" ht="12.45">
      <c r="A93" s="2">
        <v>92</v>
      </c>
      <c r="B93" s="17">
        <v>0.35489999999999999</v>
      </c>
    </row>
    <row r="94" spans="1:2" ht="12.45">
      <c r="A94" s="2">
        <v>93</v>
      </c>
      <c r="B94" s="17">
        <v>0.33169999999999999</v>
      </c>
    </row>
    <row r="95" spans="1:2" ht="12.45">
      <c r="A95" s="2">
        <v>94</v>
      </c>
      <c r="B95" s="17">
        <v>0.30769999999999997</v>
      </c>
    </row>
    <row r="96" spans="1:2" ht="12.45">
      <c r="A96" s="2">
        <v>95</v>
      </c>
      <c r="B96" s="17">
        <v>0.28289999999999998</v>
      </c>
    </row>
    <row r="97" spans="1:2" ht="15.75" customHeight="1">
      <c r="A97" s="3">
        <v>96</v>
      </c>
      <c r="B97" s="18">
        <v>0.25740000000000002</v>
      </c>
    </row>
    <row r="98" spans="1:2" ht="15.75" customHeight="1">
      <c r="A98" s="3">
        <v>97</v>
      </c>
      <c r="B98" s="18">
        <v>0.2311</v>
      </c>
    </row>
    <row r="99" spans="1:2" ht="15.75" customHeight="1">
      <c r="A99" s="3">
        <v>98</v>
      </c>
      <c r="B99" s="18">
        <v>0.2041</v>
      </c>
    </row>
    <row r="100" spans="1:2" ht="15.75" customHeight="1">
      <c r="A100" s="3">
        <v>99</v>
      </c>
      <c r="B100" s="18">
        <v>0.17630000000000001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outlinePr summaryBelow="0" summaryRight="0"/>
  </sheetPr>
  <dimension ref="A1:B101"/>
  <sheetViews>
    <sheetView workbookViewId="0">
      <pane ySplit="1" topLeftCell="A32" activePane="bottomLeft" state="frozen"/>
      <selection pane="bottomLeft" activeCell="B51" sqref="B51"/>
    </sheetView>
  </sheetViews>
  <sheetFormatPr defaultColWidth="12.53515625" defaultRowHeight="15.75" customHeight="1"/>
  <cols>
    <col min="1" max="1" width="12.53515625" style="3"/>
    <col min="2" max="2" width="12.53515625" style="18"/>
    <col min="3" max="16384" width="12.53515625" style="3"/>
  </cols>
  <sheetData>
    <row r="1" spans="1:2" s="10" customFormat="1" ht="15.75" customHeight="1">
      <c r="A1" s="4" t="s">
        <v>4</v>
      </c>
      <c r="B1" s="16" t="s">
        <v>9</v>
      </c>
    </row>
    <row r="2" spans="1:2" s="10" customFormat="1" ht="15.75" customHeight="1">
      <c r="A2" s="2">
        <v>1</v>
      </c>
      <c r="B2" s="17">
        <v>1</v>
      </c>
    </row>
    <row r="3" spans="1:2" s="10" customFormat="1" ht="15.75" customHeight="1">
      <c r="A3" s="2">
        <v>2</v>
      </c>
      <c r="B3" s="17">
        <v>1</v>
      </c>
    </row>
    <row r="4" spans="1:2" s="10" customFormat="1" ht="15.75" customHeight="1">
      <c r="A4" s="2">
        <v>3</v>
      </c>
      <c r="B4" s="17">
        <v>1</v>
      </c>
    </row>
    <row r="5" spans="1:2" s="10" customFormat="1" ht="15.75" customHeight="1">
      <c r="A5" s="2">
        <v>4</v>
      </c>
      <c r="B5" s="17">
        <v>1</v>
      </c>
    </row>
    <row r="6" spans="1:2" s="10" customFormat="1" ht="15.75" customHeight="1">
      <c r="A6" s="2">
        <v>5</v>
      </c>
      <c r="B6" s="17">
        <v>1</v>
      </c>
    </row>
    <row r="7" spans="1:2" s="10" customFormat="1" ht="15.75" customHeight="1">
      <c r="A7" s="2">
        <v>6</v>
      </c>
      <c r="B7" s="17">
        <v>1</v>
      </c>
    </row>
    <row r="8" spans="1:2" s="10" customFormat="1" ht="15.75" customHeight="1">
      <c r="A8" s="2">
        <v>7</v>
      </c>
      <c r="B8" s="17">
        <v>1</v>
      </c>
    </row>
    <row r="9" spans="1:2" s="10" customFormat="1" ht="15.75" customHeight="1">
      <c r="A9" s="2">
        <v>8</v>
      </c>
      <c r="B9" s="17">
        <v>1</v>
      </c>
    </row>
    <row r="10" spans="1:2" s="10" customFormat="1" ht="15.75" customHeight="1">
      <c r="A10" s="2">
        <v>9</v>
      </c>
      <c r="B10" s="17">
        <v>1</v>
      </c>
    </row>
    <row r="11" spans="1:2" s="10" customFormat="1" ht="15.75" customHeight="1">
      <c r="A11" s="2">
        <v>10</v>
      </c>
      <c r="B11" s="17">
        <v>1</v>
      </c>
    </row>
    <row r="12" spans="1:2" s="10" customFormat="1" ht="15.75" customHeight="1">
      <c r="A12" s="2">
        <v>11</v>
      </c>
      <c r="B12" s="17">
        <v>1</v>
      </c>
    </row>
    <row r="13" spans="1:2" s="10" customFormat="1" ht="15.75" customHeight="1">
      <c r="A13" s="2">
        <v>12</v>
      </c>
      <c r="B13" s="17">
        <v>1</v>
      </c>
    </row>
    <row r="14" spans="1:2" s="10" customFormat="1" ht="15.75" customHeight="1">
      <c r="A14" s="2">
        <v>13</v>
      </c>
      <c r="B14" s="17">
        <v>1</v>
      </c>
    </row>
    <row r="15" spans="1:2" s="10" customFormat="1" ht="15.75" customHeight="1">
      <c r="A15" s="2">
        <v>14</v>
      </c>
      <c r="B15" s="17">
        <v>1</v>
      </c>
    </row>
    <row r="16" spans="1:2" ht="15.75" customHeight="1">
      <c r="A16" s="2">
        <v>15</v>
      </c>
      <c r="B16" s="17">
        <v>1</v>
      </c>
    </row>
    <row r="17" spans="1:2" ht="15.75" customHeight="1">
      <c r="A17" s="2">
        <v>16</v>
      </c>
      <c r="B17" s="17">
        <v>1</v>
      </c>
    </row>
    <row r="18" spans="1:2" ht="15.75" customHeight="1">
      <c r="A18" s="2">
        <v>17</v>
      </c>
      <c r="B18" s="17">
        <v>1</v>
      </c>
    </row>
    <row r="19" spans="1:2" ht="15.75" customHeight="1">
      <c r="A19" s="2">
        <v>18</v>
      </c>
      <c r="B19" s="17">
        <v>1</v>
      </c>
    </row>
    <row r="20" spans="1:2" ht="15.75" customHeight="1">
      <c r="A20" s="2">
        <v>19</v>
      </c>
      <c r="B20" s="17">
        <v>1</v>
      </c>
    </row>
    <row r="21" spans="1:2" ht="15.75" customHeight="1">
      <c r="A21" s="2">
        <v>20</v>
      </c>
      <c r="B21" s="17">
        <v>1</v>
      </c>
    </row>
    <row r="22" spans="1:2" ht="15.75" customHeight="1">
      <c r="A22" s="2">
        <v>21</v>
      </c>
      <c r="B22" s="17">
        <v>1</v>
      </c>
    </row>
    <row r="23" spans="1:2" ht="15.75" customHeight="1">
      <c r="A23" s="2">
        <v>22</v>
      </c>
      <c r="B23" s="17">
        <v>1</v>
      </c>
    </row>
    <row r="24" spans="1:2" ht="15.75" customHeight="1">
      <c r="A24" s="2">
        <v>23</v>
      </c>
      <c r="B24" s="17">
        <v>1</v>
      </c>
    </row>
    <row r="25" spans="1:2" ht="15.75" customHeight="1">
      <c r="A25" s="2">
        <v>24</v>
      </c>
      <c r="B25" s="17">
        <v>1</v>
      </c>
    </row>
    <row r="26" spans="1:2" ht="15.75" customHeight="1">
      <c r="A26" s="2">
        <v>25</v>
      </c>
      <c r="B26" s="17">
        <v>1</v>
      </c>
    </row>
    <row r="27" spans="1:2" ht="15.75" customHeight="1">
      <c r="A27" s="2">
        <v>26</v>
      </c>
      <c r="B27" s="17">
        <v>1</v>
      </c>
    </row>
    <row r="28" spans="1:2" ht="15.75" customHeight="1">
      <c r="A28" s="2">
        <v>27</v>
      </c>
      <c r="B28" s="17">
        <v>1</v>
      </c>
    </row>
    <row r="29" spans="1:2" ht="15.75" customHeight="1">
      <c r="A29" s="2">
        <v>28</v>
      </c>
      <c r="B29" s="17">
        <v>1</v>
      </c>
    </row>
    <row r="30" spans="1:2" ht="15.75" customHeight="1">
      <c r="A30" s="2">
        <v>29</v>
      </c>
      <c r="B30" s="17">
        <v>1</v>
      </c>
    </row>
    <row r="31" spans="1:2" ht="15.75" customHeight="1">
      <c r="A31" s="2">
        <v>30</v>
      </c>
      <c r="B31" s="17">
        <v>1</v>
      </c>
    </row>
    <row r="32" spans="1:2" ht="15.75" customHeight="1">
      <c r="A32" s="2">
        <v>31</v>
      </c>
      <c r="B32" s="17">
        <v>0.99960000000000004</v>
      </c>
    </row>
    <row r="33" spans="1:2" ht="15.75" customHeight="1">
      <c r="A33" s="2">
        <v>32</v>
      </c>
      <c r="B33" s="17">
        <v>0.99850000000000005</v>
      </c>
    </row>
    <row r="34" spans="1:2" ht="15.75" customHeight="1">
      <c r="A34" s="2">
        <v>33</v>
      </c>
      <c r="B34" s="17">
        <v>0.99670000000000003</v>
      </c>
    </row>
    <row r="35" spans="1:2" ht="12.45">
      <c r="A35" s="2">
        <v>34</v>
      </c>
      <c r="B35" s="17">
        <v>0.99419999999999997</v>
      </c>
    </row>
    <row r="36" spans="1:2" ht="12.45">
      <c r="A36" s="2">
        <v>35</v>
      </c>
      <c r="B36" s="17">
        <v>0.9909</v>
      </c>
    </row>
    <row r="37" spans="1:2" ht="12.45">
      <c r="A37" s="2">
        <v>36</v>
      </c>
      <c r="B37" s="17">
        <v>0.9869</v>
      </c>
    </row>
    <row r="38" spans="1:2" ht="12.45">
      <c r="A38" s="2">
        <v>37</v>
      </c>
      <c r="B38" s="17">
        <v>0.98219999999999996</v>
      </c>
    </row>
    <row r="39" spans="1:2" ht="12.45">
      <c r="A39" s="2">
        <v>38</v>
      </c>
      <c r="B39" s="17">
        <v>0.97670000000000001</v>
      </c>
    </row>
    <row r="40" spans="1:2" ht="12.45">
      <c r="A40" s="2">
        <v>39</v>
      </c>
      <c r="B40" s="17">
        <v>0.97050000000000003</v>
      </c>
    </row>
    <row r="41" spans="1:2" ht="12.45">
      <c r="A41" s="2">
        <v>40</v>
      </c>
      <c r="B41" s="17">
        <v>0.96360000000000001</v>
      </c>
    </row>
    <row r="42" spans="1:2" ht="12.45">
      <c r="A42" s="2">
        <v>41</v>
      </c>
      <c r="B42" s="17">
        <v>0.95609999999999995</v>
      </c>
    </row>
    <row r="43" spans="1:2" ht="12.45">
      <c r="A43" s="2">
        <v>42</v>
      </c>
      <c r="B43" s="17">
        <v>0.9486</v>
      </c>
    </row>
    <row r="44" spans="1:2" ht="12.45">
      <c r="A44" s="2">
        <v>43</v>
      </c>
      <c r="B44" s="17">
        <v>0.94110000000000005</v>
      </c>
    </row>
    <row r="45" spans="1:2" ht="12.45">
      <c r="A45" s="2">
        <v>44</v>
      </c>
      <c r="B45" s="17">
        <v>0.93359999999999999</v>
      </c>
    </row>
    <row r="46" spans="1:2" ht="12.45">
      <c r="A46" s="2">
        <v>45</v>
      </c>
      <c r="B46" s="17">
        <v>0.92610000000000003</v>
      </c>
    </row>
    <row r="47" spans="1:2" ht="12.45">
      <c r="A47" s="2">
        <v>46</v>
      </c>
      <c r="B47" s="17">
        <v>0.91859999999999997</v>
      </c>
    </row>
    <row r="48" spans="1:2" ht="12.45">
      <c r="A48" s="2">
        <v>47</v>
      </c>
      <c r="B48" s="17">
        <v>0.91110000000000002</v>
      </c>
    </row>
    <row r="49" spans="1:2" ht="12.45">
      <c r="A49" s="2">
        <v>48</v>
      </c>
      <c r="B49" s="17">
        <v>0.90359999999999996</v>
      </c>
    </row>
    <row r="50" spans="1:2" ht="12.45">
      <c r="A50" s="2">
        <v>49</v>
      </c>
      <c r="B50" s="17">
        <v>0.89610000000000001</v>
      </c>
    </row>
    <row r="51" spans="1:2" ht="12.45">
      <c r="A51" s="2">
        <v>50</v>
      </c>
      <c r="B51" s="17">
        <v>0.88859999999999995</v>
      </c>
    </row>
    <row r="52" spans="1:2" ht="12.45">
      <c r="A52" s="2">
        <v>51</v>
      </c>
      <c r="B52" s="17">
        <v>0.88109999999999999</v>
      </c>
    </row>
    <row r="53" spans="1:2" ht="12.45">
      <c r="A53" s="2">
        <v>52</v>
      </c>
      <c r="B53" s="17">
        <v>0.87360000000000004</v>
      </c>
    </row>
    <row r="54" spans="1:2" ht="12.45">
      <c r="A54" s="2">
        <v>53</v>
      </c>
      <c r="B54" s="17">
        <v>0.86609999999999998</v>
      </c>
    </row>
    <row r="55" spans="1:2" ht="12.45">
      <c r="A55" s="2">
        <v>54</v>
      </c>
      <c r="B55" s="17">
        <v>0.85860000000000003</v>
      </c>
    </row>
    <row r="56" spans="1:2" ht="12.45">
      <c r="A56" s="2">
        <v>55</v>
      </c>
      <c r="B56" s="17">
        <v>0.85109999999999997</v>
      </c>
    </row>
    <row r="57" spans="1:2" ht="12.45">
      <c r="A57" s="2">
        <v>56</v>
      </c>
      <c r="B57" s="17">
        <v>0.84360000000000002</v>
      </c>
    </row>
    <row r="58" spans="1:2" ht="12.45">
      <c r="A58" s="2">
        <v>57</v>
      </c>
      <c r="B58" s="17">
        <v>0.83609999999999995</v>
      </c>
    </row>
    <row r="59" spans="1:2" ht="12.45">
      <c r="A59" s="2">
        <v>58</v>
      </c>
      <c r="B59" s="17">
        <v>0.8286</v>
      </c>
    </row>
    <row r="60" spans="1:2" ht="12.45">
      <c r="A60" s="2">
        <v>59</v>
      </c>
      <c r="B60" s="17">
        <v>0.82110000000000005</v>
      </c>
    </row>
    <row r="61" spans="1:2" ht="12.45">
      <c r="A61" s="2">
        <v>60</v>
      </c>
      <c r="B61" s="17">
        <v>0.81359999999999999</v>
      </c>
    </row>
    <row r="62" spans="1:2" ht="12.45">
      <c r="A62" s="2">
        <v>61</v>
      </c>
      <c r="B62" s="17">
        <v>0.80610000000000004</v>
      </c>
    </row>
    <row r="63" spans="1:2" ht="12.45">
      <c r="A63" s="2">
        <v>62</v>
      </c>
      <c r="B63" s="17">
        <v>0.79859999999999998</v>
      </c>
    </row>
    <row r="64" spans="1:2" ht="12.45">
      <c r="A64" s="2">
        <v>63</v>
      </c>
      <c r="B64" s="17">
        <v>0.79110000000000003</v>
      </c>
    </row>
    <row r="65" spans="1:2" ht="12.45">
      <c r="A65" s="2">
        <v>64</v>
      </c>
      <c r="B65" s="17">
        <v>0.78359999999999996</v>
      </c>
    </row>
    <row r="66" spans="1:2" ht="12.45">
      <c r="A66" s="2">
        <v>65</v>
      </c>
      <c r="B66" s="17">
        <v>0.77610000000000001</v>
      </c>
    </row>
    <row r="67" spans="1:2" ht="12.45">
      <c r="A67" s="2">
        <v>66</v>
      </c>
      <c r="B67" s="17">
        <v>0.76859999999999995</v>
      </c>
    </row>
    <row r="68" spans="1:2" ht="12.45">
      <c r="A68" s="2">
        <v>67</v>
      </c>
      <c r="B68" s="17">
        <v>0.7611</v>
      </c>
    </row>
    <row r="69" spans="1:2" ht="12.45">
      <c r="A69" s="2">
        <v>68</v>
      </c>
      <c r="B69" s="17">
        <v>0.75360000000000005</v>
      </c>
    </row>
    <row r="70" spans="1:2" ht="12.45">
      <c r="A70" s="2">
        <v>69</v>
      </c>
      <c r="B70" s="17">
        <v>0.74609999999999999</v>
      </c>
    </row>
    <row r="71" spans="1:2" ht="12.45">
      <c r="A71" s="2">
        <v>70</v>
      </c>
      <c r="B71" s="17">
        <v>0.73860000000000003</v>
      </c>
    </row>
    <row r="72" spans="1:2" ht="12.45">
      <c r="A72" s="2">
        <v>71</v>
      </c>
      <c r="B72" s="17">
        <v>0.73080000000000001</v>
      </c>
    </row>
    <row r="73" spans="1:2" ht="12.45">
      <c r="A73" s="2">
        <v>72</v>
      </c>
      <c r="B73" s="17">
        <v>0.72230000000000005</v>
      </c>
    </row>
    <row r="74" spans="1:2" ht="12.45">
      <c r="A74" s="2">
        <v>73</v>
      </c>
      <c r="B74" s="17">
        <v>0.71309999999999996</v>
      </c>
    </row>
    <row r="75" spans="1:2" ht="12.45">
      <c r="A75" s="2">
        <v>74</v>
      </c>
      <c r="B75" s="17">
        <v>0.70330000000000004</v>
      </c>
    </row>
    <row r="76" spans="1:2" ht="12.45">
      <c r="A76" s="2">
        <v>75</v>
      </c>
      <c r="B76" s="17">
        <v>0.69279999999999997</v>
      </c>
    </row>
    <row r="77" spans="1:2" ht="12.45">
      <c r="A77" s="2">
        <v>76</v>
      </c>
      <c r="B77" s="17">
        <v>0.68159999999999998</v>
      </c>
    </row>
    <row r="78" spans="1:2" ht="12.45">
      <c r="A78" s="2">
        <v>77</v>
      </c>
      <c r="B78" s="17">
        <v>0.66969999999999996</v>
      </c>
    </row>
    <row r="79" spans="1:2" ht="12.45">
      <c r="A79" s="2">
        <v>78</v>
      </c>
      <c r="B79" s="17">
        <v>0.65720000000000001</v>
      </c>
    </row>
    <row r="80" spans="1:2" ht="12.45">
      <c r="A80" s="2">
        <v>79</v>
      </c>
      <c r="B80" s="17">
        <v>0.64400000000000002</v>
      </c>
    </row>
    <row r="81" spans="1:2" ht="12.45">
      <c r="A81" s="2">
        <v>80</v>
      </c>
      <c r="B81" s="17">
        <v>0.63009999999999999</v>
      </c>
    </row>
    <row r="82" spans="1:2" ht="12.45">
      <c r="A82" s="2">
        <v>81</v>
      </c>
      <c r="B82" s="17">
        <v>0.61560000000000004</v>
      </c>
    </row>
    <row r="83" spans="1:2" ht="12.45">
      <c r="A83" s="2">
        <v>82</v>
      </c>
      <c r="B83" s="17">
        <v>0.60040000000000004</v>
      </c>
    </row>
    <row r="84" spans="1:2" ht="12.45">
      <c r="A84" s="2">
        <v>83</v>
      </c>
      <c r="B84" s="17">
        <v>0.58450000000000002</v>
      </c>
    </row>
    <row r="85" spans="1:2" ht="12.45">
      <c r="A85" s="2">
        <v>84</v>
      </c>
      <c r="B85" s="17">
        <v>0.56799999999999995</v>
      </c>
    </row>
    <row r="86" spans="1:2" ht="12.45">
      <c r="A86" s="2">
        <v>85</v>
      </c>
      <c r="B86" s="17">
        <v>0.55079999999999996</v>
      </c>
    </row>
    <row r="87" spans="1:2" ht="12.45">
      <c r="A87" s="2">
        <v>86</v>
      </c>
      <c r="B87" s="17">
        <v>0.53290000000000004</v>
      </c>
    </row>
    <row r="88" spans="1:2" ht="12.45">
      <c r="A88" s="2">
        <v>87</v>
      </c>
      <c r="B88" s="17">
        <v>0.51429999999999998</v>
      </c>
    </row>
    <row r="89" spans="1:2" ht="12.45">
      <c r="A89" s="2">
        <v>88</v>
      </c>
      <c r="B89" s="17">
        <v>0.49509999999999998</v>
      </c>
    </row>
    <row r="90" spans="1:2" ht="12.45">
      <c r="A90" s="2">
        <v>89</v>
      </c>
      <c r="B90" s="17">
        <v>0.47520000000000001</v>
      </c>
    </row>
    <row r="91" spans="1:2" ht="12.45">
      <c r="A91" s="2">
        <v>90</v>
      </c>
      <c r="B91" s="17">
        <v>0.4546</v>
      </c>
    </row>
    <row r="92" spans="1:2" ht="12.45">
      <c r="A92" s="2">
        <v>91</v>
      </c>
      <c r="B92" s="17">
        <v>0.43340000000000001</v>
      </c>
    </row>
    <row r="93" spans="1:2" ht="12.45">
      <c r="A93" s="2">
        <v>92</v>
      </c>
      <c r="B93" s="17">
        <v>0.41149999999999998</v>
      </c>
    </row>
    <row r="94" spans="1:2" ht="12.45">
      <c r="A94" s="2">
        <v>93</v>
      </c>
      <c r="B94" s="17">
        <v>0.38890000000000002</v>
      </c>
    </row>
    <row r="95" spans="1:2" ht="12.45">
      <c r="A95" s="2">
        <v>94</v>
      </c>
      <c r="B95" s="17">
        <v>0.36570000000000003</v>
      </c>
    </row>
    <row r="96" spans="1:2" ht="12.45">
      <c r="A96" s="2">
        <v>95</v>
      </c>
      <c r="B96" s="17">
        <v>0.34179999999999999</v>
      </c>
    </row>
    <row r="97" spans="1:2" ht="15.75" customHeight="1">
      <c r="A97" s="3">
        <v>96</v>
      </c>
      <c r="B97" s="17">
        <v>0.31719999999999998</v>
      </c>
    </row>
    <row r="98" spans="1:2" ht="15.75" customHeight="1">
      <c r="A98" s="3">
        <v>97</v>
      </c>
      <c r="B98" s="17">
        <v>0.29189999999999999</v>
      </c>
    </row>
    <row r="99" spans="1:2" ht="15.75" customHeight="1">
      <c r="A99" s="3">
        <v>98</v>
      </c>
      <c r="B99" s="17">
        <v>0.26600000000000001</v>
      </c>
    </row>
    <row r="100" spans="1:2" ht="15.75" customHeight="1">
      <c r="A100" s="3">
        <v>99</v>
      </c>
      <c r="B100" s="17">
        <v>0.2394</v>
      </c>
    </row>
    <row r="101" spans="1:2" ht="15.75" customHeight="1">
      <c r="B101" s="17"/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outlinePr summaryBelow="0" summaryRight="0"/>
  </sheetPr>
  <dimension ref="A1:B113"/>
  <sheetViews>
    <sheetView workbookViewId="0">
      <pane ySplit="1" topLeftCell="A2" activePane="bottomLeft" state="frozen"/>
      <selection pane="bottomLeft"/>
    </sheetView>
  </sheetViews>
  <sheetFormatPr defaultColWidth="12.53515625" defaultRowHeight="15.75" customHeight="1"/>
  <cols>
    <col min="1" max="1" width="12.53515625" style="3"/>
    <col min="2" max="2" width="12.53515625" style="18"/>
    <col min="3" max="16384" width="12.53515625" style="3"/>
  </cols>
  <sheetData>
    <row r="1" spans="1:2" s="10" customFormat="1" ht="15.75" customHeight="1">
      <c r="A1" s="4" t="s">
        <v>4</v>
      </c>
      <c r="B1" s="16" t="s">
        <v>9</v>
      </c>
    </row>
    <row r="2" spans="1:2" s="10" customFormat="1" ht="15.75" customHeight="1">
      <c r="A2" s="2">
        <v>1</v>
      </c>
      <c r="B2" s="17">
        <v>0.99239999999999995</v>
      </c>
    </row>
    <row r="3" spans="1:2" s="10" customFormat="1" ht="15.75" customHeight="1">
      <c r="A3" s="2">
        <v>2</v>
      </c>
      <c r="B3" s="17">
        <v>0.99239999999999995</v>
      </c>
    </row>
    <row r="4" spans="1:2" s="10" customFormat="1" ht="15.75" customHeight="1">
      <c r="A4" s="2">
        <v>3</v>
      </c>
      <c r="B4" s="17">
        <v>0.99239999999999995</v>
      </c>
    </row>
    <row r="5" spans="1:2" s="10" customFormat="1" ht="15.75" customHeight="1">
      <c r="A5" s="2">
        <v>4</v>
      </c>
      <c r="B5" s="17">
        <v>0.99239999999999995</v>
      </c>
    </row>
    <row r="6" spans="1:2" s="10" customFormat="1" ht="15.75" customHeight="1">
      <c r="A6" s="2">
        <v>5</v>
      </c>
      <c r="B6" s="17">
        <v>0.99239999999999995</v>
      </c>
    </row>
    <row r="7" spans="1:2" s="10" customFormat="1" ht="15.75" customHeight="1">
      <c r="A7" s="2">
        <v>6</v>
      </c>
      <c r="B7" s="17">
        <v>0.99239999999999995</v>
      </c>
    </row>
    <row r="8" spans="1:2" s="10" customFormat="1" ht="15.75" customHeight="1">
      <c r="A8" s="2">
        <v>7</v>
      </c>
      <c r="B8" s="17">
        <v>0.99239999999999995</v>
      </c>
    </row>
    <row r="9" spans="1:2" s="10" customFormat="1" ht="15.75" customHeight="1">
      <c r="A9" s="2">
        <v>8</v>
      </c>
      <c r="B9" s="17">
        <v>0.99239999999999995</v>
      </c>
    </row>
    <row r="10" spans="1:2" s="10" customFormat="1" ht="15.75" customHeight="1">
      <c r="A10" s="2">
        <v>9</v>
      </c>
      <c r="B10" s="17">
        <v>0.99239999999999995</v>
      </c>
    </row>
    <row r="11" spans="1:2" s="10" customFormat="1" ht="15.75" customHeight="1">
      <c r="A11" s="2">
        <v>10</v>
      </c>
      <c r="B11" s="17">
        <v>0.99239999999999995</v>
      </c>
    </row>
    <row r="12" spans="1:2" s="10" customFormat="1" ht="15.75" customHeight="1">
      <c r="A12" s="2">
        <v>11</v>
      </c>
      <c r="B12" s="17">
        <v>0.99239999999999995</v>
      </c>
    </row>
    <row r="13" spans="1:2" s="10" customFormat="1" ht="15.75" customHeight="1">
      <c r="A13" s="2">
        <v>12</v>
      </c>
      <c r="B13" s="17">
        <v>0.99239999999999995</v>
      </c>
    </row>
    <row r="14" spans="1:2" s="10" customFormat="1" ht="15.75" customHeight="1">
      <c r="A14" s="2">
        <v>13</v>
      </c>
      <c r="B14" s="17">
        <v>0.99239999999999995</v>
      </c>
    </row>
    <row r="15" spans="1:2" s="10" customFormat="1" ht="15.75" customHeight="1">
      <c r="A15" s="2">
        <v>14</v>
      </c>
      <c r="B15" s="17">
        <v>0.99239999999999995</v>
      </c>
    </row>
    <row r="16" spans="1:2" s="10" customFormat="1" ht="15.75" customHeight="1">
      <c r="A16" s="2">
        <v>15</v>
      </c>
      <c r="B16" s="17">
        <v>0.99239999999999995</v>
      </c>
    </row>
    <row r="17" spans="1:2" s="10" customFormat="1" ht="15.75" customHeight="1">
      <c r="A17" s="2">
        <v>16</v>
      </c>
      <c r="B17" s="17">
        <v>0.99239999999999995</v>
      </c>
    </row>
    <row r="18" spans="1:2" s="10" customFormat="1" ht="15.75" customHeight="1">
      <c r="A18" s="2">
        <v>17</v>
      </c>
      <c r="B18" s="17">
        <v>0.99239999999999995</v>
      </c>
    </row>
    <row r="19" spans="1:2" s="10" customFormat="1" ht="15.75" customHeight="1">
      <c r="A19" s="2">
        <v>18</v>
      </c>
      <c r="B19" s="17">
        <v>0.99239999999999995</v>
      </c>
    </row>
    <row r="20" spans="1:2" s="10" customFormat="1" ht="15.75" customHeight="1">
      <c r="A20" s="2">
        <v>19</v>
      </c>
      <c r="B20" s="17">
        <v>0.99239999999999995</v>
      </c>
    </row>
    <row r="21" spans="1:2" s="10" customFormat="1" ht="15.75" customHeight="1">
      <c r="A21" s="2">
        <v>20</v>
      </c>
      <c r="B21" s="17">
        <v>0.99239999999999995</v>
      </c>
    </row>
    <row r="22" spans="1:2" s="10" customFormat="1" ht="15.75" customHeight="1">
      <c r="A22" s="2">
        <v>21</v>
      </c>
      <c r="B22" s="17">
        <v>0.99809999999999999</v>
      </c>
    </row>
    <row r="23" spans="1:2" s="10" customFormat="1" ht="15.75" customHeight="1">
      <c r="A23" s="2">
        <v>22</v>
      </c>
      <c r="B23" s="17">
        <v>1</v>
      </c>
    </row>
    <row r="24" spans="1:2" s="10" customFormat="1" ht="15.75" customHeight="1">
      <c r="A24" s="2">
        <v>23</v>
      </c>
      <c r="B24" s="17">
        <v>1</v>
      </c>
    </row>
    <row r="25" spans="1:2" s="10" customFormat="1" ht="15.75" customHeight="1">
      <c r="A25" s="2">
        <v>24</v>
      </c>
      <c r="B25" s="17">
        <v>1</v>
      </c>
    </row>
    <row r="26" spans="1:2" s="10" customFormat="1" ht="15.75" customHeight="1">
      <c r="A26" s="2">
        <v>25</v>
      </c>
      <c r="B26" s="17">
        <v>1</v>
      </c>
    </row>
    <row r="27" spans="1:2" s="10" customFormat="1" ht="15.75" customHeight="1">
      <c r="A27" s="2">
        <v>26</v>
      </c>
      <c r="B27" s="17">
        <v>1</v>
      </c>
    </row>
    <row r="28" spans="1:2" s="10" customFormat="1" ht="15.75" customHeight="1">
      <c r="A28" s="2">
        <v>27</v>
      </c>
      <c r="B28" s="17">
        <v>1</v>
      </c>
    </row>
    <row r="29" spans="1:2" s="10" customFormat="1" ht="15.75" customHeight="1">
      <c r="A29" s="2">
        <v>28</v>
      </c>
      <c r="B29" s="17">
        <v>1</v>
      </c>
    </row>
    <row r="30" spans="1:2" s="10" customFormat="1" ht="15.75" customHeight="1">
      <c r="A30" s="2">
        <v>29</v>
      </c>
      <c r="B30" s="17">
        <v>1</v>
      </c>
    </row>
    <row r="31" spans="1:2" s="10" customFormat="1" ht="15.75" customHeight="1">
      <c r="A31" s="2">
        <v>30</v>
      </c>
      <c r="B31" s="17">
        <v>0.99970000000000003</v>
      </c>
    </row>
    <row r="32" spans="1:2" s="10" customFormat="1" ht="15.75" customHeight="1">
      <c r="A32" s="2">
        <v>31</v>
      </c>
      <c r="B32" s="17">
        <v>0.99890000000000001</v>
      </c>
    </row>
    <row r="33" spans="1:2" s="10" customFormat="1" ht="15.75" customHeight="1">
      <c r="A33" s="2">
        <v>32</v>
      </c>
      <c r="B33" s="17">
        <v>0.99760000000000004</v>
      </c>
    </row>
    <row r="34" spans="1:2" ht="15.75" customHeight="1">
      <c r="A34" s="2">
        <v>33</v>
      </c>
      <c r="B34" s="17">
        <v>0.99580000000000002</v>
      </c>
    </row>
    <row r="35" spans="1:2" ht="15.75" customHeight="1">
      <c r="A35" s="2">
        <v>34</v>
      </c>
      <c r="B35" s="17">
        <v>0.99339999999999995</v>
      </c>
    </row>
    <row r="36" spans="1:2" ht="15.75" customHeight="1">
      <c r="A36" s="2">
        <v>35</v>
      </c>
      <c r="B36" s="17">
        <v>0.99039999999999995</v>
      </c>
    </row>
    <row r="37" spans="1:2" ht="15.75" customHeight="1">
      <c r="A37" s="2">
        <v>36</v>
      </c>
      <c r="B37" s="17">
        <v>0.98699999999999999</v>
      </c>
    </row>
    <row r="38" spans="1:2" ht="15.75" customHeight="1">
      <c r="A38" s="2">
        <v>37</v>
      </c>
      <c r="B38" s="17">
        <v>0.98299999999999998</v>
      </c>
    </row>
    <row r="39" spans="1:2" ht="15.75" customHeight="1">
      <c r="A39" s="2">
        <v>38</v>
      </c>
      <c r="B39" s="17">
        <v>0.97850000000000004</v>
      </c>
    </row>
    <row r="40" spans="1:2" ht="15.75" customHeight="1">
      <c r="A40" s="2">
        <v>39</v>
      </c>
      <c r="B40" s="17">
        <v>0.97350000000000003</v>
      </c>
    </row>
    <row r="41" spans="1:2" ht="15.75" customHeight="1">
      <c r="A41" s="2">
        <v>40</v>
      </c>
      <c r="B41" s="17">
        <v>0.96789999999999998</v>
      </c>
    </row>
    <row r="42" spans="1:2" ht="15.75" customHeight="1">
      <c r="A42" s="2">
        <v>41</v>
      </c>
      <c r="B42" s="17">
        <v>0.96179999999999999</v>
      </c>
    </row>
    <row r="43" spans="1:2" ht="15.75" customHeight="1">
      <c r="A43" s="2">
        <v>42</v>
      </c>
      <c r="B43" s="17">
        <v>0.95520000000000005</v>
      </c>
    </row>
    <row r="44" spans="1:2" ht="15.75" customHeight="1">
      <c r="A44" s="2">
        <v>43</v>
      </c>
      <c r="B44" s="17">
        <v>0.94799999999999995</v>
      </c>
    </row>
    <row r="45" spans="1:2" ht="15.75" customHeight="1">
      <c r="A45" s="2">
        <v>44</v>
      </c>
      <c r="B45" s="17">
        <v>0.94030000000000002</v>
      </c>
    </row>
    <row r="46" spans="1:2" ht="15.75" customHeight="1">
      <c r="A46" s="2">
        <v>45</v>
      </c>
      <c r="B46" s="17">
        <v>0.93210000000000004</v>
      </c>
    </row>
    <row r="47" spans="1:2" ht="15.75" customHeight="1">
      <c r="A47" s="2">
        <v>46</v>
      </c>
      <c r="B47" s="17">
        <v>0.92330000000000001</v>
      </c>
    </row>
    <row r="48" spans="1:2" ht="15.75" customHeight="1">
      <c r="A48" s="2">
        <v>47</v>
      </c>
      <c r="B48" s="17">
        <v>0.91400000000000003</v>
      </c>
    </row>
    <row r="49" spans="1:2" ht="15.75" customHeight="1">
      <c r="A49" s="2">
        <v>48</v>
      </c>
      <c r="B49" s="17">
        <v>0.9042</v>
      </c>
    </row>
    <row r="50" spans="1:2" ht="15.75" customHeight="1">
      <c r="A50" s="2">
        <v>49</v>
      </c>
      <c r="B50" s="17">
        <v>0.89390000000000003</v>
      </c>
    </row>
    <row r="51" spans="1:2" ht="15.75" customHeight="1">
      <c r="A51" s="2">
        <v>50</v>
      </c>
      <c r="B51" s="17">
        <v>0.88349999999999995</v>
      </c>
    </row>
    <row r="52" spans="1:2" ht="15.75" customHeight="1">
      <c r="A52" s="2">
        <v>51</v>
      </c>
      <c r="B52" s="17">
        <v>0.87309999999999999</v>
      </c>
    </row>
    <row r="53" spans="1:2" ht="12.45">
      <c r="A53" s="2">
        <v>52</v>
      </c>
      <c r="B53" s="17">
        <v>0.86270000000000002</v>
      </c>
    </row>
    <row r="54" spans="1:2" ht="12.45">
      <c r="A54" s="2">
        <v>53</v>
      </c>
      <c r="B54" s="17">
        <v>0.85229999999999995</v>
      </c>
    </row>
    <row r="55" spans="1:2" ht="12.45">
      <c r="A55" s="2">
        <v>54</v>
      </c>
      <c r="B55" s="17">
        <v>0.84189999999999998</v>
      </c>
    </row>
    <row r="56" spans="1:2" ht="12.45">
      <c r="A56" s="2">
        <v>55</v>
      </c>
      <c r="B56" s="17">
        <v>0.83150000000000002</v>
      </c>
    </row>
    <row r="57" spans="1:2" ht="12.45">
      <c r="A57" s="2">
        <v>56</v>
      </c>
      <c r="B57" s="17">
        <v>0.82110000000000005</v>
      </c>
    </row>
    <row r="58" spans="1:2" ht="12.45">
      <c r="A58" s="2">
        <v>57</v>
      </c>
      <c r="B58" s="17">
        <v>0.81069999999999998</v>
      </c>
    </row>
    <row r="59" spans="1:2" ht="12.45">
      <c r="A59" s="2">
        <v>58</v>
      </c>
      <c r="B59" s="17">
        <v>0.80030000000000001</v>
      </c>
    </row>
    <row r="60" spans="1:2" ht="12.45">
      <c r="A60" s="2">
        <v>59</v>
      </c>
      <c r="B60" s="17">
        <v>0.78990000000000005</v>
      </c>
    </row>
    <row r="61" spans="1:2" ht="12.45">
      <c r="A61" s="2">
        <v>60</v>
      </c>
      <c r="B61" s="17">
        <v>0.77949999999999997</v>
      </c>
    </row>
    <row r="62" spans="1:2" ht="12.45">
      <c r="A62" s="2">
        <v>61</v>
      </c>
      <c r="B62" s="17">
        <v>0.76910000000000001</v>
      </c>
    </row>
    <row r="63" spans="1:2" ht="12.45">
      <c r="A63" s="2">
        <v>62</v>
      </c>
      <c r="B63" s="17">
        <v>0.75870000000000004</v>
      </c>
    </row>
    <row r="64" spans="1:2" ht="12.45">
      <c r="A64" s="2">
        <v>63</v>
      </c>
      <c r="B64" s="17">
        <v>0.74829999999999997</v>
      </c>
    </row>
    <row r="65" spans="1:2" ht="12.45">
      <c r="A65" s="2">
        <v>64</v>
      </c>
      <c r="B65" s="17">
        <v>0.7379</v>
      </c>
    </row>
    <row r="66" spans="1:2" ht="12.45">
      <c r="A66" s="2">
        <v>65</v>
      </c>
      <c r="B66" s="17">
        <v>0.72750000000000004</v>
      </c>
    </row>
    <row r="67" spans="1:2" ht="12.45">
      <c r="A67" s="2">
        <v>66</v>
      </c>
      <c r="B67" s="17">
        <v>0.71709999999999996</v>
      </c>
    </row>
    <row r="68" spans="1:2" ht="12.45">
      <c r="A68" s="2">
        <v>67</v>
      </c>
      <c r="B68" s="17">
        <v>0.70669999999999999</v>
      </c>
    </row>
    <row r="69" spans="1:2" ht="12.45">
      <c r="A69" s="2">
        <v>68</v>
      </c>
      <c r="B69" s="17">
        <v>0.69630000000000003</v>
      </c>
    </row>
    <row r="70" spans="1:2" ht="12.45">
      <c r="A70" s="2">
        <v>69</v>
      </c>
      <c r="B70" s="17">
        <v>0.68589999999999995</v>
      </c>
    </row>
    <row r="71" spans="1:2" ht="12.45">
      <c r="A71" s="2">
        <v>70</v>
      </c>
      <c r="B71" s="17">
        <v>0.67549999999999999</v>
      </c>
    </row>
    <row r="72" spans="1:2" ht="12.45">
      <c r="A72" s="2">
        <v>71</v>
      </c>
      <c r="B72" s="17">
        <v>0.66510000000000002</v>
      </c>
    </row>
    <row r="73" spans="1:2" ht="12.45">
      <c r="A73" s="2">
        <v>72</v>
      </c>
      <c r="B73" s="17">
        <v>0.65469999999999995</v>
      </c>
    </row>
    <row r="74" spans="1:2" ht="12.45">
      <c r="A74" s="2">
        <v>73</v>
      </c>
      <c r="B74" s="17">
        <v>0.64429999999999998</v>
      </c>
    </row>
    <row r="75" spans="1:2" ht="12.45">
      <c r="A75" s="2">
        <v>74</v>
      </c>
      <c r="B75" s="17">
        <v>0.63390000000000002</v>
      </c>
    </row>
    <row r="76" spans="1:2" ht="12.45">
      <c r="A76" s="2">
        <v>75</v>
      </c>
      <c r="B76" s="17">
        <v>0.62350000000000005</v>
      </c>
    </row>
    <row r="77" spans="1:2" ht="12.45">
      <c r="A77" s="2">
        <v>76</v>
      </c>
      <c r="B77" s="17">
        <v>0.61309999999999998</v>
      </c>
    </row>
    <row r="78" spans="1:2" ht="12.45">
      <c r="A78" s="2">
        <v>77</v>
      </c>
      <c r="B78" s="17">
        <v>0.60219999999999996</v>
      </c>
    </row>
    <row r="79" spans="1:2" ht="12.45">
      <c r="A79" s="2">
        <v>78</v>
      </c>
      <c r="B79" s="17">
        <v>0.59060000000000001</v>
      </c>
    </row>
    <row r="80" spans="1:2" ht="12.45">
      <c r="A80" s="2">
        <v>79</v>
      </c>
      <c r="B80" s="17">
        <v>0.57809999999999995</v>
      </c>
    </row>
    <row r="81" spans="1:2" ht="12.45">
      <c r="A81" s="2">
        <v>80</v>
      </c>
      <c r="B81" s="17">
        <v>0.56479999999999997</v>
      </c>
    </row>
    <row r="82" spans="1:2" ht="12.45">
      <c r="A82" s="2">
        <v>81</v>
      </c>
      <c r="B82" s="17">
        <v>0.55069999999999997</v>
      </c>
    </row>
    <row r="83" spans="1:2" ht="12.45">
      <c r="A83" s="2">
        <v>82</v>
      </c>
      <c r="B83" s="17">
        <v>0.53590000000000004</v>
      </c>
    </row>
    <row r="84" spans="1:2" ht="12.45">
      <c r="A84" s="2">
        <v>83</v>
      </c>
      <c r="B84" s="17">
        <v>0.5202</v>
      </c>
    </row>
    <row r="85" spans="1:2" ht="12.45">
      <c r="A85" s="2">
        <v>84</v>
      </c>
      <c r="B85" s="17">
        <v>0.50370000000000004</v>
      </c>
    </row>
    <row r="86" spans="1:2" ht="12.45">
      <c r="A86" s="2">
        <v>85</v>
      </c>
      <c r="B86" s="17">
        <v>0.48649999999999999</v>
      </c>
    </row>
    <row r="87" spans="1:2" ht="12.45">
      <c r="A87" s="2">
        <v>86</v>
      </c>
      <c r="B87" s="17">
        <v>0.46839999999999998</v>
      </c>
    </row>
    <row r="88" spans="1:2" ht="12.45">
      <c r="A88" s="2">
        <v>87</v>
      </c>
      <c r="B88" s="17">
        <v>0.4496</v>
      </c>
    </row>
    <row r="89" spans="1:2" ht="12.45">
      <c r="A89" s="2">
        <v>88</v>
      </c>
      <c r="B89" s="17">
        <v>0.4299</v>
      </c>
    </row>
    <row r="90" spans="1:2" ht="12.45">
      <c r="A90" s="2">
        <v>89</v>
      </c>
      <c r="B90" s="17">
        <v>0.40939999999999999</v>
      </c>
    </row>
    <row r="91" spans="1:2" ht="12.45">
      <c r="A91" s="2">
        <v>90</v>
      </c>
      <c r="B91" s="17">
        <v>0.38819999999999999</v>
      </c>
    </row>
    <row r="92" spans="1:2" ht="12.45">
      <c r="A92" s="2">
        <v>91</v>
      </c>
      <c r="B92" s="17">
        <v>0.36609999999999998</v>
      </c>
    </row>
    <row r="93" spans="1:2" ht="12.45">
      <c r="A93" s="2">
        <v>92</v>
      </c>
      <c r="B93" s="17">
        <v>0.34329999999999999</v>
      </c>
    </row>
    <row r="94" spans="1:2" ht="12.45">
      <c r="A94" s="2">
        <v>93</v>
      </c>
      <c r="B94" s="17">
        <v>0.3196</v>
      </c>
    </row>
    <row r="95" spans="1:2" ht="12.45">
      <c r="A95" s="2">
        <v>94</v>
      </c>
      <c r="B95" s="17">
        <v>0.29520000000000002</v>
      </c>
    </row>
    <row r="96" spans="1:2" ht="12.45">
      <c r="A96" s="2">
        <v>95</v>
      </c>
      <c r="B96" s="17">
        <v>0.27</v>
      </c>
    </row>
    <row r="97" spans="1:2" ht="12.45">
      <c r="A97" s="2">
        <v>96</v>
      </c>
      <c r="B97" s="17">
        <v>0.24390000000000001</v>
      </c>
    </row>
    <row r="98" spans="1:2" ht="12.45">
      <c r="A98" s="2">
        <v>97</v>
      </c>
      <c r="B98" s="17">
        <v>0.21709999999999999</v>
      </c>
    </row>
    <row r="99" spans="1:2" ht="12.45">
      <c r="A99" s="2">
        <v>98</v>
      </c>
      <c r="B99" s="17">
        <v>0.18940000000000001</v>
      </c>
    </row>
    <row r="100" spans="1:2" ht="12.45">
      <c r="A100" s="2">
        <v>99</v>
      </c>
      <c r="B100" s="17">
        <v>0.161</v>
      </c>
    </row>
    <row r="101" spans="1:2" ht="12.45">
      <c r="A101" s="2"/>
      <c r="B101" s="17"/>
    </row>
    <row r="102" spans="1:2" ht="12.45">
      <c r="A102" s="2"/>
      <c r="B102" s="17"/>
    </row>
    <row r="103" spans="1:2" ht="12.45">
      <c r="A103" s="2"/>
      <c r="B103" s="17"/>
    </row>
    <row r="104" spans="1:2" ht="12.45">
      <c r="A104" s="2"/>
      <c r="B104" s="17"/>
    </row>
    <row r="105" spans="1:2" ht="12.45">
      <c r="A105" s="2"/>
      <c r="B105" s="17"/>
    </row>
    <row r="106" spans="1:2" ht="12.45">
      <c r="A106" s="2"/>
      <c r="B106" s="17"/>
    </row>
    <row r="107" spans="1:2" ht="12.45">
      <c r="A107" s="2"/>
      <c r="B107" s="17"/>
    </row>
    <row r="108" spans="1:2" ht="12.45">
      <c r="A108" s="2"/>
      <c r="B108" s="17"/>
    </row>
    <row r="109" spans="1:2" ht="12.45">
      <c r="A109" s="2"/>
      <c r="B109" s="17"/>
    </row>
    <row r="110" spans="1:2" ht="12.45">
      <c r="A110" s="2"/>
      <c r="B110" s="17"/>
    </row>
    <row r="111" spans="1:2" ht="12.45">
      <c r="A111" s="2"/>
      <c r="B111" s="17"/>
    </row>
    <row r="112" spans="1:2" ht="12.45">
      <c r="A112" s="2"/>
      <c r="B112" s="17"/>
    </row>
    <row r="113" spans="1:2" ht="12.45">
      <c r="A113" s="2"/>
      <c r="B113" s="17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outlinePr summaryBelow="0" summaryRight="0"/>
  </sheetPr>
  <dimension ref="A1:AE322"/>
  <sheetViews>
    <sheetView workbookViewId="0">
      <pane ySplit="1" topLeftCell="A2" activePane="bottomLeft" state="frozen"/>
      <selection pane="bottomLeft"/>
    </sheetView>
  </sheetViews>
  <sheetFormatPr defaultColWidth="13" defaultRowHeight="12.45" outlineLevelCol="1"/>
  <cols>
    <col min="1" max="1" width="10.3828125" style="3" bestFit="1" customWidth="1"/>
    <col min="2" max="2" width="14.4609375" style="3" bestFit="1" customWidth="1"/>
    <col min="3" max="3" width="7.15234375" style="3" bestFit="1" customWidth="1"/>
    <col min="4" max="4" width="4.23046875" style="3" bestFit="1" customWidth="1"/>
    <col min="5" max="5" width="30.3828125" style="3" customWidth="1" collapsed="1"/>
    <col min="6" max="6" width="50.4609375" style="3" hidden="1" customWidth="1" outlineLevel="1"/>
    <col min="7" max="7" width="8.3828125" style="3" bestFit="1" customWidth="1"/>
    <col min="8" max="8" width="9.3828125" style="3" bestFit="1" customWidth="1"/>
    <col min="9" max="9" width="5.15234375" style="3" bestFit="1" customWidth="1"/>
    <col min="10" max="10" width="12.84375" style="15" bestFit="1" customWidth="1"/>
    <col min="11" max="13" width="13" style="3"/>
    <col min="14" max="22" width="2.84375" style="3" bestFit="1" customWidth="1"/>
    <col min="23" max="23" width="2.84375" style="2" bestFit="1" customWidth="1"/>
    <col min="24" max="16384" width="13" style="3"/>
  </cols>
  <sheetData>
    <row r="1" spans="1:31" s="10" customFormat="1">
      <c r="A1" s="4" t="s">
        <v>7</v>
      </c>
      <c r="B1" s="4" t="s">
        <v>8</v>
      </c>
      <c r="C1" s="4" t="s">
        <v>3</v>
      </c>
      <c r="D1" s="4" t="s">
        <v>4</v>
      </c>
      <c r="E1" s="4" t="s">
        <v>5</v>
      </c>
      <c r="F1" s="4" t="s">
        <v>6</v>
      </c>
      <c r="G1" s="4" t="s">
        <v>27</v>
      </c>
      <c r="H1" s="4" t="s">
        <v>10</v>
      </c>
      <c r="I1" s="4" t="s">
        <v>11</v>
      </c>
      <c r="J1" s="14" t="s">
        <v>12</v>
      </c>
      <c r="N1" s="3"/>
      <c r="O1" s="3"/>
      <c r="P1" s="3"/>
      <c r="Q1" s="3"/>
      <c r="R1" s="3"/>
      <c r="S1" s="3"/>
      <c r="T1" s="3"/>
      <c r="U1" s="3"/>
      <c r="V1" s="3"/>
      <c r="W1" s="2"/>
    </row>
    <row r="2" spans="1:31">
      <c r="A2" s="3" t="s">
        <v>43</v>
      </c>
      <c r="B2" s="3" t="s">
        <v>158</v>
      </c>
      <c r="C2" s="3" t="s">
        <v>38</v>
      </c>
      <c r="D2" s="3">
        <v>58</v>
      </c>
      <c r="E2" s="3" t="s">
        <v>19</v>
      </c>
      <c r="F2" s="19" t="str">
        <f t="shared" ref="F2:F65" si="0">A2&amp;B2&amp;C2&amp;E2</f>
        <v>KarenLongFMILLENNIUM RUNNING</v>
      </c>
      <c r="G2" s="12">
        <v>1.4756944444444444E-2</v>
      </c>
      <c r="H2" s="19">
        <f>IF(C2="F",VLOOKUP(D2,'F 5K Road'!$A$2:$B$101,2,FALSE)*G2,VLOOKUP(D2,'M 5K Road'!$A$2:$B$101,2,FALSE)*G2)</f>
        <v>1.2041666666666666E-2</v>
      </c>
      <c r="I2" s="20">
        <f t="shared" ref="I2:I65" si="1">COUNTIFS($C$2:$C$226,C2,$H$2:$H$226,"&lt;"&amp;H2)+1</f>
        <v>1</v>
      </c>
      <c r="J2" s="21">
        <f>VLOOKUP(I2,'Point Table'!A:B,2,FALSE)</f>
        <v>100</v>
      </c>
    </row>
    <row r="3" spans="1:31">
      <c r="A3" s="3" t="s">
        <v>226</v>
      </c>
      <c r="B3" s="3" t="s">
        <v>227</v>
      </c>
      <c r="C3" s="3" t="s">
        <v>38</v>
      </c>
      <c r="D3" s="3">
        <v>59</v>
      </c>
      <c r="E3" s="3" t="s">
        <v>20</v>
      </c>
      <c r="F3" s="33" t="str">
        <f t="shared" si="0"/>
        <v>PamMooreFUPPER VALLEY RUNNING CLUB</v>
      </c>
      <c r="G3" s="12">
        <v>1.53125E-2</v>
      </c>
      <c r="H3" s="19">
        <f>IF(C3="F",VLOOKUP(D3,'F 5K Road'!$A$2:$B$101,2,FALSE)*G3,VLOOKUP(D3,'M 5K Road'!$A$2:$B$101,2,FALSE)*G3)</f>
        <v>1.2346468750000001E-2</v>
      </c>
      <c r="I3" s="20">
        <f t="shared" si="1"/>
        <v>2</v>
      </c>
      <c r="J3" s="21">
        <f>VLOOKUP(I3,'Point Table'!A:B,2,FALSE)</f>
        <v>96</v>
      </c>
    </row>
    <row r="4" spans="1:31">
      <c r="A4" s="3" t="s">
        <v>252</v>
      </c>
      <c r="B4" s="3" t="s">
        <v>249</v>
      </c>
      <c r="C4" s="3" t="s">
        <v>38</v>
      </c>
      <c r="D4" s="3">
        <v>63</v>
      </c>
      <c r="E4" s="3" t="s">
        <v>20</v>
      </c>
      <c r="F4" s="33" t="str">
        <f t="shared" si="0"/>
        <v>LaurieReedFUPPER VALLEY RUNNING CLUB</v>
      </c>
      <c r="G4" s="12">
        <v>1.6747685185185185E-2</v>
      </c>
      <c r="H4" s="19">
        <f>IF(C4="F",VLOOKUP(D4,'F 5K Road'!$A$2:$B$101,2,FALSE)*G4,VLOOKUP(D4,'M 5K Road'!$A$2:$B$101,2,FALSE)*G4)</f>
        <v>1.2852173611111111E-2</v>
      </c>
      <c r="I4" s="20">
        <f t="shared" si="1"/>
        <v>3</v>
      </c>
      <c r="J4" s="21">
        <f>VLOOKUP(I4,'Point Table'!A:B,2,FALSE)</f>
        <v>92</v>
      </c>
    </row>
    <row r="5" spans="1:31">
      <c r="A5" s="3" t="s">
        <v>162</v>
      </c>
      <c r="B5" s="3" t="s">
        <v>163</v>
      </c>
      <c r="C5" s="3" t="s">
        <v>38</v>
      </c>
      <c r="D5" s="3">
        <v>69</v>
      </c>
      <c r="E5" s="3" t="s">
        <v>19</v>
      </c>
      <c r="F5" s="19" t="str">
        <f t="shared" si="0"/>
        <v>LorraineMcPhillipsFMILLENNIUM RUNNING</v>
      </c>
      <c r="G5" s="12">
        <v>1.8564814814814815E-2</v>
      </c>
      <c r="H5" s="19">
        <f>IF(C5="F",VLOOKUP(D5,'F 5K Road'!$A$2:$B$101,2,FALSE)*G5,VLOOKUP(D5,'M 5K Road'!$A$2:$B$101,2,FALSE)*G5)</f>
        <v>1.3166166666666668E-2</v>
      </c>
      <c r="I5" s="20">
        <f t="shared" si="1"/>
        <v>4</v>
      </c>
      <c r="J5" s="21">
        <f>VLOOKUP(I5,'Point Table'!A:B,2,FALSE)</f>
        <v>88</v>
      </c>
    </row>
    <row r="6" spans="1:31">
      <c r="A6" s="3" t="s">
        <v>245</v>
      </c>
      <c r="B6" s="3" t="s">
        <v>246</v>
      </c>
      <c r="C6" s="3" t="s">
        <v>38</v>
      </c>
      <c r="D6" s="3">
        <v>59</v>
      </c>
      <c r="E6" s="3" t="s">
        <v>20</v>
      </c>
      <c r="F6" s="33" t="str">
        <f t="shared" si="0"/>
        <v>LibaHladikFUPPER VALLEY RUNNING CLUB</v>
      </c>
      <c r="G6" s="12">
        <v>1.6585648148148148E-2</v>
      </c>
      <c r="H6" s="19">
        <f>IF(C6="F",VLOOKUP(D6,'F 5K Road'!$A$2:$B$101,2,FALSE)*G6,VLOOKUP(D6,'M 5K Road'!$A$2:$B$101,2,FALSE)*G6)</f>
        <v>1.3373008101851852E-2</v>
      </c>
      <c r="I6" s="20">
        <f t="shared" si="1"/>
        <v>5</v>
      </c>
      <c r="J6" s="21">
        <f>VLOOKUP(I6,'Point Table'!A:B,2,FALSE)</f>
        <v>84</v>
      </c>
    </row>
    <row r="7" spans="1:31">
      <c r="A7" s="3" t="s">
        <v>295</v>
      </c>
      <c r="B7" s="3" t="s">
        <v>296</v>
      </c>
      <c r="C7" s="3" t="s">
        <v>38</v>
      </c>
      <c r="D7" s="3">
        <v>79</v>
      </c>
      <c r="E7" s="3" t="s">
        <v>20</v>
      </c>
      <c r="F7" s="33" t="str">
        <f t="shared" si="0"/>
        <v>ElizabethGonnermanFUPPER VALLEY RUNNING CLUB</v>
      </c>
      <c r="G7" s="12">
        <v>2.210648148148148E-2</v>
      </c>
      <c r="H7" s="19">
        <f>IF(C7="F",VLOOKUP(D7,'F 5K Road'!$A$2:$B$101,2,FALSE)*G7,VLOOKUP(D7,'M 5K Road'!$A$2:$B$101,2,FALSE)*G7)</f>
        <v>1.3529166666666665E-2</v>
      </c>
      <c r="I7" s="20">
        <f t="shared" si="1"/>
        <v>6</v>
      </c>
      <c r="J7" s="21">
        <f>VLOOKUP(I7,'Point Table'!A:B,2,FALSE)</f>
        <v>80</v>
      </c>
    </row>
    <row r="8" spans="1:31">
      <c r="A8" s="3" t="s">
        <v>94</v>
      </c>
      <c r="B8" s="3" t="s">
        <v>95</v>
      </c>
      <c r="C8" s="3" t="s">
        <v>38</v>
      </c>
      <c r="D8" s="3">
        <v>25</v>
      </c>
      <c r="E8" s="3" t="s">
        <v>18</v>
      </c>
      <c r="F8" s="19" t="str">
        <f t="shared" si="0"/>
        <v>SadieFarnsworthFGREATER DERRY TRACK CLUB</v>
      </c>
      <c r="G8" s="12">
        <v>1.3854166666666667E-2</v>
      </c>
      <c r="H8" s="19">
        <f>IF(C8="F",VLOOKUP(D8,'F 5K Road'!$A$2:$B$101,2,FALSE)*G8,VLOOKUP(D8,'M 5K Road'!$A$2:$B$101,2,FALSE)*G8)</f>
        <v>1.3854166666666667E-2</v>
      </c>
      <c r="I8" s="20">
        <f t="shared" si="1"/>
        <v>7</v>
      </c>
      <c r="J8" s="21">
        <f>VLOOKUP(I8,'Point Table'!A:B,2,FALSE)</f>
        <v>76</v>
      </c>
    </row>
    <row r="9" spans="1:31">
      <c r="A9" s="3" t="s">
        <v>119</v>
      </c>
      <c r="B9" s="3" t="s">
        <v>118</v>
      </c>
      <c r="C9" s="3" t="s">
        <v>38</v>
      </c>
      <c r="D9" s="3">
        <v>64</v>
      </c>
      <c r="E9" s="3" t="s">
        <v>18</v>
      </c>
      <c r="F9" s="19" t="str">
        <f t="shared" si="0"/>
        <v>PattyCrothersFGREATER DERRY TRACK CLUB</v>
      </c>
      <c r="G9" s="12">
        <v>1.849537037037037E-2</v>
      </c>
      <c r="H9" s="19">
        <f>IF(C9="F",VLOOKUP(D9,'F 5K Road'!$A$2:$B$101,2,FALSE)*G9,VLOOKUP(D9,'M 5K Road'!$A$2:$B$101,2,FALSE)*G9)</f>
        <v>1.401394212962963E-2</v>
      </c>
      <c r="I9" s="20">
        <f t="shared" si="1"/>
        <v>8</v>
      </c>
      <c r="J9" s="21">
        <f>VLOOKUP(I9,'Point Table'!A:B,2,FALSE)</f>
        <v>72</v>
      </c>
    </row>
    <row r="10" spans="1:31">
      <c r="A10" s="3" t="s">
        <v>168</v>
      </c>
      <c r="B10" s="3" t="s">
        <v>203</v>
      </c>
      <c r="C10" s="3" t="s">
        <v>38</v>
      </c>
      <c r="D10" s="3">
        <v>15</v>
      </c>
      <c r="E10" s="3" t="s">
        <v>20</v>
      </c>
      <c r="F10" s="33" t="str">
        <f t="shared" si="0"/>
        <v>MeganFarisFUPPER VALLEY RUNNING CLUB</v>
      </c>
      <c r="G10" s="12">
        <v>1.40625E-2</v>
      </c>
      <c r="H10" s="19">
        <f>IF(C10="F",VLOOKUP(D10,'F 5K Road'!$A$2:$B$101,2,FALSE)*G10,VLOOKUP(D10,'M 5K Road'!$A$2:$B$101,2,FALSE)*G10)</f>
        <v>1.40625E-2</v>
      </c>
      <c r="I10" s="20">
        <f t="shared" si="1"/>
        <v>9</v>
      </c>
      <c r="J10" s="21">
        <f>VLOOKUP(I10,'Point Table'!A:B,2,FALSE)</f>
        <v>68</v>
      </c>
      <c r="X10" s="2"/>
      <c r="Y10" s="2"/>
      <c r="Z10" s="2"/>
      <c r="AA10" s="2"/>
      <c r="AB10" s="2"/>
      <c r="AC10" s="2"/>
      <c r="AD10" s="2"/>
      <c r="AE10" s="2"/>
    </row>
    <row r="11" spans="1:31">
      <c r="A11" s="3" t="s">
        <v>43</v>
      </c>
      <c r="B11" s="3" t="s">
        <v>42</v>
      </c>
      <c r="C11" s="3" t="s">
        <v>38</v>
      </c>
      <c r="D11" s="3">
        <v>53</v>
      </c>
      <c r="E11" s="3" t="s">
        <v>17</v>
      </c>
      <c r="F11" s="19" t="str">
        <f t="shared" si="0"/>
        <v>KarenSirimogluFGATE CITY STRIDERS</v>
      </c>
      <c r="G11" s="12">
        <v>1.6666666666666666E-2</v>
      </c>
      <c r="H11" s="19">
        <f>IF(C11="F",VLOOKUP(D11,'F 5K Road'!$A$2:$B$101,2,FALSE)*G11,VLOOKUP(D11,'M 5K Road'!$A$2:$B$101,2,FALSE)*G11)</f>
        <v>1.4408333333333334E-2</v>
      </c>
      <c r="I11" s="20">
        <f t="shared" si="1"/>
        <v>10</v>
      </c>
      <c r="J11" s="21">
        <f>VLOOKUP(I11,'Point Table'!A:B,2,FALSE)</f>
        <v>64</v>
      </c>
    </row>
    <row r="12" spans="1:31">
      <c r="A12" s="3" t="s">
        <v>297</v>
      </c>
      <c r="B12" s="3" t="s">
        <v>249</v>
      </c>
      <c r="C12" s="3" t="s">
        <v>38</v>
      </c>
      <c r="D12" s="3">
        <v>75</v>
      </c>
      <c r="E12" s="3" t="s">
        <v>20</v>
      </c>
      <c r="F12" s="33" t="str">
        <f t="shared" si="0"/>
        <v>GinnyReedFUPPER VALLEY RUNNING CLUB</v>
      </c>
      <c r="G12" s="12">
        <v>2.2314814814814815E-2</v>
      </c>
      <c r="H12" s="19">
        <f>IF(C12="F",VLOOKUP(D12,'F 5K Road'!$A$2:$B$101,2,FALSE)*G12,VLOOKUP(D12,'M 5K Road'!$A$2:$B$101,2,FALSE)*G12)</f>
        <v>1.4524712962962963E-2</v>
      </c>
      <c r="I12" s="20">
        <f t="shared" si="1"/>
        <v>11</v>
      </c>
      <c r="J12" s="21">
        <f>VLOOKUP(I12,'Point Table'!A:B,2,FALSE)</f>
        <v>61</v>
      </c>
    </row>
    <row r="13" spans="1:31">
      <c r="A13" s="3" t="s">
        <v>121</v>
      </c>
      <c r="B13" s="3" t="s">
        <v>122</v>
      </c>
      <c r="C13" s="3" t="s">
        <v>38</v>
      </c>
      <c r="D13" s="3">
        <v>63</v>
      </c>
      <c r="E13" s="3" t="s">
        <v>18</v>
      </c>
      <c r="F13" s="19" t="str">
        <f t="shared" si="0"/>
        <v>NancyPeabodyFGREATER DERRY TRACK CLUB</v>
      </c>
      <c r="G13" s="12">
        <v>1.9675925925925927E-2</v>
      </c>
      <c r="H13" s="19">
        <f>IF(C13="F",VLOOKUP(D13,'F 5K Road'!$A$2:$B$101,2,FALSE)*G13,VLOOKUP(D13,'M 5K Road'!$A$2:$B$101,2,FALSE)*G13)</f>
        <v>1.5099305555555555E-2</v>
      </c>
      <c r="I13" s="20">
        <f t="shared" si="1"/>
        <v>12</v>
      </c>
      <c r="J13" s="21">
        <f>VLOOKUP(I13,'Point Table'!A:B,2,FALSE)</f>
        <v>58</v>
      </c>
      <c r="X13" s="3" t="s">
        <v>13</v>
      </c>
      <c r="Y13" s="3" t="s">
        <v>13</v>
      </c>
      <c r="Z13" s="3" t="s">
        <v>13</v>
      </c>
      <c r="AA13" s="3" t="s">
        <v>13</v>
      </c>
      <c r="AB13" s="3" t="s">
        <v>13</v>
      </c>
    </row>
    <row r="14" spans="1:31">
      <c r="A14" s="3" t="s">
        <v>113</v>
      </c>
      <c r="B14" s="3" t="s">
        <v>114</v>
      </c>
      <c r="C14" s="3" t="s">
        <v>38</v>
      </c>
      <c r="D14" s="3">
        <v>54</v>
      </c>
      <c r="E14" s="3" t="s">
        <v>18</v>
      </c>
      <c r="F14" s="19" t="str">
        <f t="shared" si="0"/>
        <v>CariHoglundFGREATER DERRY TRACK CLUB</v>
      </c>
      <c r="G14" s="12">
        <v>1.7708333333333333E-2</v>
      </c>
      <c r="H14" s="19">
        <f>IF(C14="F",VLOOKUP(D14,'F 5K Road'!$A$2:$B$101,2,FALSE)*G14,VLOOKUP(D14,'M 5K Road'!$A$2:$B$101,2,FALSE)*G14)</f>
        <v>1.5137083333333332E-2</v>
      </c>
      <c r="I14" s="20">
        <f t="shared" si="1"/>
        <v>13</v>
      </c>
      <c r="J14" s="21">
        <f>VLOOKUP(I14,'Point Table'!A:B,2,FALSE)</f>
        <v>55</v>
      </c>
    </row>
    <row r="15" spans="1:31">
      <c r="A15" s="3" t="s">
        <v>222</v>
      </c>
      <c r="B15" s="3" t="s">
        <v>223</v>
      </c>
      <c r="C15" s="3" t="s">
        <v>38</v>
      </c>
      <c r="D15" s="3">
        <v>33</v>
      </c>
      <c r="E15" s="3" t="s">
        <v>20</v>
      </c>
      <c r="F15" s="33" t="str">
        <f t="shared" si="0"/>
        <v>StacyGellerFUPPER VALLEY RUNNING CLUB</v>
      </c>
      <c r="G15" s="12">
        <v>1.525462962962963E-2</v>
      </c>
      <c r="H15" s="19">
        <f>IF(C15="F",VLOOKUP(D15,'F 5K Road'!$A$2:$B$101,2,FALSE)*G15,VLOOKUP(D15,'M 5K Road'!$A$2:$B$101,2,FALSE)*G15)</f>
        <v>1.5219543981481483E-2</v>
      </c>
      <c r="I15" s="20">
        <f t="shared" si="1"/>
        <v>14</v>
      </c>
      <c r="J15" s="21">
        <f>VLOOKUP(I15,'Point Table'!A:B,2,FALSE)</f>
        <v>52</v>
      </c>
    </row>
    <row r="16" spans="1:31">
      <c r="A16" s="3" t="s">
        <v>48</v>
      </c>
      <c r="B16" s="3" t="s">
        <v>49</v>
      </c>
      <c r="C16" s="3" t="s">
        <v>38</v>
      </c>
      <c r="D16" s="3">
        <v>55</v>
      </c>
      <c r="E16" s="3" t="s">
        <v>17</v>
      </c>
      <c r="F16" s="19" t="str">
        <f t="shared" si="0"/>
        <v>DianeDrudingFGATE CITY STRIDERS</v>
      </c>
      <c r="G16" s="12">
        <v>1.8263888888888889E-2</v>
      </c>
      <c r="H16" s="19">
        <f>IF(C16="F",VLOOKUP(D16,'F 5K Road'!$A$2:$B$101,2,FALSE)*G16,VLOOKUP(D16,'M 5K Road'!$A$2:$B$101,2,FALSE)*G16)</f>
        <v>1.5434812499999999E-2</v>
      </c>
      <c r="I16" s="20">
        <f t="shared" si="1"/>
        <v>15</v>
      </c>
      <c r="J16" s="21">
        <f>VLOOKUP(I16,'Point Table'!A:B,2,FALSE)</f>
        <v>49</v>
      </c>
    </row>
    <row r="17" spans="1:31">
      <c r="A17" s="3" t="s">
        <v>166</v>
      </c>
      <c r="B17" s="3" t="s">
        <v>167</v>
      </c>
      <c r="C17" s="3" t="s">
        <v>38</v>
      </c>
      <c r="D17" s="3">
        <v>64</v>
      </c>
      <c r="E17" s="3" t="s">
        <v>19</v>
      </c>
      <c r="F17" s="19" t="str">
        <f t="shared" si="0"/>
        <v>DonnaDostieFMILLENNIUM RUNNING</v>
      </c>
      <c r="G17" s="12">
        <v>2.0462962962962964E-2</v>
      </c>
      <c r="H17" s="19">
        <f>IF(C17="F",VLOOKUP(D17,'F 5K Road'!$A$2:$B$101,2,FALSE)*G17,VLOOKUP(D17,'M 5K Road'!$A$2:$B$101,2,FALSE)*G17)</f>
        <v>1.5504787037037039E-2</v>
      </c>
      <c r="I17" s="20">
        <f t="shared" si="1"/>
        <v>16</v>
      </c>
      <c r="J17" s="21">
        <f>VLOOKUP(I17,'Point Table'!A:B,2,FALSE)</f>
        <v>46</v>
      </c>
    </row>
    <row r="18" spans="1:31">
      <c r="A18" s="3" t="s">
        <v>232</v>
      </c>
      <c r="B18" s="3" t="s">
        <v>233</v>
      </c>
      <c r="C18" s="3" t="s">
        <v>38</v>
      </c>
      <c r="D18" s="3">
        <v>30</v>
      </c>
      <c r="E18" s="3" t="s">
        <v>20</v>
      </c>
      <c r="F18" s="33" t="str">
        <f t="shared" si="0"/>
        <v>KaitlinMcGowanFUPPER VALLEY RUNNING CLUB</v>
      </c>
      <c r="G18" s="12">
        <v>1.556712962962963E-2</v>
      </c>
      <c r="H18" s="19">
        <f>IF(C18="F",VLOOKUP(D18,'F 5K Road'!$A$2:$B$101,2,FALSE)*G18,VLOOKUP(D18,'M 5K Road'!$A$2:$B$101,2,FALSE)*G18)</f>
        <v>1.556712962962963E-2</v>
      </c>
      <c r="I18" s="20">
        <f t="shared" si="1"/>
        <v>17</v>
      </c>
      <c r="J18" s="21">
        <f>VLOOKUP(I18,'Point Table'!A:B,2,FALSE)</f>
        <v>43</v>
      </c>
      <c r="X18" s="2"/>
      <c r="Y18" s="2"/>
      <c r="Z18" s="2"/>
      <c r="AA18" s="2"/>
      <c r="AB18" s="2"/>
      <c r="AC18" s="2"/>
      <c r="AD18" s="2"/>
      <c r="AE18" s="2"/>
    </row>
    <row r="19" spans="1:31">
      <c r="A19" s="3" t="s">
        <v>123</v>
      </c>
      <c r="B19" s="3" t="s">
        <v>360</v>
      </c>
      <c r="C19" s="3" t="s">
        <v>38</v>
      </c>
      <c r="D19" s="3">
        <v>61</v>
      </c>
      <c r="E19" s="3" t="s">
        <v>18</v>
      </c>
      <c r="F19" s="19" t="str">
        <f t="shared" si="0"/>
        <v>DeniseSarnieFGREATER DERRY TRACK CLUB</v>
      </c>
      <c r="G19" s="12">
        <v>1.9791666666666666E-2</v>
      </c>
      <c r="H19" s="19">
        <f>IF(C19="F",VLOOKUP(D19,'F 5K Road'!$A$2:$B$101,2,FALSE)*G19,VLOOKUP(D19,'M 5K Road'!$A$2:$B$101,2,FALSE)*G19)</f>
        <v>1.5574062499999999E-2</v>
      </c>
      <c r="I19" s="20">
        <f t="shared" si="1"/>
        <v>18</v>
      </c>
      <c r="J19" s="21">
        <f>VLOOKUP(I19,'Point Table'!A:B,2,FALSE)</f>
        <v>40</v>
      </c>
    </row>
    <row r="20" spans="1:31">
      <c r="A20" s="3" t="s">
        <v>36</v>
      </c>
      <c r="B20" s="3" t="s">
        <v>37</v>
      </c>
      <c r="C20" s="3" t="s">
        <v>38</v>
      </c>
      <c r="D20" s="3">
        <v>41</v>
      </c>
      <c r="E20" s="3" t="s">
        <v>17</v>
      </c>
      <c r="F20" s="19" t="str">
        <f t="shared" si="0"/>
        <v>ChristyKervinFGATE CITY STRIDERS</v>
      </c>
      <c r="G20" s="12">
        <v>1.6111111111111111E-2</v>
      </c>
      <c r="H20" s="19">
        <f>IF(C20="F",VLOOKUP(D20,'F 5K Road'!$A$2:$B$101,2,FALSE)*G20,VLOOKUP(D20,'M 5K Road'!$A$2:$B$101,2,FALSE)*G20)</f>
        <v>1.5592333333333333E-2</v>
      </c>
      <c r="I20" s="20">
        <f t="shared" si="1"/>
        <v>19</v>
      </c>
      <c r="J20" s="21">
        <f>VLOOKUP(I20,'Point Table'!A:B,2,FALSE)</f>
        <v>37</v>
      </c>
      <c r="AA20" s="2"/>
      <c r="AB20" s="2"/>
      <c r="AC20" s="2"/>
      <c r="AD20" s="2"/>
      <c r="AE20" s="2"/>
    </row>
    <row r="21" spans="1:31">
      <c r="A21" s="3" t="s">
        <v>186</v>
      </c>
      <c r="B21" s="3" t="s">
        <v>259</v>
      </c>
      <c r="C21" s="3" t="s">
        <v>38</v>
      </c>
      <c r="D21" s="3">
        <v>49</v>
      </c>
      <c r="E21" s="3" t="s">
        <v>20</v>
      </c>
      <c r="F21" s="33" t="str">
        <f t="shared" si="0"/>
        <v>LisaColganFUPPER VALLEY RUNNING CLUB</v>
      </c>
      <c r="G21" s="12">
        <v>1.7303240740740741E-2</v>
      </c>
      <c r="H21" s="19">
        <f>IF(C21="F",VLOOKUP(D21,'F 5K Road'!$A$2:$B$101,2,FALSE)*G21,VLOOKUP(D21,'M 5K Road'!$A$2:$B$101,2,FALSE)*G21)</f>
        <v>1.5631747685185184E-2</v>
      </c>
      <c r="I21" s="20">
        <f t="shared" si="1"/>
        <v>20</v>
      </c>
      <c r="J21" s="21">
        <f>VLOOKUP(I21,'Point Table'!A:B,2,FALSE)</f>
        <v>34</v>
      </c>
    </row>
    <row r="22" spans="1:31">
      <c r="A22" s="3" t="s">
        <v>44</v>
      </c>
      <c r="B22" s="3" t="s">
        <v>45</v>
      </c>
      <c r="C22" s="3" t="s">
        <v>38</v>
      </c>
      <c r="D22" s="3">
        <v>45</v>
      </c>
      <c r="E22" s="3" t="s">
        <v>17</v>
      </c>
      <c r="F22" s="19" t="str">
        <f t="shared" si="0"/>
        <v>LauraSouleFGATE CITY STRIDERS</v>
      </c>
      <c r="G22" s="12">
        <v>1.6736111111111111E-2</v>
      </c>
      <c r="H22" s="19">
        <f>IF(C22="F",VLOOKUP(D22,'F 5K Road'!$A$2:$B$101,2,FALSE)*G22,VLOOKUP(D22,'M 5K Road'!$A$2:$B$101,2,FALSE)*G22)</f>
        <v>1.572859722222222E-2</v>
      </c>
      <c r="I22" s="20">
        <f t="shared" si="1"/>
        <v>21</v>
      </c>
      <c r="J22" s="21">
        <f>VLOOKUP(I22,'Point Table'!A:B,2,FALSE)</f>
        <v>32</v>
      </c>
    </row>
    <row r="23" spans="1:31">
      <c r="A23" s="3" t="s">
        <v>269</v>
      </c>
      <c r="B23" s="3" t="s">
        <v>270</v>
      </c>
      <c r="C23" s="3" t="s">
        <v>38</v>
      </c>
      <c r="D23" s="3">
        <v>53</v>
      </c>
      <c r="E23" s="3" t="s">
        <v>20</v>
      </c>
      <c r="F23" s="33" t="str">
        <f t="shared" si="0"/>
        <v>LoriHillFUPPER VALLEY RUNNING CLUB</v>
      </c>
      <c r="G23" s="12">
        <v>1.8229166666666668E-2</v>
      </c>
      <c r="H23" s="19">
        <f>IF(C23="F",VLOOKUP(D23,'F 5K Road'!$A$2:$B$101,2,FALSE)*G23,VLOOKUP(D23,'M 5K Road'!$A$2:$B$101,2,FALSE)*G23)</f>
        <v>1.5759114583333334E-2</v>
      </c>
      <c r="I23" s="20">
        <f t="shared" si="1"/>
        <v>22</v>
      </c>
      <c r="J23" s="21">
        <f>VLOOKUP(I23,'Point Table'!A:B,2,FALSE)</f>
        <v>30</v>
      </c>
      <c r="AA23" s="2"/>
      <c r="AB23" s="2"/>
      <c r="AC23" s="2"/>
      <c r="AD23" s="2"/>
      <c r="AE23" s="2"/>
    </row>
    <row r="24" spans="1:31">
      <c r="A24" s="3" t="s">
        <v>247</v>
      </c>
      <c r="B24" s="3" t="s">
        <v>248</v>
      </c>
      <c r="C24" s="3" t="s">
        <v>38</v>
      </c>
      <c r="D24" s="3">
        <v>44</v>
      </c>
      <c r="E24" s="3" t="s">
        <v>20</v>
      </c>
      <c r="F24" s="33" t="str">
        <f t="shared" si="0"/>
        <v>SarahMcBrideFUPPER VALLEY RUNNING CLUB</v>
      </c>
      <c r="G24" s="12">
        <v>1.6655092592592593E-2</v>
      </c>
      <c r="H24" s="19">
        <f>IF(C24="F",VLOOKUP(D24,'F 5K Road'!$A$2:$B$101,2,FALSE)*G24,VLOOKUP(D24,'M 5K Road'!$A$2:$B$101,2,FALSE)*G24)</f>
        <v>1.5782365740740743E-2</v>
      </c>
      <c r="I24" s="20">
        <f t="shared" si="1"/>
        <v>23</v>
      </c>
      <c r="J24" s="21">
        <f>VLOOKUP(I24,'Point Table'!A:B,2,FALSE)</f>
        <v>28</v>
      </c>
    </row>
    <row r="25" spans="1:31">
      <c r="A25" s="3" t="s">
        <v>105</v>
      </c>
      <c r="B25" s="3" t="s">
        <v>106</v>
      </c>
      <c r="C25" s="3" t="s">
        <v>38</v>
      </c>
      <c r="D25" s="3">
        <v>29</v>
      </c>
      <c r="E25" s="3" t="s">
        <v>18</v>
      </c>
      <c r="F25" s="19" t="str">
        <f t="shared" si="0"/>
        <v>BessAlshvangFGREATER DERRY TRACK CLUB</v>
      </c>
      <c r="G25" s="12">
        <v>1.5868055555555555E-2</v>
      </c>
      <c r="H25" s="19">
        <f>IF(C25="F",VLOOKUP(D25,'F 5K Road'!$A$2:$B$101,2,FALSE)*G25,VLOOKUP(D25,'M 5K Road'!$A$2:$B$101,2,FALSE)*G25)</f>
        <v>1.5868055555555555E-2</v>
      </c>
      <c r="I25" s="20">
        <f t="shared" si="1"/>
        <v>24</v>
      </c>
      <c r="J25" s="21">
        <f>VLOOKUP(I25,'Point Table'!A:B,2,FALSE)</f>
        <v>26</v>
      </c>
    </row>
    <row r="26" spans="1:31">
      <c r="A26" s="3" t="s">
        <v>111</v>
      </c>
      <c r="B26" s="3" t="s">
        <v>112</v>
      </c>
      <c r="C26" s="3" t="s">
        <v>38</v>
      </c>
      <c r="D26" s="3">
        <v>45</v>
      </c>
      <c r="E26" s="3" t="s">
        <v>18</v>
      </c>
      <c r="F26" s="19" t="str">
        <f t="shared" si="0"/>
        <v>KirstenKortzFGREATER DERRY TRACK CLUB</v>
      </c>
      <c r="G26" s="12">
        <v>1.6886574074074075E-2</v>
      </c>
      <c r="H26" s="19">
        <f>IF(C26="F",VLOOKUP(D26,'F 5K Road'!$A$2:$B$101,2,FALSE)*G26,VLOOKUP(D26,'M 5K Road'!$A$2:$B$101,2,FALSE)*G26)</f>
        <v>1.5870002314814814E-2</v>
      </c>
      <c r="I26" s="20">
        <f t="shared" si="1"/>
        <v>25</v>
      </c>
      <c r="J26" s="21">
        <f>VLOOKUP(I26,'Point Table'!A:B,2,FALSE)</f>
        <v>24</v>
      </c>
    </row>
    <row r="27" spans="1:31">
      <c r="A27" s="3" t="s">
        <v>520</v>
      </c>
      <c r="B27" s="3" t="s">
        <v>521</v>
      </c>
      <c r="C27" s="3" t="s">
        <v>38</v>
      </c>
      <c r="D27" s="3">
        <v>39</v>
      </c>
      <c r="E27" s="3" t="s">
        <v>20</v>
      </c>
      <c r="F27" s="33" t="str">
        <f t="shared" si="0"/>
        <v>KristinaSiladiFUPPER VALLEY RUNNING CLUB</v>
      </c>
      <c r="G27" s="12">
        <v>1.6250000000000001E-2</v>
      </c>
      <c r="H27" s="19">
        <f>IF(C27="F",VLOOKUP(D27,'F 5K Road'!$A$2:$B$101,2,FALSE)*G27,VLOOKUP(D27,'M 5K Road'!$A$2:$B$101,2,FALSE)*G27)</f>
        <v>1.5900625000000002E-2</v>
      </c>
      <c r="I27" s="20">
        <f t="shared" si="1"/>
        <v>26</v>
      </c>
      <c r="J27" s="21">
        <f>VLOOKUP(I27,'Point Table'!A:B,2,FALSE)</f>
        <v>22.5</v>
      </c>
    </row>
    <row r="28" spans="1:31">
      <c r="A28" s="3" t="s">
        <v>293</v>
      </c>
      <c r="B28" s="3" t="s">
        <v>294</v>
      </c>
      <c r="C28" s="3" t="s">
        <v>38</v>
      </c>
      <c r="D28" s="3">
        <v>67</v>
      </c>
      <c r="E28" s="3" t="s">
        <v>20</v>
      </c>
      <c r="F28" s="33" t="str">
        <f t="shared" si="0"/>
        <v>MarieParizoFUPPER VALLEY RUNNING CLUB</v>
      </c>
      <c r="G28" s="12">
        <v>2.1874999999999999E-2</v>
      </c>
      <c r="H28" s="19">
        <f>IF(C28="F",VLOOKUP(D28,'F 5K Road'!$A$2:$B$101,2,FALSE)*G28,VLOOKUP(D28,'M 5K Road'!$A$2:$B$101,2,FALSE)*G28)</f>
        <v>1.5938125000000001E-2</v>
      </c>
      <c r="I28" s="20">
        <f t="shared" si="1"/>
        <v>27</v>
      </c>
      <c r="J28" s="21">
        <f>VLOOKUP(I28,'Point Table'!A:B,2,FALSE)</f>
        <v>21</v>
      </c>
    </row>
    <row r="29" spans="1:31">
      <c r="A29" s="3" t="s">
        <v>129</v>
      </c>
      <c r="B29" s="3" t="s">
        <v>130</v>
      </c>
      <c r="C29" s="3" t="s">
        <v>38</v>
      </c>
      <c r="D29" s="3">
        <v>65</v>
      </c>
      <c r="E29" s="3" t="s">
        <v>18</v>
      </c>
      <c r="F29" s="19" t="str">
        <f t="shared" si="0"/>
        <v>ConnieNolanFGREATER DERRY TRACK CLUB</v>
      </c>
      <c r="G29" s="12">
        <v>2.1678240740740741E-2</v>
      </c>
      <c r="H29" s="19">
        <f>IF(C29="F",VLOOKUP(D29,'F 5K Road'!$A$2:$B$101,2,FALSE)*G29,VLOOKUP(D29,'M 5K Road'!$A$2:$B$101,2,FALSE)*G29)</f>
        <v>1.6215324074074073E-2</v>
      </c>
      <c r="I29" s="20">
        <f t="shared" si="1"/>
        <v>28</v>
      </c>
      <c r="J29" s="21">
        <f>VLOOKUP(I29,'Point Table'!A:B,2,FALSE)</f>
        <v>19.5</v>
      </c>
    </row>
    <row r="30" spans="1:31">
      <c r="A30" s="3" t="s">
        <v>271</v>
      </c>
      <c r="B30" s="3" t="s">
        <v>258</v>
      </c>
      <c r="C30" s="3" t="s">
        <v>38</v>
      </c>
      <c r="D30" s="3">
        <v>52</v>
      </c>
      <c r="E30" s="3" t="s">
        <v>20</v>
      </c>
      <c r="F30" s="33" t="str">
        <f t="shared" si="0"/>
        <v>CindyGlueckFUPPER VALLEY RUNNING CLUB</v>
      </c>
      <c r="G30" s="12">
        <v>1.8668981481481481E-2</v>
      </c>
      <c r="H30" s="19">
        <f>IF(C30="F",VLOOKUP(D30,'F 5K Road'!$A$2:$B$101,2,FALSE)*G30,VLOOKUP(D30,'M 5K Road'!$A$2:$B$101,2,FALSE)*G30)</f>
        <v>1.6322290509259259E-2</v>
      </c>
      <c r="I30" s="20">
        <f t="shared" si="1"/>
        <v>29</v>
      </c>
      <c r="J30" s="21">
        <f>VLOOKUP(I30,'Point Table'!A:B,2,FALSE)</f>
        <v>18</v>
      </c>
      <c r="X30" s="2"/>
      <c r="AB30" s="2"/>
      <c r="AC30" s="2"/>
      <c r="AD30" s="2"/>
      <c r="AE30" s="2"/>
    </row>
    <row r="31" spans="1:31">
      <c r="A31" s="3" t="s">
        <v>133</v>
      </c>
      <c r="B31" s="3" t="s">
        <v>126</v>
      </c>
      <c r="C31" s="3" t="s">
        <v>38</v>
      </c>
      <c r="D31" s="3">
        <v>68</v>
      </c>
      <c r="E31" s="3" t="s">
        <v>18</v>
      </c>
      <c r="F31" s="19" t="str">
        <f t="shared" si="0"/>
        <v>BevSomogieFGREATER DERRY TRACK CLUB</v>
      </c>
      <c r="G31" s="12">
        <v>2.2743055555555555E-2</v>
      </c>
      <c r="H31" s="19">
        <f>IF(C31="F",VLOOKUP(D31,'F 5K Road'!$A$2:$B$101,2,FALSE)*G31,VLOOKUP(D31,'M 5K Road'!$A$2:$B$101,2,FALSE)*G31)</f>
        <v>1.6349982638888889E-2</v>
      </c>
      <c r="I31" s="20">
        <f t="shared" si="1"/>
        <v>30</v>
      </c>
      <c r="J31" s="21">
        <f>VLOOKUP(I31,'Point Table'!A:B,2,FALSE)</f>
        <v>16.5</v>
      </c>
      <c r="X31" s="2"/>
      <c r="Y31" s="2"/>
      <c r="Z31" s="2"/>
      <c r="AA31" s="2"/>
      <c r="AB31" s="2"/>
      <c r="AC31" s="2"/>
      <c r="AD31" s="2"/>
      <c r="AE31" s="2"/>
    </row>
    <row r="32" spans="1:31">
      <c r="A32" s="3" t="s">
        <v>193</v>
      </c>
      <c r="B32" s="3" t="s">
        <v>240</v>
      </c>
      <c r="C32" s="3" t="s">
        <v>38</v>
      </c>
      <c r="D32" s="3">
        <v>32</v>
      </c>
      <c r="E32" s="3" t="s">
        <v>20</v>
      </c>
      <c r="F32" s="33" t="str">
        <f t="shared" si="0"/>
        <v>DanielleDunnFUPPER VALLEY RUNNING CLUB</v>
      </c>
      <c r="G32" s="12">
        <v>1.6493055555555556E-2</v>
      </c>
      <c r="H32" s="19">
        <f>IF(C32="F",VLOOKUP(D32,'F 5K Road'!$A$2:$B$101,2,FALSE)*G32,VLOOKUP(D32,'M 5K Road'!$A$2:$B$101,2,FALSE)*G32)</f>
        <v>1.64765625E-2</v>
      </c>
      <c r="I32" s="20">
        <f t="shared" si="1"/>
        <v>31</v>
      </c>
      <c r="J32" s="21">
        <f>VLOOKUP(I32,'Point Table'!A:B,2,FALSE)</f>
        <v>15.5</v>
      </c>
    </row>
    <row r="33" spans="1:31">
      <c r="A33" s="3" t="s">
        <v>243</v>
      </c>
      <c r="B33" s="3" t="s">
        <v>244</v>
      </c>
      <c r="C33" s="3" t="s">
        <v>38</v>
      </c>
      <c r="D33" s="3">
        <v>33</v>
      </c>
      <c r="E33" s="3" t="s">
        <v>20</v>
      </c>
      <c r="F33" s="33" t="str">
        <f t="shared" si="0"/>
        <v>RamseySteinerFUPPER VALLEY RUNNING CLUB</v>
      </c>
      <c r="G33" s="12">
        <v>1.6574074074074074E-2</v>
      </c>
      <c r="H33" s="19">
        <f>IF(C33="F",VLOOKUP(D33,'F 5K Road'!$A$2:$B$101,2,FALSE)*G33,VLOOKUP(D33,'M 5K Road'!$A$2:$B$101,2,FALSE)*G33)</f>
        <v>1.6535953703703705E-2</v>
      </c>
      <c r="I33" s="20">
        <f t="shared" si="1"/>
        <v>32</v>
      </c>
      <c r="J33" s="21">
        <f>VLOOKUP(I33,'Point Table'!A:B,2,FALSE)</f>
        <v>14.5</v>
      </c>
      <c r="X33" s="2"/>
      <c r="Y33" s="2"/>
      <c r="Z33" s="2"/>
      <c r="AA33" s="2"/>
      <c r="AB33" s="2"/>
      <c r="AC33" s="2"/>
      <c r="AD33" s="2"/>
      <c r="AE33" s="2"/>
    </row>
    <row r="34" spans="1:31">
      <c r="A34" s="3" t="s">
        <v>44</v>
      </c>
      <c r="B34" s="3" t="s">
        <v>159</v>
      </c>
      <c r="C34" s="3" t="s">
        <v>38</v>
      </c>
      <c r="D34" s="3">
        <v>47</v>
      </c>
      <c r="E34" s="3" t="s">
        <v>19</v>
      </c>
      <c r="F34" s="19" t="str">
        <f t="shared" si="0"/>
        <v>LauraHeathFMILLENNIUM RUNNING</v>
      </c>
      <c r="G34" s="12">
        <v>1.7928240740740741E-2</v>
      </c>
      <c r="H34" s="19">
        <f>IF(C34="F",VLOOKUP(D34,'F 5K Road'!$A$2:$B$101,2,FALSE)*G34,VLOOKUP(D34,'M 5K Road'!$A$2:$B$101,2,FALSE)*G34)</f>
        <v>1.6538802083333335E-2</v>
      </c>
      <c r="I34" s="20">
        <f t="shared" si="1"/>
        <v>33</v>
      </c>
      <c r="J34" s="21">
        <f>VLOOKUP(I34,'Point Table'!A:B,2,FALSE)</f>
        <v>13.5</v>
      </c>
      <c r="AA34" s="2"/>
      <c r="AB34" s="2"/>
      <c r="AC34" s="2"/>
      <c r="AD34" s="2"/>
      <c r="AE34" s="2"/>
    </row>
    <row r="35" spans="1:31">
      <c r="A35" s="3" t="s">
        <v>241</v>
      </c>
      <c r="B35" s="3" t="s">
        <v>242</v>
      </c>
      <c r="C35" s="3" t="s">
        <v>38</v>
      </c>
      <c r="D35" s="3">
        <v>28</v>
      </c>
      <c r="E35" s="3" t="s">
        <v>20</v>
      </c>
      <c r="F35" s="33" t="str">
        <f t="shared" si="0"/>
        <v>KatherineLoombaFUPPER VALLEY RUNNING CLUB</v>
      </c>
      <c r="G35" s="12">
        <v>1.653935185185185E-2</v>
      </c>
      <c r="H35" s="19">
        <f>IF(C35="F",VLOOKUP(D35,'F 5K Road'!$A$2:$B$101,2,FALSE)*G35,VLOOKUP(D35,'M 5K Road'!$A$2:$B$101,2,FALSE)*G35)</f>
        <v>1.653935185185185E-2</v>
      </c>
      <c r="I35" s="20">
        <f t="shared" si="1"/>
        <v>34</v>
      </c>
      <c r="J35" s="21">
        <f>VLOOKUP(I35,'Point Table'!A:B,2,FALSE)</f>
        <v>12.5</v>
      </c>
    </row>
    <row r="36" spans="1:31">
      <c r="A36" s="3" t="s">
        <v>255</v>
      </c>
      <c r="B36" s="3" t="s">
        <v>256</v>
      </c>
      <c r="C36" s="3" t="s">
        <v>38</v>
      </c>
      <c r="D36" s="3">
        <v>38</v>
      </c>
      <c r="E36" s="3" t="s">
        <v>20</v>
      </c>
      <c r="F36" s="33" t="str">
        <f t="shared" si="0"/>
        <v>StephaniePapasFUPPER VALLEY RUNNING CLUB</v>
      </c>
      <c r="G36" s="12">
        <v>1.6944444444444446E-2</v>
      </c>
      <c r="H36" s="19">
        <f>IF(C36="F",VLOOKUP(D36,'F 5K Road'!$A$2:$B$101,2,FALSE)*G36,VLOOKUP(D36,'M 5K Road'!$A$2:$B$101,2,FALSE)*G36)</f>
        <v>1.6658083333333334E-2</v>
      </c>
      <c r="I36" s="20">
        <f t="shared" si="1"/>
        <v>35</v>
      </c>
      <c r="J36" s="21">
        <f>VLOOKUP(I36,'Point Table'!A:B,2,FALSE)</f>
        <v>11.5</v>
      </c>
      <c r="X36" s="2"/>
      <c r="Y36" s="2"/>
      <c r="Z36" s="2"/>
      <c r="AA36" s="2"/>
      <c r="AB36" s="2"/>
      <c r="AC36" s="2"/>
      <c r="AD36" s="2"/>
      <c r="AE36" s="2"/>
    </row>
    <row r="37" spans="1:31">
      <c r="A37" s="3" t="s">
        <v>70</v>
      </c>
      <c r="B37" s="3" t="s">
        <v>71</v>
      </c>
      <c r="C37" s="3" t="s">
        <v>38</v>
      </c>
      <c r="D37" s="3">
        <v>75</v>
      </c>
      <c r="E37" s="3" t="s">
        <v>17</v>
      </c>
      <c r="F37" s="19" t="str">
        <f t="shared" si="0"/>
        <v>AlineKenneyFGATE CITY STRIDERS</v>
      </c>
      <c r="G37" s="12">
        <v>2.5706018518518517E-2</v>
      </c>
      <c r="H37" s="19">
        <f>IF(C37="F",VLOOKUP(D37,'F 5K Road'!$A$2:$B$101,2,FALSE)*G37,VLOOKUP(D37,'M 5K Road'!$A$2:$B$101,2,FALSE)*G37)</f>
        <v>1.6732047453703703E-2</v>
      </c>
      <c r="I37" s="20">
        <f t="shared" si="1"/>
        <v>36</v>
      </c>
      <c r="J37" s="21">
        <f>VLOOKUP(I37,'Point Table'!A:B,2,FALSE)</f>
        <v>11</v>
      </c>
    </row>
    <row r="38" spans="1:31">
      <c r="A38" s="3" t="s">
        <v>334</v>
      </c>
      <c r="B38" s="3" t="s">
        <v>333</v>
      </c>
      <c r="C38" s="3" t="s">
        <v>38</v>
      </c>
      <c r="D38" s="3">
        <v>52</v>
      </c>
      <c r="E38" s="3" t="s">
        <v>20</v>
      </c>
      <c r="F38" s="33" t="str">
        <f t="shared" si="0"/>
        <v>JenFrostFUPPER VALLEY RUNNING CLUB</v>
      </c>
      <c r="G38" s="12">
        <v>1.9201388888888889E-2</v>
      </c>
      <c r="H38" s="19">
        <f>IF(C38="F",VLOOKUP(D38,'F 5K Road'!$A$2:$B$101,2,FALSE)*G38,VLOOKUP(D38,'M 5K Road'!$A$2:$B$101,2,FALSE)*G38)</f>
        <v>1.6787774305555555E-2</v>
      </c>
      <c r="I38" s="20">
        <f t="shared" si="1"/>
        <v>37</v>
      </c>
      <c r="J38" s="21">
        <f>VLOOKUP(I38,'Point Table'!A:B,2,FALSE)</f>
        <v>10.5</v>
      </c>
    </row>
    <row r="39" spans="1:31">
      <c r="A39" s="3" t="s">
        <v>54</v>
      </c>
      <c r="B39" s="3" t="s">
        <v>53</v>
      </c>
      <c r="C39" s="3" t="s">
        <v>38</v>
      </c>
      <c r="D39" s="3">
        <v>52</v>
      </c>
      <c r="E39" s="3" t="s">
        <v>17</v>
      </c>
      <c r="F39" s="19" t="str">
        <f t="shared" si="0"/>
        <v>TanyaDubeFGATE CITY STRIDERS</v>
      </c>
      <c r="G39" s="12">
        <v>1.9664351851851853E-2</v>
      </c>
      <c r="H39" s="19">
        <f>IF(C39="F",VLOOKUP(D39,'F 5K Road'!$A$2:$B$101,2,FALSE)*G39,VLOOKUP(D39,'M 5K Road'!$A$2:$B$101,2,FALSE)*G39)</f>
        <v>1.7192542824074074E-2</v>
      </c>
      <c r="I39" s="20">
        <f t="shared" si="1"/>
        <v>38</v>
      </c>
      <c r="J39" s="21">
        <f>VLOOKUP(I39,'Point Table'!A:B,2,FALSE)</f>
        <v>10</v>
      </c>
      <c r="X39" s="2" t="s">
        <v>13</v>
      </c>
      <c r="Y39" s="2"/>
      <c r="Z39" s="2"/>
      <c r="AA39" s="2"/>
      <c r="AB39" s="2"/>
      <c r="AC39" s="2"/>
      <c r="AD39" s="2"/>
      <c r="AE39" s="2"/>
    </row>
    <row r="40" spans="1:31">
      <c r="A40" s="3" t="s">
        <v>300</v>
      </c>
      <c r="B40" s="3" t="s">
        <v>301</v>
      </c>
      <c r="C40" s="3" t="s">
        <v>38</v>
      </c>
      <c r="D40" s="3">
        <v>64</v>
      </c>
      <c r="E40" s="3" t="s">
        <v>20</v>
      </c>
      <c r="F40" s="33" t="str">
        <f t="shared" si="0"/>
        <v>SusanBorotzFUPPER VALLEY RUNNING CLUB</v>
      </c>
      <c r="G40" s="12">
        <v>2.2905092592592591E-2</v>
      </c>
      <c r="H40" s="19">
        <f>IF(C40="F",VLOOKUP(D40,'F 5K Road'!$A$2:$B$101,2,FALSE)*G40,VLOOKUP(D40,'M 5K Road'!$A$2:$B$101,2,FALSE)*G40)</f>
        <v>1.7355188657407407E-2</v>
      </c>
      <c r="I40" s="20">
        <f t="shared" si="1"/>
        <v>39</v>
      </c>
      <c r="J40" s="21">
        <f>VLOOKUP(I40,'Point Table'!A:B,2,FALSE)</f>
        <v>9.5</v>
      </c>
    </row>
    <row r="41" spans="1:31">
      <c r="A41" s="3" t="s">
        <v>260</v>
      </c>
      <c r="B41" s="3" t="s">
        <v>261</v>
      </c>
      <c r="C41" s="3" t="s">
        <v>38</v>
      </c>
      <c r="D41" s="3">
        <v>34</v>
      </c>
      <c r="E41" s="3" t="s">
        <v>20</v>
      </c>
      <c r="F41" s="33" t="str">
        <f t="shared" si="0"/>
        <v>KeriNilesFUPPER VALLEY RUNNING CLUB</v>
      </c>
      <c r="G41" s="12">
        <v>1.7453703703703704E-2</v>
      </c>
      <c r="H41" s="19">
        <f>IF(C41="F",VLOOKUP(D41,'F 5K Road'!$A$2:$B$101,2,FALSE)*G41,VLOOKUP(D41,'M 5K Road'!$A$2:$B$101,2,FALSE)*G41)</f>
        <v>1.7382143518518519E-2</v>
      </c>
      <c r="I41" s="20">
        <f t="shared" si="1"/>
        <v>40</v>
      </c>
      <c r="J41" s="21">
        <f>VLOOKUP(I41,'Point Table'!A:B,2,FALSE)</f>
        <v>9</v>
      </c>
      <c r="X41" s="3" t="s">
        <v>13</v>
      </c>
    </row>
    <row r="42" spans="1:31">
      <c r="A42" s="3" t="s">
        <v>268</v>
      </c>
      <c r="B42" s="3" t="s">
        <v>213</v>
      </c>
      <c r="C42" s="3" t="s">
        <v>38</v>
      </c>
      <c r="D42" s="3">
        <v>41</v>
      </c>
      <c r="E42" s="3" t="s">
        <v>20</v>
      </c>
      <c r="F42" s="33" t="str">
        <f t="shared" si="0"/>
        <v>ShaniBardachFUPPER VALLEY RUNNING CLUB</v>
      </c>
      <c r="G42" s="12">
        <v>1.800925925925926E-2</v>
      </c>
      <c r="H42" s="19">
        <f>IF(C42="F",VLOOKUP(D42,'F 5K Road'!$A$2:$B$101,2,FALSE)*G42,VLOOKUP(D42,'M 5K Road'!$A$2:$B$101,2,FALSE)*G42)</f>
        <v>1.7429361111111111E-2</v>
      </c>
      <c r="I42" s="20">
        <f t="shared" si="1"/>
        <v>41</v>
      </c>
      <c r="J42" s="21">
        <f>VLOOKUP(I42,'Point Table'!A:B,2,FALSE)</f>
        <v>8.6999999999999993</v>
      </c>
    </row>
    <row r="43" spans="1:31">
      <c r="A43" s="3" t="s">
        <v>43</v>
      </c>
      <c r="B43" s="3" t="s">
        <v>335</v>
      </c>
      <c r="C43" s="3" t="s">
        <v>38</v>
      </c>
      <c r="D43" s="3">
        <v>65</v>
      </c>
      <c r="E43" s="3" t="s">
        <v>20</v>
      </c>
      <c r="F43" s="33" t="str">
        <f t="shared" si="0"/>
        <v>KarenFryerFUPPER VALLEY RUNNING CLUB</v>
      </c>
      <c r="G43" s="12">
        <v>2.388888888888889E-2</v>
      </c>
      <c r="H43" s="19">
        <f>IF(C43="F",VLOOKUP(D43,'F 5K Road'!$A$2:$B$101,2,FALSE)*G43,VLOOKUP(D43,'M 5K Road'!$A$2:$B$101,2,FALSE)*G43)</f>
        <v>1.7868888888888889E-2</v>
      </c>
      <c r="I43" s="20">
        <f t="shared" si="1"/>
        <v>42</v>
      </c>
      <c r="J43" s="21">
        <f>VLOOKUP(I43,'Point Table'!A:B,2,FALSE)</f>
        <v>8.4</v>
      </c>
    </row>
    <row r="44" spans="1:31">
      <c r="A44" s="3" t="s">
        <v>131</v>
      </c>
      <c r="B44" s="3" t="s">
        <v>132</v>
      </c>
      <c r="C44" s="3" t="s">
        <v>38</v>
      </c>
      <c r="D44" s="3">
        <v>57</v>
      </c>
      <c r="E44" s="3" t="s">
        <v>18</v>
      </c>
      <c r="F44" s="19" t="str">
        <f t="shared" si="0"/>
        <v>JennJensenFGREATER DERRY TRACK CLUB</v>
      </c>
      <c r="G44" s="12">
        <v>2.179398148148148E-2</v>
      </c>
      <c r="H44" s="19">
        <f>IF(C44="F",VLOOKUP(D44,'F 5K Road'!$A$2:$B$101,2,FALSE)*G44,VLOOKUP(D44,'M 5K Road'!$A$2:$B$101,2,FALSE)*G44)</f>
        <v>1.7995290509259257E-2</v>
      </c>
      <c r="I44" s="20">
        <f t="shared" si="1"/>
        <v>43</v>
      </c>
      <c r="J44" s="21">
        <f>VLOOKUP(I44,'Point Table'!A:B,2,FALSE)</f>
        <v>8.1</v>
      </c>
      <c r="X44" s="2"/>
      <c r="Y44" s="2"/>
      <c r="Z44" s="2"/>
      <c r="AA44" s="2"/>
      <c r="AB44" s="2"/>
      <c r="AC44" s="2"/>
      <c r="AD44" s="2"/>
      <c r="AE44" s="2"/>
    </row>
    <row r="45" spans="1:31">
      <c r="A45" s="3" t="s">
        <v>247</v>
      </c>
      <c r="B45" s="3" t="s">
        <v>139</v>
      </c>
      <c r="C45" s="3" t="s">
        <v>38</v>
      </c>
      <c r="D45" s="3">
        <v>51</v>
      </c>
      <c r="E45" s="3" t="s">
        <v>20</v>
      </c>
      <c r="F45" s="33" t="str">
        <f t="shared" si="0"/>
        <v>SarahLandryFUPPER VALLEY RUNNING CLUB</v>
      </c>
      <c r="G45" s="12">
        <v>2.0590277777777777E-2</v>
      </c>
      <c r="H45" s="19">
        <f>IF(C45="F",VLOOKUP(D45,'F 5K Road'!$A$2:$B$101,2,FALSE)*G45,VLOOKUP(D45,'M 5K Road'!$A$2:$B$101,2,FALSE)*G45)</f>
        <v>1.8201805555555554E-2</v>
      </c>
      <c r="I45" s="20">
        <f t="shared" si="1"/>
        <v>44</v>
      </c>
      <c r="J45" s="21">
        <f>VLOOKUP(I45,'Point Table'!A:B,2,FALSE)</f>
        <v>7.8</v>
      </c>
      <c r="X45" s="2"/>
      <c r="Y45" s="2"/>
      <c r="Z45" s="2"/>
      <c r="AA45" s="2"/>
      <c r="AB45" s="2"/>
      <c r="AC45" s="2"/>
      <c r="AD45" s="2"/>
      <c r="AE45" s="2"/>
    </row>
    <row r="46" spans="1:31">
      <c r="A46" s="3" t="s">
        <v>137</v>
      </c>
      <c r="B46" s="3" t="s">
        <v>95</v>
      </c>
      <c r="C46" s="3" t="s">
        <v>38</v>
      </c>
      <c r="D46" s="3">
        <v>65</v>
      </c>
      <c r="E46" s="3" t="s">
        <v>18</v>
      </c>
      <c r="F46" s="19" t="str">
        <f t="shared" si="0"/>
        <v>AudreyFarnsworthFGREATER DERRY TRACK CLUB</v>
      </c>
      <c r="G46" s="12">
        <v>2.4502314814814814E-2</v>
      </c>
      <c r="H46" s="19">
        <f>IF(C46="F",VLOOKUP(D46,'F 5K Road'!$A$2:$B$101,2,FALSE)*G46,VLOOKUP(D46,'M 5K Road'!$A$2:$B$101,2,FALSE)*G46)</f>
        <v>1.832773148148148E-2</v>
      </c>
      <c r="I46" s="20">
        <f t="shared" si="1"/>
        <v>45</v>
      </c>
      <c r="J46" s="21">
        <f>VLOOKUP(I46,'Point Table'!A:B,2,FALSE)</f>
        <v>7.5</v>
      </c>
    </row>
    <row r="47" spans="1:31">
      <c r="A47" s="3" t="s">
        <v>198</v>
      </c>
      <c r="B47" s="3" t="s">
        <v>203</v>
      </c>
      <c r="C47" s="3" t="s">
        <v>38</v>
      </c>
      <c r="D47" s="3">
        <v>49</v>
      </c>
      <c r="E47" s="3" t="s">
        <v>20</v>
      </c>
      <c r="F47" s="33" t="str">
        <f t="shared" si="0"/>
        <v>KatieFarisFUPPER VALLEY RUNNING CLUB</v>
      </c>
      <c r="G47" s="12">
        <v>2.0381944444444446E-2</v>
      </c>
      <c r="H47" s="19">
        <f>IF(C47="F",VLOOKUP(D47,'F 5K Road'!$A$2:$B$101,2,FALSE)*G47,VLOOKUP(D47,'M 5K Road'!$A$2:$B$101,2,FALSE)*G47)</f>
        <v>1.8413048611111111E-2</v>
      </c>
      <c r="I47" s="20">
        <f t="shared" si="1"/>
        <v>46</v>
      </c>
      <c r="J47" s="21">
        <f>VLOOKUP(I47,'Point Table'!A:B,2,FALSE)</f>
        <v>7.25</v>
      </c>
      <c r="X47" s="2">
        <f>SUM(N47:W47)</f>
        <v>0</v>
      </c>
      <c r="Y47" s="2"/>
      <c r="Z47" s="2"/>
      <c r="AA47" s="2"/>
      <c r="AB47" s="2"/>
      <c r="AC47" s="2"/>
      <c r="AD47" s="2"/>
      <c r="AE47" s="2"/>
    </row>
    <row r="48" spans="1:31">
      <c r="A48" s="3" t="s">
        <v>247</v>
      </c>
      <c r="B48" s="3" t="s">
        <v>288</v>
      </c>
      <c r="C48" s="3" t="s">
        <v>38</v>
      </c>
      <c r="D48" s="3">
        <v>40</v>
      </c>
      <c r="E48" s="3" t="s">
        <v>20</v>
      </c>
      <c r="F48" s="33" t="str">
        <f t="shared" si="0"/>
        <v>SarahSwansonFUPPER VALLEY RUNNING CLUB</v>
      </c>
      <c r="G48" s="12">
        <v>1.9224537037037037E-2</v>
      </c>
      <c r="H48" s="19">
        <f>IF(C48="F",VLOOKUP(D48,'F 5K Road'!$A$2:$B$101,2,FALSE)*G48,VLOOKUP(D48,'M 5K Road'!$A$2:$B$101,2,FALSE)*G48)</f>
        <v>1.8713164351851851E-2</v>
      </c>
      <c r="I48" s="20">
        <f t="shared" si="1"/>
        <v>47</v>
      </c>
      <c r="J48" s="21">
        <f>VLOOKUP(I48,'Point Table'!A:B,2,FALSE)</f>
        <v>7</v>
      </c>
    </row>
    <row r="49" spans="1:31">
      <c r="A49" s="3" t="s">
        <v>336</v>
      </c>
      <c r="B49" s="3" t="s">
        <v>337</v>
      </c>
      <c r="C49" s="3" t="s">
        <v>38</v>
      </c>
      <c r="D49" s="3">
        <v>26</v>
      </c>
      <c r="E49" s="3" t="s">
        <v>20</v>
      </c>
      <c r="F49" s="33" t="str">
        <f t="shared" si="0"/>
        <v>AuroraGoodwinFUPPER VALLEY RUNNING CLUB</v>
      </c>
      <c r="G49" s="12">
        <v>1.8831018518518518E-2</v>
      </c>
      <c r="H49" s="19">
        <f>IF(C49="F",VLOOKUP(D49,'F 5K Road'!$A$2:$B$101,2,FALSE)*G49,VLOOKUP(D49,'M 5K Road'!$A$2:$B$101,2,FALSE)*G49)</f>
        <v>1.8831018518518518E-2</v>
      </c>
      <c r="I49" s="20">
        <f t="shared" si="1"/>
        <v>48</v>
      </c>
      <c r="J49" s="21">
        <f>VLOOKUP(I49,'Point Table'!A:B,2,FALSE)</f>
        <v>6.75</v>
      </c>
    </row>
    <row r="50" spans="1:31">
      <c r="A50" s="3" t="s">
        <v>332</v>
      </c>
      <c r="B50" s="3" t="s">
        <v>333</v>
      </c>
      <c r="C50" s="3" t="s">
        <v>38</v>
      </c>
      <c r="D50" s="3">
        <v>18</v>
      </c>
      <c r="E50" s="3" t="s">
        <v>20</v>
      </c>
      <c r="F50" s="33" t="str">
        <f t="shared" si="0"/>
        <v>MargaretFrostFUPPER VALLEY RUNNING CLUB</v>
      </c>
      <c r="G50" s="12">
        <v>1.9189814814814816E-2</v>
      </c>
      <c r="H50" s="19">
        <f>IF(C50="F",VLOOKUP(D50,'F 5K Road'!$A$2:$B$101,2,FALSE)*G50,VLOOKUP(D50,'M 5K Road'!$A$2:$B$101,2,FALSE)*G50)</f>
        <v>1.9189814814814816E-2</v>
      </c>
      <c r="I50" s="20">
        <f t="shared" si="1"/>
        <v>49</v>
      </c>
      <c r="J50" s="21">
        <f>VLOOKUP(I50,'Point Table'!A:B,2,FALSE)</f>
        <v>6.5</v>
      </c>
      <c r="X50" s="2"/>
      <c r="Y50" s="2"/>
      <c r="Z50" s="2"/>
      <c r="AA50" s="2"/>
      <c r="AB50" s="2"/>
      <c r="AC50" s="2"/>
      <c r="AD50" s="2"/>
      <c r="AE50" s="2"/>
    </row>
    <row r="51" spans="1:31">
      <c r="A51" s="3" t="s">
        <v>277</v>
      </c>
      <c r="B51" s="3" t="s">
        <v>278</v>
      </c>
      <c r="C51" s="3" t="s">
        <v>38</v>
      </c>
      <c r="D51" s="3">
        <v>41</v>
      </c>
      <c r="E51" s="3" t="s">
        <v>20</v>
      </c>
      <c r="F51" s="33" t="str">
        <f t="shared" si="0"/>
        <v>NicoleLosavioFUPPER VALLEY RUNNING CLUB</v>
      </c>
      <c r="G51" s="12">
        <v>1.9849537037037037E-2</v>
      </c>
      <c r="H51" s="19">
        <f>IF(C51="F",VLOOKUP(D51,'F 5K Road'!$A$2:$B$101,2,FALSE)*G51,VLOOKUP(D51,'M 5K Road'!$A$2:$B$101,2,FALSE)*G51)</f>
        <v>1.9210381944444445E-2</v>
      </c>
      <c r="I51" s="20">
        <f t="shared" si="1"/>
        <v>50</v>
      </c>
      <c r="J51" s="21">
        <f>VLOOKUP(I51,'Point Table'!A:B,2,FALSE)</f>
        <v>6.25</v>
      </c>
    </row>
    <row r="52" spans="1:31">
      <c r="A52" s="3" t="s">
        <v>145</v>
      </c>
      <c r="B52" s="3" t="s">
        <v>275</v>
      </c>
      <c r="C52" s="3" t="s">
        <v>38</v>
      </c>
      <c r="D52" s="3">
        <v>39</v>
      </c>
      <c r="E52" s="3" t="s">
        <v>20</v>
      </c>
      <c r="F52" s="33" t="str">
        <f t="shared" si="0"/>
        <v>ErinFlynnFUPPER VALLEY RUNNING CLUB</v>
      </c>
      <c r="G52" s="12">
        <v>1.96875E-2</v>
      </c>
      <c r="H52" s="19">
        <f>IF(C52="F",VLOOKUP(D52,'F 5K Road'!$A$2:$B$101,2,FALSE)*G52,VLOOKUP(D52,'M 5K Road'!$A$2:$B$101,2,FALSE)*G52)</f>
        <v>1.9264218749999999E-2</v>
      </c>
      <c r="I52" s="20">
        <f t="shared" si="1"/>
        <v>51</v>
      </c>
      <c r="J52" s="21">
        <f>VLOOKUP(I52,'Point Table'!A:B,2,FALSE)</f>
        <v>6</v>
      </c>
    </row>
    <row r="53" spans="1:31">
      <c r="A53" s="3" t="s">
        <v>138</v>
      </c>
      <c r="B53" s="3" t="s">
        <v>139</v>
      </c>
      <c r="C53" s="3" t="s">
        <v>38</v>
      </c>
      <c r="D53" s="3">
        <v>64</v>
      </c>
      <c r="E53" s="3" t="s">
        <v>18</v>
      </c>
      <c r="F53" s="19" t="str">
        <f t="shared" si="0"/>
        <v>PegLandryFGREATER DERRY TRACK CLUB</v>
      </c>
      <c r="G53" s="12">
        <v>2.5613425925925925E-2</v>
      </c>
      <c r="H53" s="19">
        <f>IF(C53="F",VLOOKUP(D53,'F 5K Road'!$A$2:$B$101,2,FALSE)*G53,VLOOKUP(D53,'M 5K Road'!$A$2:$B$101,2,FALSE)*G53)</f>
        <v>1.9407292824074076E-2</v>
      </c>
      <c r="I53" s="20">
        <f t="shared" si="1"/>
        <v>52</v>
      </c>
      <c r="J53" s="21">
        <f>VLOOKUP(I53,'Point Table'!A:B,2,FALSE)</f>
        <v>5.75</v>
      </c>
    </row>
    <row r="54" spans="1:31">
      <c r="A54" s="3" t="s">
        <v>44</v>
      </c>
      <c r="B54" s="3" t="s">
        <v>317</v>
      </c>
      <c r="C54" s="3" t="s">
        <v>38</v>
      </c>
      <c r="D54" s="3">
        <v>64</v>
      </c>
      <c r="E54" s="3" t="s">
        <v>20</v>
      </c>
      <c r="F54" s="33" t="str">
        <f t="shared" si="0"/>
        <v>LauraLamontagneFUPPER VALLEY RUNNING CLUB</v>
      </c>
      <c r="G54" s="12">
        <v>2.5752314814814815E-2</v>
      </c>
      <c r="H54" s="19">
        <f>IF(C54="F",VLOOKUP(D54,'F 5K Road'!$A$2:$B$101,2,FALSE)*G54,VLOOKUP(D54,'M 5K Road'!$A$2:$B$101,2,FALSE)*G54)</f>
        <v>1.9512528935185187E-2</v>
      </c>
      <c r="I54" s="20">
        <f t="shared" si="1"/>
        <v>53</v>
      </c>
      <c r="J54" s="21">
        <f>VLOOKUP(I54,'Point Table'!A:B,2,FALSE)</f>
        <v>5.5</v>
      </c>
      <c r="AA54" s="2"/>
      <c r="AB54" s="2"/>
      <c r="AC54" s="2"/>
      <c r="AD54" s="2"/>
      <c r="AE54" s="2"/>
    </row>
    <row r="55" spans="1:31">
      <c r="A55" s="3" t="s">
        <v>290</v>
      </c>
      <c r="B55" s="3" t="s">
        <v>274</v>
      </c>
      <c r="C55" s="3" t="s">
        <v>38</v>
      </c>
      <c r="D55" s="3">
        <v>48</v>
      </c>
      <c r="E55" s="3" t="s">
        <v>20</v>
      </c>
      <c r="F55" s="33" t="str">
        <f t="shared" si="0"/>
        <v>ChrisWolfeFUPPER VALLEY RUNNING CLUB</v>
      </c>
      <c r="G55" s="12">
        <v>2.1539351851851851E-2</v>
      </c>
      <c r="H55" s="19">
        <f>IF(C55="F",VLOOKUP(D55,'F 5K Road'!$A$2:$B$101,2,FALSE)*G55,VLOOKUP(D55,'M 5K Road'!$A$2:$B$101,2,FALSE)*G55)</f>
        <v>1.9667582175925926E-2</v>
      </c>
      <c r="I55" s="20">
        <f t="shared" si="1"/>
        <v>54</v>
      </c>
      <c r="J55" s="21">
        <f>VLOOKUP(I55,'Point Table'!A:B,2,FALSE)</f>
        <v>5.25</v>
      </c>
    </row>
    <row r="56" spans="1:31">
      <c r="A56" s="3" t="s">
        <v>44</v>
      </c>
      <c r="B56" s="3" t="s">
        <v>279</v>
      </c>
      <c r="C56" s="3" t="s">
        <v>38</v>
      </c>
      <c r="D56" s="3">
        <v>40</v>
      </c>
      <c r="E56" s="3" t="s">
        <v>20</v>
      </c>
      <c r="F56" s="33" t="str">
        <f t="shared" si="0"/>
        <v>LauraJohnsonFUPPER VALLEY RUNNING CLUB</v>
      </c>
      <c r="G56" s="12">
        <v>2.0219907407407409E-2</v>
      </c>
      <c r="H56" s="19">
        <f>IF(C56="F",VLOOKUP(D56,'F 5K Road'!$A$2:$B$101,2,FALSE)*G56,VLOOKUP(D56,'M 5K Road'!$A$2:$B$101,2,FALSE)*G56)</f>
        <v>1.9682057870370372E-2</v>
      </c>
      <c r="I56" s="20">
        <f t="shared" si="1"/>
        <v>55</v>
      </c>
      <c r="J56" s="21">
        <f>VLOOKUP(I56,'Point Table'!A:B,2,FALSE)</f>
        <v>5</v>
      </c>
    </row>
    <row r="57" spans="1:31">
      <c r="A57" s="3" t="s">
        <v>57</v>
      </c>
      <c r="B57" s="3" t="s">
        <v>58</v>
      </c>
      <c r="C57" s="3" t="s">
        <v>38</v>
      </c>
      <c r="D57" s="3">
        <v>35</v>
      </c>
      <c r="E57" s="3" t="s">
        <v>17</v>
      </c>
      <c r="F57" s="19" t="str">
        <f t="shared" si="0"/>
        <v>CarlyMatthewsFGATE CITY STRIDERS</v>
      </c>
      <c r="G57" s="12">
        <v>1.9953703703703703E-2</v>
      </c>
      <c r="H57" s="19">
        <f>IF(C57="F",VLOOKUP(D57,'F 5K Road'!$A$2:$B$101,2,FALSE)*G57,VLOOKUP(D57,'M 5K Road'!$A$2:$B$101,2,FALSE)*G57)</f>
        <v>1.9824004629629629E-2</v>
      </c>
      <c r="I57" s="20">
        <f t="shared" si="1"/>
        <v>56</v>
      </c>
      <c r="J57" s="21">
        <f>VLOOKUP(I57,'Point Table'!A:B,2,FALSE)</f>
        <v>4.75</v>
      </c>
    </row>
    <row r="58" spans="1:31">
      <c r="A58" s="3" t="s">
        <v>143</v>
      </c>
      <c r="B58" s="3" t="s">
        <v>144</v>
      </c>
      <c r="C58" s="3" t="s">
        <v>38</v>
      </c>
      <c r="D58" s="3">
        <v>65</v>
      </c>
      <c r="E58" s="3" t="s">
        <v>18</v>
      </c>
      <c r="F58" s="19" t="str">
        <f t="shared" si="0"/>
        <v>JennaGrimaldiFGREATER DERRY TRACK CLUB</v>
      </c>
      <c r="G58" s="12">
        <v>2.6747685185185187E-2</v>
      </c>
      <c r="H58" s="19">
        <f>IF(C58="F",VLOOKUP(D58,'F 5K Road'!$A$2:$B$101,2,FALSE)*G58,VLOOKUP(D58,'M 5K Road'!$A$2:$B$101,2,FALSE)*G58)</f>
        <v>2.0007268518518518E-2</v>
      </c>
      <c r="I58" s="20">
        <f t="shared" si="1"/>
        <v>57</v>
      </c>
      <c r="J58" s="21">
        <f>VLOOKUP(I58,'Point Table'!A:B,2,FALSE)</f>
        <v>4.5</v>
      </c>
    </row>
    <row r="59" spans="1:31">
      <c r="A59" s="3" t="s">
        <v>315</v>
      </c>
      <c r="B59" s="3" t="s">
        <v>316</v>
      </c>
      <c r="C59" s="3" t="s">
        <v>38</v>
      </c>
      <c r="D59" s="3">
        <v>61</v>
      </c>
      <c r="E59" s="3" t="s">
        <v>20</v>
      </c>
      <c r="F59" s="33" t="str">
        <f t="shared" si="0"/>
        <v>JuliaNeilyFUPPER VALLEY RUNNING CLUB</v>
      </c>
      <c r="G59" s="12">
        <v>2.5428240740740741E-2</v>
      </c>
      <c r="H59" s="19">
        <f>IF(C59="F",VLOOKUP(D59,'F 5K Road'!$A$2:$B$101,2,FALSE)*G59,VLOOKUP(D59,'M 5K Road'!$A$2:$B$101,2,FALSE)*G59)</f>
        <v>2.0009482638888892E-2</v>
      </c>
      <c r="I59" s="20">
        <f t="shared" si="1"/>
        <v>58</v>
      </c>
      <c r="J59" s="21">
        <f>VLOOKUP(I59,'Point Table'!A:B,2,FALSE)</f>
        <v>4.25</v>
      </c>
    </row>
    <row r="60" spans="1:31">
      <c r="A60" s="3" t="s">
        <v>307</v>
      </c>
      <c r="B60" s="3" t="s">
        <v>308</v>
      </c>
      <c r="C60" s="3" t="s">
        <v>38</v>
      </c>
      <c r="D60" s="3">
        <v>54</v>
      </c>
      <c r="E60" s="3" t="s">
        <v>20</v>
      </c>
      <c r="F60" s="33" t="str">
        <f t="shared" si="0"/>
        <v>ChizukoHoriuchiFUPPER VALLEY RUNNING CLUB</v>
      </c>
      <c r="G60" s="12">
        <v>2.3518518518518518E-2</v>
      </c>
      <c r="H60" s="19">
        <f>IF(C60="F",VLOOKUP(D60,'F 5K Road'!$A$2:$B$101,2,FALSE)*G60,VLOOKUP(D60,'M 5K Road'!$A$2:$B$101,2,FALSE)*G60)</f>
        <v>2.0103629629629631E-2</v>
      </c>
      <c r="I60" s="20">
        <f t="shared" si="1"/>
        <v>59</v>
      </c>
      <c r="J60" s="21">
        <f>VLOOKUP(I60,'Point Table'!A:B,2,FALSE)</f>
        <v>4</v>
      </c>
    </row>
    <row r="61" spans="1:31">
      <c r="A61" s="3" t="s">
        <v>170</v>
      </c>
      <c r="B61" s="3" t="s">
        <v>171</v>
      </c>
      <c r="C61" s="3" t="s">
        <v>38</v>
      </c>
      <c r="D61" s="3">
        <v>49</v>
      </c>
      <c r="E61" s="3" t="s">
        <v>19</v>
      </c>
      <c r="F61" s="19" t="str">
        <f t="shared" si="0"/>
        <v>JessicaCaseyFMILLENNIUM RUNNING</v>
      </c>
      <c r="G61" s="12">
        <v>2.2465277777777778E-2</v>
      </c>
      <c r="H61" s="19">
        <f>IF(C61="F",VLOOKUP(D61,'F 5K Road'!$A$2:$B$101,2,FALSE)*G61,VLOOKUP(D61,'M 5K Road'!$A$2:$B$101,2,FALSE)*G61)</f>
        <v>2.0295131944444444E-2</v>
      </c>
      <c r="I61" s="20">
        <f t="shared" si="1"/>
        <v>60</v>
      </c>
      <c r="J61" s="21">
        <f>VLOOKUP(I61,'Point Table'!A:B,2,FALSE)</f>
        <v>3.75</v>
      </c>
    </row>
    <row r="62" spans="1:31">
      <c r="A62" s="3" t="s">
        <v>283</v>
      </c>
      <c r="B62" s="3" t="s">
        <v>284</v>
      </c>
      <c r="C62" s="3" t="s">
        <v>38</v>
      </c>
      <c r="D62" s="3">
        <v>42</v>
      </c>
      <c r="E62" s="3" t="s">
        <v>20</v>
      </c>
      <c r="F62" s="33" t="str">
        <f t="shared" si="0"/>
        <v>RebeccaStanfield MccownFUPPER VALLEY RUNNING CLUB</v>
      </c>
      <c r="G62" s="12">
        <v>2.1134259259259259E-2</v>
      </c>
      <c r="H62" s="19">
        <f>IF(C62="F",VLOOKUP(D62,'F 5K Road'!$A$2:$B$101,2,FALSE)*G62,VLOOKUP(D62,'M 5K Road'!$A$2:$B$101,2,FALSE)*G62)</f>
        <v>2.0322703703703704E-2</v>
      </c>
      <c r="I62" s="20">
        <f t="shared" si="1"/>
        <v>61</v>
      </c>
      <c r="J62" s="21">
        <f>VLOOKUP(I62,'Point Table'!A:B,2,FALSE)</f>
        <v>3.5</v>
      </c>
      <c r="X62" s="2" t="s">
        <v>13</v>
      </c>
      <c r="Y62" s="2"/>
      <c r="Z62" s="2"/>
      <c r="AA62" s="2"/>
      <c r="AB62" s="2"/>
      <c r="AC62" s="2"/>
      <c r="AD62" s="2"/>
      <c r="AE62" s="2"/>
    </row>
    <row r="63" spans="1:31">
      <c r="A63" s="3" t="s">
        <v>174</v>
      </c>
      <c r="B63" s="3" t="s">
        <v>161</v>
      </c>
      <c r="C63" s="3" t="s">
        <v>38</v>
      </c>
      <c r="D63" s="3">
        <v>54</v>
      </c>
      <c r="E63" s="3" t="s">
        <v>19</v>
      </c>
      <c r="F63" s="19" t="str">
        <f t="shared" si="0"/>
        <v>RachelPattenFMILLENNIUM RUNNING</v>
      </c>
      <c r="G63" s="12">
        <v>2.3912037037037037E-2</v>
      </c>
      <c r="H63" s="19">
        <f>IF(C63="F",VLOOKUP(D63,'F 5K Road'!$A$2:$B$101,2,FALSE)*G63,VLOOKUP(D63,'M 5K Road'!$A$2:$B$101,2,FALSE)*G63)</f>
        <v>2.0440009259259258E-2</v>
      </c>
      <c r="I63" s="20">
        <f t="shared" si="1"/>
        <v>62</v>
      </c>
      <c r="J63" s="21">
        <f>VLOOKUP(I63,'Point Table'!A:B,2,FALSE)</f>
        <v>3.25</v>
      </c>
    </row>
    <row r="64" spans="1:31">
      <c r="A64" s="3" t="s">
        <v>181</v>
      </c>
      <c r="B64" s="3" t="s">
        <v>342</v>
      </c>
      <c r="C64" s="3" t="s">
        <v>38</v>
      </c>
      <c r="D64" s="3">
        <v>64</v>
      </c>
      <c r="E64" s="3" t="s">
        <v>20</v>
      </c>
      <c r="F64" s="33" t="str">
        <f t="shared" si="0"/>
        <v>CherylLasellFUPPER VALLEY RUNNING CLUB</v>
      </c>
      <c r="G64" s="12">
        <v>2.7222222222222221E-2</v>
      </c>
      <c r="H64" s="19">
        <f>IF(C64="F",VLOOKUP(D64,'F 5K Road'!$A$2:$B$101,2,FALSE)*G64,VLOOKUP(D64,'M 5K Road'!$A$2:$B$101,2,FALSE)*G64)</f>
        <v>2.0626277777777778E-2</v>
      </c>
      <c r="I64" s="20">
        <f t="shared" si="1"/>
        <v>63</v>
      </c>
      <c r="J64" s="21">
        <f>VLOOKUP(I64,'Point Table'!A:B,2,FALSE)</f>
        <v>3</v>
      </c>
    </row>
    <row r="65" spans="1:31">
      <c r="A65" s="3" t="s">
        <v>61</v>
      </c>
      <c r="B65" t="s">
        <v>517</v>
      </c>
      <c r="C65" s="3" t="s">
        <v>38</v>
      </c>
      <c r="D65" s="3">
        <v>37</v>
      </c>
      <c r="E65" s="3" t="s">
        <v>17</v>
      </c>
      <c r="F65" s="19" t="str">
        <f t="shared" si="0"/>
        <v>ShannonOBrienFGATE CITY STRIDERS</v>
      </c>
      <c r="G65" s="12">
        <v>2.0902777777777777E-2</v>
      </c>
      <c r="H65" s="19">
        <f>IF(C65="F",VLOOKUP(D65,'F 5K Road'!$A$2:$B$101,2,FALSE)*G65,VLOOKUP(D65,'M 5K Road'!$A$2:$B$101,2,FALSE)*G65)</f>
        <v>2.0633131944444442E-2</v>
      </c>
      <c r="I65" s="20">
        <f t="shared" si="1"/>
        <v>64</v>
      </c>
      <c r="J65" s="21">
        <f>VLOOKUP(I65,'Point Table'!A:B,2,FALSE)</f>
        <v>2.8</v>
      </c>
      <c r="X65" s="2"/>
      <c r="Y65" s="2"/>
      <c r="Z65" s="2"/>
      <c r="AA65" s="2"/>
      <c r="AB65" s="2"/>
      <c r="AC65" s="2"/>
      <c r="AD65" s="2"/>
      <c r="AE65" s="2"/>
    </row>
    <row r="66" spans="1:31">
      <c r="A66" s="3" t="s">
        <v>281</v>
      </c>
      <c r="B66" s="3" t="s">
        <v>142</v>
      </c>
      <c r="C66" s="3" t="s">
        <v>38</v>
      </c>
      <c r="D66" s="3">
        <v>12</v>
      </c>
      <c r="E66" s="3" t="s">
        <v>20</v>
      </c>
      <c r="F66" s="33" t="str">
        <f t="shared" ref="F66:F129" si="2">A66&amp;B66&amp;C66&amp;E66</f>
        <v>CharlotteSmithFUPPER VALLEY RUNNING CLUB</v>
      </c>
      <c r="G66" s="12">
        <v>2.0659722222222222E-2</v>
      </c>
      <c r="H66" s="19">
        <f>IF(C66="F",VLOOKUP(D66,'F 5K Road'!$A$2:$B$101,2,FALSE)*G66,VLOOKUP(D66,'M 5K Road'!$A$2:$B$101,2,FALSE)*G66)</f>
        <v>2.0659722222222222E-2</v>
      </c>
      <c r="I66" s="20">
        <f t="shared" ref="I66:I129" si="3">COUNTIFS($C$2:$C$226,C66,$H$2:$H$226,"&lt;"&amp;H66)+1</f>
        <v>65</v>
      </c>
      <c r="J66" s="21">
        <f>VLOOKUP(I66,'Point Table'!A:B,2,FALSE)</f>
        <v>2.6</v>
      </c>
      <c r="X66" s="2"/>
      <c r="Y66" s="2"/>
      <c r="Z66" s="2"/>
      <c r="AA66" s="2"/>
      <c r="AB66" s="2"/>
      <c r="AC66" s="2"/>
      <c r="AD66" s="2"/>
      <c r="AE66" s="2"/>
    </row>
    <row r="67" spans="1:31">
      <c r="A67" s="3" t="s">
        <v>78</v>
      </c>
      <c r="B67" s="3" t="s">
        <v>79</v>
      </c>
      <c r="C67" s="3" t="s">
        <v>38</v>
      </c>
      <c r="D67" s="3">
        <v>61</v>
      </c>
      <c r="E67" s="3" t="s">
        <v>17</v>
      </c>
      <c r="F67" s="19" t="str">
        <f t="shared" si="2"/>
        <v>CherieGaudetteFGATE CITY STRIDERS</v>
      </c>
      <c r="G67" s="12">
        <v>2.627314814814815E-2</v>
      </c>
      <c r="H67" s="19">
        <f>IF(C67="F",VLOOKUP(D67,'F 5K Road'!$A$2:$B$101,2,FALSE)*G67,VLOOKUP(D67,'M 5K Road'!$A$2:$B$101,2,FALSE)*G67)</f>
        <v>2.0674340277777779E-2</v>
      </c>
      <c r="I67" s="20">
        <f t="shared" si="3"/>
        <v>66</v>
      </c>
      <c r="J67" s="21">
        <f>VLOOKUP(I67,'Point Table'!A:B,2,FALSE)</f>
        <v>2.4</v>
      </c>
    </row>
    <row r="68" spans="1:31">
      <c r="A68" s="3" t="s">
        <v>198</v>
      </c>
      <c r="B68" s="3" t="s">
        <v>282</v>
      </c>
      <c r="C68" s="3" t="s">
        <v>38</v>
      </c>
      <c r="D68" s="3">
        <v>33</v>
      </c>
      <c r="E68" s="3" t="s">
        <v>20</v>
      </c>
      <c r="F68" s="33" t="str">
        <f t="shared" si="2"/>
        <v>KatieBarclayFUPPER VALLEY RUNNING CLUB</v>
      </c>
      <c r="G68" s="12">
        <v>2.0856481481481483E-2</v>
      </c>
      <c r="H68" s="19">
        <f>IF(C68="F",VLOOKUP(D68,'F 5K Road'!$A$2:$B$101,2,FALSE)*G68,VLOOKUP(D68,'M 5K Road'!$A$2:$B$101,2,FALSE)*G68)</f>
        <v>2.0808511574074075E-2</v>
      </c>
      <c r="I68" s="20">
        <f t="shared" si="3"/>
        <v>67</v>
      </c>
      <c r="J68" s="21">
        <f>VLOOKUP(I68,'Point Table'!A:B,2,FALSE)</f>
        <v>2.2000000000000002</v>
      </c>
    </row>
    <row r="69" spans="1:31">
      <c r="A69" s="3" t="s">
        <v>179</v>
      </c>
      <c r="B69" s="3" t="s">
        <v>180</v>
      </c>
      <c r="C69" s="3" t="s">
        <v>38</v>
      </c>
      <c r="D69" s="3">
        <v>66</v>
      </c>
      <c r="E69" s="3" t="s">
        <v>19</v>
      </c>
      <c r="F69" s="33" t="str">
        <f t="shared" si="2"/>
        <v>JaneSlaytonFMILLENNIUM RUNNING</v>
      </c>
      <c r="G69" s="12">
        <v>2.8206018518518519E-2</v>
      </c>
      <c r="H69" s="19">
        <f>IF(C69="F",VLOOKUP(D69,'F 5K Road'!$A$2:$B$101,2,FALSE)*G69,VLOOKUP(D69,'M 5K Road'!$A$2:$B$101,2,FALSE)*G69)</f>
        <v>2.0824503472222221E-2</v>
      </c>
      <c r="I69" s="20">
        <f t="shared" si="3"/>
        <v>68</v>
      </c>
      <c r="J69" s="21">
        <f>VLOOKUP(I69,'Point Table'!A:B,2,FALSE)</f>
        <v>2</v>
      </c>
    </row>
    <row r="70" spans="1:31">
      <c r="A70" s="3" t="s">
        <v>66</v>
      </c>
      <c r="B70" s="3" t="s">
        <v>67</v>
      </c>
      <c r="C70" s="3" t="s">
        <v>38</v>
      </c>
      <c r="D70" s="3">
        <v>55</v>
      </c>
      <c r="E70" s="3" t="s">
        <v>17</v>
      </c>
      <c r="F70" s="19" t="str">
        <f t="shared" si="2"/>
        <v>JulieSwainFGATE CITY STRIDERS</v>
      </c>
      <c r="G70" s="12">
        <v>2.4791666666666667E-2</v>
      </c>
      <c r="H70" s="19">
        <f>IF(C70="F",VLOOKUP(D70,'F 5K Road'!$A$2:$B$101,2,FALSE)*G70,VLOOKUP(D70,'M 5K Road'!$A$2:$B$101,2,FALSE)*G70)</f>
        <v>2.09514375E-2</v>
      </c>
      <c r="I70" s="20">
        <f t="shared" si="3"/>
        <v>69</v>
      </c>
      <c r="J70" s="21">
        <f>VLOOKUP(I70,'Point Table'!A:B,2,FALSE)</f>
        <v>1.8</v>
      </c>
      <c r="X70" s="2">
        <f>SUM(N70:W70)</f>
        <v>0</v>
      </c>
      <c r="AB70" s="2"/>
      <c r="AC70" s="2"/>
      <c r="AD70" s="2"/>
      <c r="AE70" s="2"/>
    </row>
    <row r="71" spans="1:31">
      <c r="A71" s="3" t="s">
        <v>141</v>
      </c>
      <c r="B71" s="3" t="s">
        <v>142</v>
      </c>
      <c r="C71" s="3" t="s">
        <v>38</v>
      </c>
      <c r="D71" s="3">
        <v>60</v>
      </c>
      <c r="E71" s="3" t="s">
        <v>18</v>
      </c>
      <c r="F71" s="19" t="str">
        <f t="shared" si="2"/>
        <v>ChristineSmithFGREATER DERRY TRACK CLUB</v>
      </c>
      <c r="G71" s="12">
        <v>2.6458333333333334E-2</v>
      </c>
      <c r="H71" s="19">
        <f>IF(C71="F",VLOOKUP(D71,'F 5K Road'!$A$2:$B$101,2,FALSE)*G71,VLOOKUP(D71,'M 5K Road'!$A$2:$B$101,2,FALSE)*G71)</f>
        <v>2.1076708333333333E-2</v>
      </c>
      <c r="I71" s="20">
        <f t="shared" si="3"/>
        <v>70</v>
      </c>
      <c r="J71" s="21">
        <f>VLOOKUP(I71,'Point Table'!A:B,2,FALSE)</f>
        <v>1.6</v>
      </c>
      <c r="AA71" s="2"/>
      <c r="AB71" s="2"/>
      <c r="AC71" s="2"/>
      <c r="AD71" s="2"/>
      <c r="AE71" s="2"/>
    </row>
    <row r="72" spans="1:31">
      <c r="A72" s="3" t="s">
        <v>318</v>
      </c>
      <c r="B72" s="3" t="s">
        <v>319</v>
      </c>
      <c r="C72" s="3" t="s">
        <v>38</v>
      </c>
      <c r="D72" s="3">
        <v>59</v>
      </c>
      <c r="E72" s="3" t="s">
        <v>20</v>
      </c>
      <c r="F72" s="33" t="str">
        <f t="shared" si="2"/>
        <v>CareyStillmanFUPPER VALLEY RUNNING CLUB</v>
      </c>
      <c r="G72" s="12">
        <v>2.6215277777777778E-2</v>
      </c>
      <c r="H72" s="19">
        <f>IF(C72="F",VLOOKUP(D72,'F 5K Road'!$A$2:$B$101,2,FALSE)*G72,VLOOKUP(D72,'M 5K Road'!$A$2:$B$101,2,FALSE)*G72)</f>
        <v>2.1137378472222221E-2</v>
      </c>
      <c r="I72" s="20">
        <f t="shared" si="3"/>
        <v>71</v>
      </c>
      <c r="J72" s="21">
        <f>VLOOKUP(I72,'Point Table'!A:B,2,FALSE)</f>
        <v>1.5</v>
      </c>
      <c r="X72" s="2"/>
      <c r="Y72" s="2"/>
      <c r="Z72" s="2"/>
      <c r="AA72" s="2"/>
      <c r="AB72" s="2"/>
      <c r="AC72" s="2"/>
      <c r="AD72" s="2"/>
      <c r="AE72" s="2"/>
    </row>
    <row r="73" spans="1:31">
      <c r="A73" s="3" t="s">
        <v>285</v>
      </c>
      <c r="B73" s="3" t="s">
        <v>253</v>
      </c>
      <c r="C73" s="3" t="s">
        <v>38</v>
      </c>
      <c r="D73" s="3">
        <v>12</v>
      </c>
      <c r="E73" s="3" t="s">
        <v>20</v>
      </c>
      <c r="F73" s="33" t="str">
        <f t="shared" si="2"/>
        <v>VictoriaPomeroyFUPPER VALLEY RUNNING CLUB</v>
      </c>
      <c r="G73" s="12">
        <v>2.1180555555555557E-2</v>
      </c>
      <c r="H73" s="19">
        <f>IF(C73="F",VLOOKUP(D73,'F 5K Road'!$A$2:$B$101,2,FALSE)*G73,VLOOKUP(D73,'M 5K Road'!$A$2:$B$101,2,FALSE)*G73)</f>
        <v>2.1180555555555557E-2</v>
      </c>
      <c r="I73" s="20">
        <f t="shared" si="3"/>
        <v>72</v>
      </c>
      <c r="J73" s="21">
        <f>VLOOKUP(I73,'Point Table'!A:B,2,FALSE)</f>
        <v>1.4</v>
      </c>
      <c r="X73" s="2"/>
      <c r="Y73" s="2"/>
      <c r="Z73" s="2"/>
      <c r="AA73" s="2"/>
      <c r="AB73" s="2"/>
      <c r="AC73" s="2"/>
      <c r="AD73" s="2"/>
      <c r="AE73" s="2"/>
    </row>
    <row r="74" spans="1:31">
      <c r="A74" s="3" t="s">
        <v>286</v>
      </c>
      <c r="B74" s="3" t="s">
        <v>211</v>
      </c>
      <c r="C74" s="3" t="s">
        <v>38</v>
      </c>
      <c r="D74" s="3">
        <v>11</v>
      </c>
      <c r="E74" s="3" t="s">
        <v>20</v>
      </c>
      <c r="F74" s="33" t="str">
        <f t="shared" si="2"/>
        <v>RaekaMikeczFUPPER VALLEY RUNNING CLUB</v>
      </c>
      <c r="G74" s="12">
        <v>2.119212962962963E-2</v>
      </c>
      <c r="H74" s="19">
        <f>IF(C74="F",VLOOKUP(D74,'F 5K Road'!$A$2:$B$101,2,FALSE)*G74,VLOOKUP(D74,'M 5K Road'!$A$2:$B$101,2,FALSE)*G74)</f>
        <v>2.119212962962963E-2</v>
      </c>
      <c r="I74" s="20">
        <f t="shared" si="3"/>
        <v>73</v>
      </c>
      <c r="J74" s="21">
        <f>VLOOKUP(I74,'Point Table'!A:B,2,FALSE)</f>
        <v>1.3</v>
      </c>
      <c r="AA74" s="2"/>
      <c r="AB74" s="2"/>
      <c r="AC74" s="2"/>
      <c r="AD74" s="2"/>
      <c r="AE74" s="2"/>
    </row>
    <row r="75" spans="1:31">
      <c r="A75" s="3" t="s">
        <v>127</v>
      </c>
      <c r="B75" s="3" t="s">
        <v>128</v>
      </c>
      <c r="C75" s="3" t="s">
        <v>38</v>
      </c>
      <c r="D75" s="3">
        <v>24</v>
      </c>
      <c r="E75" s="3" t="s">
        <v>18</v>
      </c>
      <c r="F75" s="19" t="str">
        <f t="shared" si="2"/>
        <v>CaitlynFerreiraFGREATER DERRY TRACK CLUB</v>
      </c>
      <c r="G75" s="12">
        <v>2.1296296296296296E-2</v>
      </c>
      <c r="H75" s="19">
        <f>IF(C75="F",VLOOKUP(D75,'F 5K Road'!$A$2:$B$101,2,FALSE)*G75,VLOOKUP(D75,'M 5K Road'!$A$2:$B$101,2,FALSE)*G75)</f>
        <v>2.1296296296296296E-2</v>
      </c>
      <c r="I75" s="20">
        <f t="shared" si="3"/>
        <v>74</v>
      </c>
      <c r="J75" s="21">
        <f>VLOOKUP(I75,'Point Table'!A:B,2,FALSE)</f>
        <v>1.2</v>
      </c>
      <c r="X75" s="2"/>
      <c r="Y75" s="2"/>
      <c r="Z75" s="2"/>
      <c r="AA75" s="2"/>
      <c r="AB75" s="2"/>
      <c r="AC75" s="2"/>
      <c r="AD75" s="2"/>
      <c r="AE75" s="2"/>
    </row>
    <row r="76" spans="1:31">
      <c r="A76" s="3" t="s">
        <v>181</v>
      </c>
      <c r="B76" s="3" t="s">
        <v>182</v>
      </c>
      <c r="C76" s="3" t="s">
        <v>38</v>
      </c>
      <c r="D76" s="3">
        <v>66</v>
      </c>
      <c r="E76" s="3" t="s">
        <v>19</v>
      </c>
      <c r="F76" s="33" t="str">
        <f t="shared" si="2"/>
        <v>CherylAdamsFMILLENNIUM RUNNING</v>
      </c>
      <c r="G76" s="12">
        <v>2.8993055555555557E-2</v>
      </c>
      <c r="H76" s="19">
        <f>IF(C76="F",VLOOKUP(D76,'F 5K Road'!$A$2:$B$101,2,FALSE)*G76,VLOOKUP(D76,'M 5K Road'!$A$2:$B$101,2,FALSE)*G76)</f>
        <v>2.1405572916666667E-2</v>
      </c>
      <c r="I76" s="20">
        <f t="shared" si="3"/>
        <v>75</v>
      </c>
      <c r="J76" s="21">
        <f>VLOOKUP(I76,'Point Table'!A:B,2,FALSE)</f>
        <v>1.1000000000000001</v>
      </c>
    </row>
    <row r="77" spans="1:31">
      <c r="A77" s="3" t="s">
        <v>289</v>
      </c>
      <c r="B77" s="3" t="s">
        <v>288</v>
      </c>
      <c r="C77" s="3" t="s">
        <v>38</v>
      </c>
      <c r="D77" s="3">
        <v>9</v>
      </c>
      <c r="E77" s="3" t="s">
        <v>20</v>
      </c>
      <c r="F77" s="33" t="str">
        <f t="shared" si="2"/>
        <v>MollySwansonFUPPER VALLEY RUNNING CLUB</v>
      </c>
      <c r="G77" s="12">
        <v>2.1493055555555557E-2</v>
      </c>
      <c r="H77" s="19">
        <f>IF(C77="F",VLOOKUP(D77,'F 5K Road'!$A$2:$B$101,2,FALSE)*G77,VLOOKUP(D77,'M 5K Road'!$A$2:$B$101,2,FALSE)*G77)</f>
        <v>2.1493055555555557E-2</v>
      </c>
      <c r="I77" s="20">
        <f t="shared" si="3"/>
        <v>76</v>
      </c>
      <c r="J77" s="21">
        <f>VLOOKUP(I77,'Point Table'!A:B,2,FALSE)</f>
        <v>1</v>
      </c>
    </row>
    <row r="78" spans="1:31">
      <c r="A78" s="3" t="s">
        <v>168</v>
      </c>
      <c r="B78" s="3" t="s">
        <v>169</v>
      </c>
      <c r="C78" s="3" t="s">
        <v>38</v>
      </c>
      <c r="D78" s="3">
        <v>36</v>
      </c>
      <c r="E78" s="3" t="s">
        <v>19</v>
      </c>
      <c r="F78" s="19" t="str">
        <f t="shared" si="2"/>
        <v>MeganMcDermottFMILLENNIUM RUNNING</v>
      </c>
      <c r="G78" s="12">
        <v>2.1782407407407407E-2</v>
      </c>
      <c r="H78" s="19">
        <f>IF(C78="F",VLOOKUP(D78,'F 5K Road'!$A$2:$B$101,2,FALSE)*G78,VLOOKUP(D78,'M 5K Road'!$A$2:$B$101,2,FALSE)*G78)</f>
        <v>2.1577652777777779E-2</v>
      </c>
      <c r="I78" s="20">
        <f t="shared" si="3"/>
        <v>77</v>
      </c>
      <c r="J78" s="21">
        <f>VLOOKUP(I78,'Point Table'!A:B,2,FALSE)</f>
        <v>1</v>
      </c>
    </row>
    <row r="79" spans="1:31">
      <c r="A79" s="3" t="s">
        <v>135</v>
      </c>
      <c r="B79" s="3" t="s">
        <v>136</v>
      </c>
      <c r="C79" s="3" t="s">
        <v>38</v>
      </c>
      <c r="D79" s="3">
        <v>50</v>
      </c>
      <c r="E79" s="3" t="s">
        <v>18</v>
      </c>
      <c r="F79" s="19" t="str">
        <f t="shared" si="2"/>
        <v>PriscillaCamardaFGREATER DERRY TRACK CLUB</v>
      </c>
      <c r="G79" s="12">
        <v>2.420138888888889E-2</v>
      </c>
      <c r="H79" s="19">
        <f>IF(C79="F",VLOOKUP(D79,'F 5K Road'!$A$2:$B$101,2,FALSE)*G79,VLOOKUP(D79,'M 5K Road'!$A$2:$B$101,2,FALSE)*G79)</f>
        <v>2.1628781250000003E-2</v>
      </c>
      <c r="I79" s="20">
        <f t="shared" si="3"/>
        <v>78</v>
      </c>
      <c r="J79" s="21">
        <f>VLOOKUP(I79,'Point Table'!A:B,2,FALSE)</f>
        <v>1</v>
      </c>
      <c r="X79" s="2">
        <f>SUM(N79:W79)</f>
        <v>0</v>
      </c>
      <c r="Y79" s="2"/>
      <c r="Z79" s="2"/>
      <c r="AA79" s="2"/>
      <c r="AB79" s="2"/>
      <c r="AC79" s="2"/>
      <c r="AD79" s="2"/>
      <c r="AE79" s="2"/>
    </row>
    <row r="80" spans="1:31">
      <c r="A80" s="3" t="s">
        <v>64</v>
      </c>
      <c r="B80" s="3" t="s">
        <v>65</v>
      </c>
      <c r="C80" s="3" t="s">
        <v>38</v>
      </c>
      <c r="D80" s="3">
        <v>46</v>
      </c>
      <c r="E80" s="3" t="s">
        <v>17</v>
      </c>
      <c r="F80" s="19" t="str">
        <f t="shared" si="2"/>
        <v>JohannaLisle NewboldFGATE CITY STRIDERS</v>
      </c>
      <c r="G80" s="12">
        <v>2.3229166666666665E-2</v>
      </c>
      <c r="H80" s="19">
        <f>IF(C80="F",VLOOKUP(D80,'F 5K Road'!$A$2:$B$101,2,FALSE)*G80,VLOOKUP(D80,'M 5K Road'!$A$2:$B$101,2,FALSE)*G80)</f>
        <v>2.1635645833333331E-2</v>
      </c>
      <c r="I80" s="20">
        <f t="shared" si="3"/>
        <v>79</v>
      </c>
      <c r="J80" s="21">
        <f>VLOOKUP(I80,'Point Table'!A:B,2,FALSE)</f>
        <v>1</v>
      </c>
      <c r="X80" s="2"/>
      <c r="Y80" s="2"/>
      <c r="Z80" s="2"/>
      <c r="AA80" s="2"/>
      <c r="AB80" s="2"/>
      <c r="AC80" s="2"/>
      <c r="AD80" s="2"/>
      <c r="AE80" s="2"/>
    </row>
    <row r="81" spans="1:31">
      <c r="A81" s="3" t="s">
        <v>291</v>
      </c>
      <c r="B81" s="3" t="s">
        <v>142</v>
      </c>
      <c r="C81" s="3" t="s">
        <v>38</v>
      </c>
      <c r="D81" s="3">
        <v>9</v>
      </c>
      <c r="E81" s="3" t="s">
        <v>20</v>
      </c>
      <c r="F81" s="33" t="str">
        <f t="shared" si="2"/>
        <v>EvelynSmithFUPPER VALLEY RUNNING CLUB</v>
      </c>
      <c r="G81" s="12">
        <v>2.179398148148148E-2</v>
      </c>
      <c r="H81" s="19">
        <f>IF(C81="F",VLOOKUP(D81,'F 5K Road'!$A$2:$B$101,2,FALSE)*G81,VLOOKUP(D81,'M 5K Road'!$A$2:$B$101,2,FALSE)*G81)</f>
        <v>2.179398148148148E-2</v>
      </c>
      <c r="I81" s="20">
        <f t="shared" si="3"/>
        <v>80</v>
      </c>
      <c r="J81" s="21">
        <f>VLOOKUP(I81,'Point Table'!A:B,2,FALSE)</f>
        <v>1</v>
      </c>
    </row>
    <row r="82" spans="1:31">
      <c r="A82" s="3" t="s">
        <v>183</v>
      </c>
      <c r="B82" s="3" t="s">
        <v>184</v>
      </c>
      <c r="C82" s="3" t="s">
        <v>38</v>
      </c>
      <c r="D82" s="3">
        <v>64</v>
      </c>
      <c r="E82" s="3" t="s">
        <v>19</v>
      </c>
      <c r="F82" s="33" t="str">
        <f t="shared" si="2"/>
        <v>KimMacdonald-ConillFMILLENNIUM RUNNING</v>
      </c>
      <c r="G82" s="12">
        <v>2.9212962962962961E-2</v>
      </c>
      <c r="H82" s="19">
        <f>IF(C82="F",VLOOKUP(D82,'F 5K Road'!$A$2:$B$101,2,FALSE)*G82,VLOOKUP(D82,'M 5K Road'!$A$2:$B$101,2,FALSE)*G82)</f>
        <v>2.2134662037037036E-2</v>
      </c>
      <c r="I82" s="20">
        <f t="shared" si="3"/>
        <v>81</v>
      </c>
      <c r="J82" s="21">
        <f>VLOOKUP(I82,'Point Table'!A:B,2,FALSE)</f>
        <v>1</v>
      </c>
      <c r="X82" s="2"/>
      <c r="Y82" s="2"/>
      <c r="Z82" s="2"/>
      <c r="AA82" s="2"/>
      <c r="AB82" s="2"/>
      <c r="AC82" s="2"/>
      <c r="AD82" s="2"/>
      <c r="AE82" s="2"/>
    </row>
    <row r="83" spans="1:31">
      <c r="A83" s="3" t="s">
        <v>329</v>
      </c>
      <c r="B83" s="3" t="s">
        <v>330</v>
      </c>
      <c r="C83" s="3" t="s">
        <v>38</v>
      </c>
      <c r="D83" s="3">
        <v>79</v>
      </c>
      <c r="E83" s="3" t="s">
        <v>20</v>
      </c>
      <c r="F83" s="33" t="str">
        <f t="shared" si="2"/>
        <v>SallyScanlonFUPPER VALLEY RUNNING CLUB</v>
      </c>
      <c r="G83" s="12">
        <v>3.622685185185185E-2</v>
      </c>
      <c r="H83" s="19">
        <f>IF(C83="F",VLOOKUP(D83,'F 5K Road'!$A$2:$B$101,2,FALSE)*G83,VLOOKUP(D83,'M 5K Road'!$A$2:$B$101,2,FALSE)*G83)</f>
        <v>2.2170833333333331E-2</v>
      </c>
      <c r="I83" s="20">
        <f t="shared" si="3"/>
        <v>82</v>
      </c>
      <c r="J83" s="21">
        <f>VLOOKUP(I83,'Point Table'!A:B,2,FALSE)</f>
        <v>1</v>
      </c>
    </row>
    <row r="84" spans="1:31">
      <c r="A84" s="3" t="s">
        <v>80</v>
      </c>
      <c r="B84" s="3" t="s">
        <v>81</v>
      </c>
      <c r="C84" s="3" t="s">
        <v>38</v>
      </c>
      <c r="D84" s="3">
        <v>57</v>
      </c>
      <c r="E84" s="3" t="s">
        <v>17</v>
      </c>
      <c r="F84" s="19" t="str">
        <f t="shared" si="2"/>
        <v>JenniferJordanFGATE CITY STRIDERS</v>
      </c>
      <c r="G84" s="12">
        <v>2.7129629629629629E-2</v>
      </c>
      <c r="H84" s="19">
        <f>IF(C84="F",VLOOKUP(D84,'F 5K Road'!$A$2:$B$101,2,FALSE)*G84,VLOOKUP(D84,'M 5K Road'!$A$2:$B$101,2,FALSE)*G84)</f>
        <v>2.2400935185185183E-2</v>
      </c>
      <c r="I84" s="20">
        <f t="shared" si="3"/>
        <v>83</v>
      </c>
      <c r="J84" s="21">
        <f>VLOOKUP(I84,'Point Table'!A:B,2,FALSE)</f>
        <v>1</v>
      </c>
      <c r="X84" s="2"/>
      <c r="AB84" s="2"/>
      <c r="AC84" s="2"/>
      <c r="AD84" s="2"/>
      <c r="AE84" s="2"/>
    </row>
    <row r="85" spans="1:31">
      <c r="A85" s="3" t="s">
        <v>247</v>
      </c>
      <c r="B85" s="3" t="s">
        <v>224</v>
      </c>
      <c r="C85" s="3" t="s">
        <v>38</v>
      </c>
      <c r="D85" s="3">
        <v>39</v>
      </c>
      <c r="E85" s="3" t="s">
        <v>20</v>
      </c>
      <c r="F85" s="33" t="str">
        <f t="shared" si="2"/>
        <v>SarahCraigFUPPER VALLEY RUNNING CLUB</v>
      </c>
      <c r="G85" s="12">
        <v>2.3252314814814816E-2</v>
      </c>
      <c r="H85" s="19">
        <f>IF(C85="F",VLOOKUP(D85,'F 5K Road'!$A$2:$B$101,2,FALSE)*G85,VLOOKUP(D85,'M 5K Road'!$A$2:$B$101,2,FALSE)*G85)</f>
        <v>2.2752390046296297E-2</v>
      </c>
      <c r="I85" s="20">
        <f t="shared" si="3"/>
        <v>84</v>
      </c>
      <c r="J85" s="21">
        <f>VLOOKUP(I85,'Point Table'!A:B,2,FALSE)</f>
        <v>1</v>
      </c>
    </row>
    <row r="86" spans="1:31">
      <c r="A86" s="3" t="s">
        <v>247</v>
      </c>
      <c r="B86" s="3" t="s">
        <v>321</v>
      </c>
      <c r="C86" s="3" t="s">
        <v>38</v>
      </c>
      <c r="D86" s="3">
        <v>72</v>
      </c>
      <c r="E86" s="3" t="s">
        <v>20</v>
      </c>
      <c r="F86" s="33" t="str">
        <f t="shared" si="2"/>
        <v>SarahYoungFUPPER VALLEY RUNNING CLUB</v>
      </c>
      <c r="G86" s="12">
        <v>3.3657407407407407E-2</v>
      </c>
      <c r="H86" s="19">
        <f>IF(C86="F",VLOOKUP(D86,'F 5K Road'!$A$2:$B$101,2,FALSE)*G86,VLOOKUP(D86,'M 5K Road'!$A$2:$B$101,2,FALSE)*G86)</f>
        <v>2.2890402777777777E-2</v>
      </c>
      <c r="I86" s="20">
        <f t="shared" si="3"/>
        <v>85</v>
      </c>
      <c r="J86" s="21">
        <f>VLOOKUP(I86,'Point Table'!A:B,2,FALSE)</f>
        <v>1</v>
      </c>
    </row>
    <row r="87" spans="1:31">
      <c r="A87" s="3" t="s">
        <v>302</v>
      </c>
      <c r="B87" s="3" t="s">
        <v>201</v>
      </c>
      <c r="C87" s="3" t="s">
        <v>38</v>
      </c>
      <c r="D87" s="3">
        <v>14</v>
      </c>
      <c r="E87" s="3" t="s">
        <v>20</v>
      </c>
      <c r="F87" s="33" t="str">
        <f t="shared" si="2"/>
        <v>IzzyCurrierFUPPER VALLEY RUNNING CLUB</v>
      </c>
      <c r="G87" s="12">
        <v>2.3020833333333334E-2</v>
      </c>
      <c r="H87" s="19">
        <f>IF(C87="F",VLOOKUP(D87,'F 5K Road'!$A$2:$B$101,2,FALSE)*G87,VLOOKUP(D87,'M 5K Road'!$A$2:$B$101,2,FALSE)*G87)</f>
        <v>2.3020833333333334E-2</v>
      </c>
      <c r="I87" s="20">
        <f t="shared" si="3"/>
        <v>86</v>
      </c>
      <c r="J87" s="21">
        <f>VLOOKUP(I87,'Point Table'!A:B,2,FALSE)</f>
        <v>1</v>
      </c>
      <c r="AA87" s="2"/>
      <c r="AB87" s="2"/>
      <c r="AC87" s="2"/>
      <c r="AD87" s="2"/>
      <c r="AE87" s="2"/>
    </row>
    <row r="88" spans="1:31">
      <c r="A88" s="3" t="s">
        <v>48</v>
      </c>
      <c r="B88" s="3" t="s">
        <v>82</v>
      </c>
      <c r="C88" s="3" t="s">
        <v>38</v>
      </c>
      <c r="D88" s="3">
        <v>58</v>
      </c>
      <c r="E88" s="3" t="s">
        <v>17</v>
      </c>
      <c r="F88" s="19" t="str">
        <f t="shared" si="2"/>
        <v>DianeCliffordFGATE CITY STRIDERS</v>
      </c>
      <c r="G88" s="12">
        <v>2.8425925925925927E-2</v>
      </c>
      <c r="H88" s="19">
        <f>IF(C88="F",VLOOKUP(D88,'F 5K Road'!$A$2:$B$101,2,FALSE)*G88,VLOOKUP(D88,'M 5K Road'!$A$2:$B$101,2,FALSE)*G88)</f>
        <v>2.3195555555555556E-2</v>
      </c>
      <c r="I88" s="20">
        <f t="shared" si="3"/>
        <v>87</v>
      </c>
      <c r="J88" s="21">
        <f>VLOOKUP(I88,'Point Table'!A:B,2,FALSE)</f>
        <v>1</v>
      </c>
    </row>
    <row r="89" spans="1:31">
      <c r="A89" s="3" t="s">
        <v>175</v>
      </c>
      <c r="B89" s="3" t="s">
        <v>176</v>
      </c>
      <c r="C89" s="3" t="s">
        <v>38</v>
      </c>
      <c r="D89" s="3">
        <v>44</v>
      </c>
      <c r="E89" s="3" t="s">
        <v>19</v>
      </c>
      <c r="F89" s="19" t="str">
        <f t="shared" si="2"/>
        <v>ChristinaScottFMILLENNIUM RUNNING</v>
      </c>
      <c r="G89" s="12">
        <v>2.4907407407407406E-2</v>
      </c>
      <c r="H89" s="19">
        <f>IF(C89="F",VLOOKUP(D89,'F 5K Road'!$A$2:$B$101,2,FALSE)*G89,VLOOKUP(D89,'M 5K Road'!$A$2:$B$101,2,FALSE)*G89)</f>
        <v>2.3602259259259257E-2</v>
      </c>
      <c r="I89" s="20">
        <f t="shared" si="3"/>
        <v>88</v>
      </c>
      <c r="J89" s="21">
        <f>VLOOKUP(I89,'Point Table'!A:B,2,FALSE)</f>
        <v>1</v>
      </c>
    </row>
    <row r="90" spans="1:31">
      <c r="A90" s="3" t="s">
        <v>300</v>
      </c>
      <c r="B90" s="3" t="s">
        <v>211</v>
      </c>
      <c r="C90" s="3" t="s">
        <v>38</v>
      </c>
      <c r="D90" s="3">
        <v>45</v>
      </c>
      <c r="E90" s="3" t="s">
        <v>20</v>
      </c>
      <c r="F90" s="33" t="str">
        <f t="shared" si="2"/>
        <v>SusanMikeczFUPPER VALLEY RUNNING CLUB</v>
      </c>
      <c r="G90" s="12">
        <v>2.5381944444444443E-2</v>
      </c>
      <c r="H90" s="19">
        <f>IF(C90="F",VLOOKUP(D90,'F 5K Road'!$A$2:$B$101,2,FALSE)*G90,VLOOKUP(D90,'M 5K Road'!$A$2:$B$101,2,FALSE)*G90)</f>
        <v>2.3853951388888888E-2</v>
      </c>
      <c r="I90" s="20">
        <f t="shared" si="3"/>
        <v>89</v>
      </c>
      <c r="J90" s="21">
        <f>VLOOKUP(I90,'Point Table'!A:B,2,FALSE)</f>
        <v>1</v>
      </c>
      <c r="X90" s="2"/>
      <c r="Y90" s="2"/>
      <c r="Z90" s="2"/>
      <c r="AA90" s="2"/>
      <c r="AB90" s="2"/>
      <c r="AC90" s="2"/>
      <c r="AD90" s="2"/>
      <c r="AE90" s="2"/>
    </row>
    <row r="91" spans="1:31">
      <c r="A91" s="3" t="s">
        <v>309</v>
      </c>
      <c r="B91" s="3" t="s">
        <v>211</v>
      </c>
      <c r="C91" s="3" t="s">
        <v>38</v>
      </c>
      <c r="D91" s="3">
        <v>8</v>
      </c>
      <c r="E91" s="3" t="s">
        <v>20</v>
      </c>
      <c r="F91" s="33" t="str">
        <f t="shared" si="2"/>
        <v>NayraMikeczFUPPER VALLEY RUNNING CLUB</v>
      </c>
      <c r="G91" s="12">
        <v>2.3854166666666666E-2</v>
      </c>
      <c r="H91" s="19">
        <f>IF(C91="F",VLOOKUP(D91,'F 5K Road'!$A$2:$B$101,2,FALSE)*G91,VLOOKUP(D91,'M 5K Road'!$A$2:$B$101,2,FALSE)*G91)</f>
        <v>2.3854166666666666E-2</v>
      </c>
      <c r="I91" s="20">
        <f t="shared" si="3"/>
        <v>90</v>
      </c>
      <c r="J91" s="21">
        <f>VLOOKUP(I91,'Point Table'!A:B,2,FALSE)</f>
        <v>1</v>
      </c>
    </row>
    <row r="92" spans="1:31">
      <c r="A92" s="3" t="s">
        <v>72</v>
      </c>
      <c r="B92" s="3" t="s">
        <v>73</v>
      </c>
      <c r="C92" s="3" t="s">
        <v>38</v>
      </c>
      <c r="D92" s="3">
        <v>45</v>
      </c>
      <c r="E92" s="3" t="s">
        <v>17</v>
      </c>
      <c r="F92" s="19" t="str">
        <f t="shared" si="2"/>
        <v>EmilyCunhaFGATE CITY STRIDERS</v>
      </c>
      <c r="G92" s="12">
        <v>2.5706018518518517E-2</v>
      </c>
      <c r="H92" s="19">
        <f>IF(C92="F",VLOOKUP(D92,'F 5K Road'!$A$2:$B$101,2,FALSE)*G92,VLOOKUP(D92,'M 5K Road'!$A$2:$B$101,2,FALSE)*G92)</f>
        <v>2.4158516203703701E-2</v>
      </c>
      <c r="I92" s="20">
        <f t="shared" si="3"/>
        <v>91</v>
      </c>
      <c r="J92" s="21">
        <f>VLOOKUP(I92,'Point Table'!A:B,2,FALSE)</f>
        <v>1</v>
      </c>
    </row>
    <row r="93" spans="1:31">
      <c r="A93" s="3" t="s">
        <v>74</v>
      </c>
      <c r="B93" s="3" t="s">
        <v>235</v>
      </c>
      <c r="C93" s="3" t="s">
        <v>38</v>
      </c>
      <c r="D93" s="3">
        <v>14</v>
      </c>
      <c r="E93" s="3" t="s">
        <v>20</v>
      </c>
      <c r="F93" s="33" t="str">
        <f t="shared" si="2"/>
        <v>AllisonMackenzieFUPPER VALLEY RUNNING CLUB</v>
      </c>
      <c r="G93" s="12">
        <v>2.4293981481481482E-2</v>
      </c>
      <c r="H93" s="19">
        <f>IF(C93="F",VLOOKUP(D93,'F 5K Road'!$A$2:$B$101,2,FALSE)*G93,VLOOKUP(D93,'M 5K Road'!$A$2:$B$101,2,FALSE)*G93)</f>
        <v>2.4293981481481482E-2</v>
      </c>
      <c r="I93" s="20">
        <f t="shared" si="3"/>
        <v>92</v>
      </c>
      <c r="J93" s="21">
        <f>VLOOKUP(I93,'Point Table'!A:B,2,FALSE)</f>
        <v>1</v>
      </c>
    </row>
    <row r="94" spans="1:31">
      <c r="A94" s="3" t="s">
        <v>87</v>
      </c>
      <c r="B94" s="3" t="s">
        <v>69</v>
      </c>
      <c r="C94" s="3" t="s">
        <v>38</v>
      </c>
      <c r="D94" s="3">
        <v>64</v>
      </c>
      <c r="E94" s="3" t="s">
        <v>17</v>
      </c>
      <c r="F94" s="19" t="str">
        <f t="shared" si="2"/>
        <v>EllenKolbFGATE CITY STRIDERS</v>
      </c>
      <c r="G94" s="12">
        <v>3.2256944444444442E-2</v>
      </c>
      <c r="H94" s="19">
        <f>IF(C94="F",VLOOKUP(D94,'F 5K Road'!$A$2:$B$101,2,FALSE)*G94,VLOOKUP(D94,'M 5K Road'!$A$2:$B$101,2,FALSE)*G94)</f>
        <v>2.4441086805555554E-2</v>
      </c>
      <c r="I94" s="20">
        <f t="shared" si="3"/>
        <v>93</v>
      </c>
      <c r="J94" s="21">
        <f>VLOOKUP(I94,'Point Table'!A:B,2,FALSE)</f>
        <v>1</v>
      </c>
    </row>
    <row r="95" spans="1:31">
      <c r="A95" s="3" t="s">
        <v>74</v>
      </c>
      <c r="B95" s="3" t="s">
        <v>75</v>
      </c>
      <c r="C95" s="3" t="s">
        <v>38</v>
      </c>
      <c r="D95" s="3">
        <v>30</v>
      </c>
      <c r="E95" s="3" t="s">
        <v>17</v>
      </c>
      <c r="F95" s="19" t="str">
        <f t="shared" si="2"/>
        <v>AllisonBelliveauFGATE CITY STRIDERS</v>
      </c>
      <c r="G95" s="12">
        <v>2.582175925925926E-2</v>
      </c>
      <c r="H95" s="19">
        <f>IF(C95="F",VLOOKUP(D95,'F 5K Road'!$A$2:$B$101,2,FALSE)*G95,VLOOKUP(D95,'M 5K Road'!$A$2:$B$101,2,FALSE)*G95)</f>
        <v>2.582175925925926E-2</v>
      </c>
      <c r="I95" s="20">
        <f t="shared" si="3"/>
        <v>94</v>
      </c>
      <c r="J95" s="21">
        <f>VLOOKUP(I95,'Point Table'!A:B,2,FALSE)</f>
        <v>1</v>
      </c>
      <c r="X95" s="2"/>
      <c r="Y95" s="2"/>
      <c r="Z95" s="2"/>
      <c r="AA95" s="2"/>
      <c r="AB95" s="2"/>
      <c r="AC95" s="2"/>
      <c r="AD95" s="2"/>
      <c r="AE95" s="2"/>
    </row>
    <row r="96" spans="1:31">
      <c r="A96" s="3" t="s">
        <v>76</v>
      </c>
      <c r="B96" s="3" t="s">
        <v>77</v>
      </c>
      <c r="C96" s="3" t="s">
        <v>38</v>
      </c>
      <c r="D96" s="3">
        <v>28</v>
      </c>
      <c r="E96" s="3" t="s">
        <v>17</v>
      </c>
      <c r="F96" s="19" t="str">
        <f t="shared" si="2"/>
        <v>AlisonLilienfeldFGATE CITY STRIDERS</v>
      </c>
      <c r="G96" s="12">
        <v>2.5833333333333333E-2</v>
      </c>
      <c r="H96" s="19">
        <f>IF(C96="F",VLOOKUP(D96,'F 5K Road'!$A$2:$B$101,2,FALSE)*G96,VLOOKUP(D96,'M 5K Road'!$A$2:$B$101,2,FALSE)*G96)</f>
        <v>2.5833333333333333E-2</v>
      </c>
      <c r="I96" s="20">
        <f t="shared" si="3"/>
        <v>95</v>
      </c>
      <c r="J96" s="21">
        <f>VLOOKUP(I96,'Point Table'!A:B,2,FALSE)</f>
        <v>1</v>
      </c>
    </row>
    <row r="97" spans="1:31">
      <c r="A97" s="3" t="s">
        <v>179</v>
      </c>
      <c r="B97" s="3" t="s">
        <v>188</v>
      </c>
      <c r="C97" s="3" t="s">
        <v>38</v>
      </c>
      <c r="D97" s="3">
        <v>55</v>
      </c>
      <c r="E97" s="3" t="s">
        <v>19</v>
      </c>
      <c r="F97" s="33" t="str">
        <f t="shared" si="2"/>
        <v>JaneCottrellFMILLENNIUM RUNNING</v>
      </c>
      <c r="G97" s="12">
        <v>3.1145833333333334E-2</v>
      </c>
      <c r="H97" s="19">
        <f>IF(C97="F",VLOOKUP(D97,'F 5K Road'!$A$2:$B$101,2,FALSE)*G97,VLOOKUP(D97,'M 5K Road'!$A$2:$B$101,2,FALSE)*G97)</f>
        <v>2.632134375E-2</v>
      </c>
      <c r="I97" s="20">
        <f t="shared" si="3"/>
        <v>96</v>
      </c>
      <c r="J97" s="21">
        <f>VLOOKUP(I97,'Point Table'!A:B,2,FALSE)</f>
        <v>1</v>
      </c>
      <c r="X97" s="2"/>
      <c r="Y97" s="2"/>
      <c r="Z97" s="2"/>
      <c r="AA97" s="2"/>
      <c r="AB97" s="2"/>
      <c r="AC97" s="2"/>
      <c r="AD97" s="2"/>
      <c r="AE97" s="2"/>
    </row>
    <row r="98" spans="1:31">
      <c r="A98" s="3" t="s">
        <v>189</v>
      </c>
      <c r="B98" s="3" t="s">
        <v>190</v>
      </c>
      <c r="C98" s="3" t="s">
        <v>38</v>
      </c>
      <c r="D98" s="3">
        <v>55</v>
      </c>
      <c r="E98" s="3" t="s">
        <v>19</v>
      </c>
      <c r="F98" s="33" t="str">
        <f t="shared" si="2"/>
        <v>MicheleRobinsonFMILLENNIUM RUNNING</v>
      </c>
      <c r="G98" s="12">
        <v>3.2442129629629626E-2</v>
      </c>
      <c r="H98" s="19">
        <f>IF(C98="F",VLOOKUP(D98,'F 5K Road'!$A$2:$B$101,2,FALSE)*G98,VLOOKUP(D98,'M 5K Road'!$A$2:$B$101,2,FALSE)*G98)</f>
        <v>2.7416843749999996E-2</v>
      </c>
      <c r="I98" s="20">
        <f t="shared" si="3"/>
        <v>97</v>
      </c>
      <c r="J98" s="21">
        <f>VLOOKUP(I98,'Point Table'!A:B,2,FALSE)</f>
        <v>1</v>
      </c>
      <c r="X98" s="2"/>
      <c r="Y98" s="2"/>
      <c r="Z98" s="2"/>
      <c r="AA98" s="2"/>
      <c r="AB98" s="2"/>
      <c r="AC98" s="2"/>
      <c r="AD98" s="2"/>
      <c r="AE98" s="2"/>
    </row>
    <row r="99" spans="1:31">
      <c r="A99" s="3" t="s">
        <v>320</v>
      </c>
      <c r="B99" s="3" t="s">
        <v>253</v>
      </c>
      <c r="C99" s="3" t="s">
        <v>38</v>
      </c>
      <c r="D99" s="3">
        <v>38</v>
      </c>
      <c r="E99" s="3" t="s">
        <v>20</v>
      </c>
      <c r="F99" s="33" t="str">
        <f t="shared" si="2"/>
        <v>DesislavaPomeroyFUPPER VALLEY RUNNING CLUB</v>
      </c>
      <c r="G99" s="12">
        <v>2.8298611111111111E-2</v>
      </c>
      <c r="H99" s="19">
        <f>IF(C99="F",VLOOKUP(D99,'F 5K Road'!$A$2:$B$101,2,FALSE)*G99,VLOOKUP(D99,'M 5K Road'!$A$2:$B$101,2,FALSE)*G99)</f>
        <v>2.7820364583333333E-2</v>
      </c>
      <c r="I99" s="20">
        <f t="shared" si="3"/>
        <v>98</v>
      </c>
      <c r="J99" s="21">
        <f>VLOOKUP(I99,'Point Table'!A:B,2,FALSE)</f>
        <v>1</v>
      </c>
    </row>
    <row r="100" spans="1:31">
      <c r="A100" s="3" t="s">
        <v>186</v>
      </c>
      <c r="B100" s="3" t="s">
        <v>187</v>
      </c>
      <c r="C100" s="3" t="s">
        <v>38</v>
      </c>
      <c r="D100" s="3">
        <v>49</v>
      </c>
      <c r="E100" s="3" t="s">
        <v>19</v>
      </c>
      <c r="F100" s="33" t="str">
        <f t="shared" si="2"/>
        <v>LisaDarlingFMILLENNIUM RUNNING</v>
      </c>
      <c r="G100" s="12">
        <v>3.0821759259259261E-2</v>
      </c>
      <c r="H100" s="19">
        <f>IF(C100="F",VLOOKUP(D100,'F 5K Road'!$A$2:$B$101,2,FALSE)*G100,VLOOKUP(D100,'M 5K Road'!$A$2:$B$101,2,FALSE)*G100)</f>
        <v>2.7844377314814817E-2</v>
      </c>
      <c r="I100" s="20">
        <f t="shared" si="3"/>
        <v>99</v>
      </c>
      <c r="J100" s="21">
        <f>VLOOKUP(I100,'Point Table'!A:B,2,FALSE)</f>
        <v>1</v>
      </c>
      <c r="X100" s="2" t="s">
        <v>13</v>
      </c>
      <c r="Y100" s="2"/>
      <c r="Z100" s="2"/>
      <c r="AA100" s="2"/>
      <c r="AB100" s="2"/>
      <c r="AC100" s="2"/>
      <c r="AD100" s="2"/>
      <c r="AE100" s="2"/>
    </row>
    <row r="101" spans="1:31">
      <c r="A101" s="3" t="s">
        <v>340</v>
      </c>
      <c r="B101" s="3" t="s">
        <v>341</v>
      </c>
      <c r="C101" s="3" t="s">
        <v>38</v>
      </c>
      <c r="D101" s="3">
        <v>40</v>
      </c>
      <c r="E101" s="3" t="s">
        <v>20</v>
      </c>
      <c r="F101" s="33" t="str">
        <f t="shared" si="2"/>
        <v>AmberHewstonFUPPER VALLEY RUNNING CLUB</v>
      </c>
      <c r="G101" s="12">
        <v>2.869212962962963E-2</v>
      </c>
      <c r="H101" s="19">
        <f>IF(C101="F",VLOOKUP(D101,'F 5K Road'!$A$2:$B$101,2,FALSE)*G101,VLOOKUP(D101,'M 5K Road'!$A$2:$B$101,2,FALSE)*G101)</f>
        <v>2.7928918981481483E-2</v>
      </c>
      <c r="I101" s="20">
        <f t="shared" si="3"/>
        <v>100</v>
      </c>
      <c r="J101" s="21">
        <f>VLOOKUP(I101,'Point Table'!A:B,2,FALSE)</f>
        <v>1</v>
      </c>
      <c r="X101" s="2"/>
      <c r="AB101" s="2"/>
      <c r="AC101" s="2"/>
      <c r="AD101" s="2"/>
      <c r="AE101" s="2"/>
    </row>
    <row r="102" spans="1:31">
      <c r="A102" s="3" t="s">
        <v>185</v>
      </c>
      <c r="B102" s="3" t="s">
        <v>165</v>
      </c>
      <c r="C102" s="3" t="s">
        <v>38</v>
      </c>
      <c r="D102" s="3">
        <v>43</v>
      </c>
      <c r="E102" s="3" t="s">
        <v>19</v>
      </c>
      <c r="F102" s="33" t="str">
        <f t="shared" si="2"/>
        <v>KerriBoucherFMILLENNIUM RUNNING</v>
      </c>
      <c r="G102" s="12">
        <v>2.9490740740740741E-2</v>
      </c>
      <c r="H102" s="19">
        <f>IF(C102="F",VLOOKUP(D102,'F 5K Road'!$A$2:$B$101,2,FALSE)*G102,VLOOKUP(D102,'M 5K Road'!$A$2:$B$101,2,FALSE)*G102)</f>
        <v>2.8160708333333333E-2</v>
      </c>
      <c r="I102" s="20">
        <f t="shared" si="3"/>
        <v>101</v>
      </c>
      <c r="J102" s="21">
        <f>VLOOKUP(I102,'Point Table'!A:B,2,FALSE)</f>
        <v>1</v>
      </c>
      <c r="AA102" s="2"/>
      <c r="AB102" s="2"/>
      <c r="AC102" s="2"/>
      <c r="AD102" s="2"/>
      <c r="AE102" s="2"/>
    </row>
    <row r="103" spans="1:31">
      <c r="A103" s="3" t="s">
        <v>191</v>
      </c>
      <c r="B103" s="3" t="s">
        <v>192</v>
      </c>
      <c r="C103" s="3" t="s">
        <v>38</v>
      </c>
      <c r="D103" s="3">
        <v>52</v>
      </c>
      <c r="E103" s="3" t="s">
        <v>19</v>
      </c>
      <c r="F103" s="33" t="str">
        <f t="shared" si="2"/>
        <v>DelilahMendralaFMILLENNIUM RUNNING</v>
      </c>
      <c r="G103" s="12">
        <v>3.3958333333333333E-2</v>
      </c>
      <c r="H103" s="19">
        <f>IF(C103="F",VLOOKUP(D103,'F 5K Road'!$A$2:$B$101,2,FALSE)*G103,VLOOKUP(D103,'M 5K Road'!$A$2:$B$101,2,FALSE)*G103)</f>
        <v>2.9689770833333334E-2</v>
      </c>
      <c r="I103" s="20">
        <f t="shared" si="3"/>
        <v>102</v>
      </c>
      <c r="J103" s="21">
        <f>VLOOKUP(I103,'Point Table'!A:B,2,FALSE)</f>
        <v>1</v>
      </c>
      <c r="AA103" s="2"/>
      <c r="AB103" s="2"/>
      <c r="AC103" s="2"/>
      <c r="AD103" s="2"/>
      <c r="AE103" s="2"/>
    </row>
    <row r="104" spans="1:31">
      <c r="A104" s="3" t="s">
        <v>327</v>
      </c>
      <c r="B104" s="3" t="s">
        <v>328</v>
      </c>
      <c r="C104" s="3" t="s">
        <v>38</v>
      </c>
      <c r="D104" s="3">
        <v>37</v>
      </c>
      <c r="E104" s="3" t="s">
        <v>19</v>
      </c>
      <c r="F104" s="33" t="str">
        <f t="shared" si="2"/>
        <v>CarinWhelehanFMILLENNIUM RUNNING</v>
      </c>
      <c r="G104" s="12">
        <v>3.2430555555555553E-2</v>
      </c>
      <c r="H104" s="19">
        <f>IF(C104="F",VLOOKUP(D104,'F 5K Road'!$A$2:$B$101,2,FALSE)*G104,VLOOKUP(D104,'M 5K Road'!$A$2:$B$101,2,FALSE)*G104)</f>
        <v>3.2012201388888883E-2</v>
      </c>
      <c r="I104" s="20">
        <f t="shared" si="3"/>
        <v>103</v>
      </c>
      <c r="J104" s="21">
        <f>VLOOKUP(I104,'Point Table'!A:B,2,FALSE)</f>
        <v>1</v>
      </c>
    </row>
    <row r="105" spans="1:31">
      <c r="A105" s="3" t="s">
        <v>193</v>
      </c>
      <c r="B105" s="3" t="s">
        <v>192</v>
      </c>
      <c r="C105" s="3" t="s">
        <v>38</v>
      </c>
      <c r="D105" s="3">
        <v>16</v>
      </c>
      <c r="E105" s="3" t="s">
        <v>19</v>
      </c>
      <c r="F105" s="33" t="str">
        <f t="shared" si="2"/>
        <v>DanielleMendralaFMILLENNIUM RUNNING</v>
      </c>
      <c r="G105" s="12">
        <v>3.3958333333333333E-2</v>
      </c>
      <c r="H105" s="19">
        <f>IF(C105="F",VLOOKUP(D105,'F 5K Road'!$A$2:$B$101,2,FALSE)*G105,VLOOKUP(D105,'M 5K Road'!$A$2:$B$101,2,FALSE)*G105)</f>
        <v>3.3958333333333333E-2</v>
      </c>
      <c r="I105" s="20">
        <f t="shared" si="3"/>
        <v>104</v>
      </c>
      <c r="J105" s="21">
        <f>VLOOKUP(I105,'Point Table'!A:B,2,FALSE)</f>
        <v>1</v>
      </c>
    </row>
    <row r="106" spans="1:31">
      <c r="A106" s="3" t="s">
        <v>196</v>
      </c>
      <c r="B106" s="3" t="s">
        <v>197</v>
      </c>
      <c r="C106" s="3" t="s">
        <v>38</v>
      </c>
      <c r="D106" s="3">
        <v>55</v>
      </c>
      <c r="E106" s="3" t="s">
        <v>19</v>
      </c>
      <c r="F106" s="33" t="str">
        <f t="shared" si="2"/>
        <v>HollyMandigo-AlyFMILLENNIUM RUNNING</v>
      </c>
      <c r="G106" s="12">
        <v>4.2777777777777776E-2</v>
      </c>
      <c r="H106" s="19">
        <f>IF(C106="F",VLOOKUP(D106,'F 5K Road'!$A$2:$B$101,2,FALSE)*G106,VLOOKUP(D106,'M 5K Road'!$A$2:$B$101,2,FALSE)*G106)</f>
        <v>3.6151499999999996E-2</v>
      </c>
      <c r="I106" s="20">
        <f t="shared" si="3"/>
        <v>105</v>
      </c>
      <c r="J106" s="21">
        <f>VLOOKUP(I106,'Point Table'!A:B,2,FALSE)</f>
        <v>1</v>
      </c>
      <c r="Y106" s="2"/>
      <c r="Z106" s="2"/>
      <c r="AA106" s="2"/>
      <c r="AB106" s="2"/>
      <c r="AC106" s="2"/>
      <c r="AD106" s="2"/>
      <c r="AE106" s="2"/>
    </row>
    <row r="107" spans="1:31">
      <c r="A107" s="3" t="s">
        <v>145</v>
      </c>
      <c r="B107" s="3" t="s">
        <v>146</v>
      </c>
      <c r="C107" s="3" t="s">
        <v>38</v>
      </c>
      <c r="D107" s="3">
        <v>39</v>
      </c>
      <c r="E107" s="3" t="s">
        <v>18</v>
      </c>
      <c r="F107" s="19" t="str">
        <f t="shared" si="2"/>
        <v>ErinMcCuneFGREATER DERRY TRACK CLUB</v>
      </c>
      <c r="G107" s="12">
        <v>3.6979166666666667E-2</v>
      </c>
      <c r="H107" s="19">
        <f>IF(C107="F",VLOOKUP(D107,'F 5K Road'!$A$2:$B$101,2,FALSE)*G107,VLOOKUP(D107,'M 5K Road'!$A$2:$B$101,2,FALSE)*G107)</f>
        <v>3.6184114583333336E-2</v>
      </c>
      <c r="I107" s="20">
        <f t="shared" si="3"/>
        <v>106</v>
      </c>
      <c r="J107" s="21">
        <f>VLOOKUP(I107,'Point Table'!A:B,2,FALSE)</f>
        <v>1</v>
      </c>
    </row>
    <row r="108" spans="1:31">
      <c r="A108" s="3" t="s">
        <v>338</v>
      </c>
      <c r="B108" s="3" t="s">
        <v>339</v>
      </c>
      <c r="C108" s="3" t="s">
        <v>38</v>
      </c>
      <c r="D108" s="3">
        <v>35</v>
      </c>
      <c r="E108" s="3" t="s">
        <v>20</v>
      </c>
      <c r="F108" s="33" t="str">
        <f t="shared" si="2"/>
        <v>NicholeGuaraldiFUPPER VALLEY RUNNING CLUB</v>
      </c>
      <c r="G108" s="12">
        <v>3.6435185185185189E-2</v>
      </c>
      <c r="H108" s="19">
        <f>IF(C108="F",VLOOKUP(D108,'F 5K Road'!$A$2:$B$101,2,FALSE)*G108,VLOOKUP(D108,'M 5K Road'!$A$2:$B$101,2,FALSE)*G108)</f>
        <v>3.6198356481481488E-2</v>
      </c>
      <c r="I108" s="20">
        <f t="shared" si="3"/>
        <v>107</v>
      </c>
      <c r="J108" s="21">
        <f>VLOOKUP(I108,'Point Table'!A:B,2,FALSE)</f>
        <v>1</v>
      </c>
    </row>
    <row r="109" spans="1:31">
      <c r="A109" s="3" t="s">
        <v>198</v>
      </c>
      <c r="B109" s="3" t="s">
        <v>199</v>
      </c>
      <c r="C109" s="3" t="s">
        <v>38</v>
      </c>
      <c r="D109" s="3">
        <v>47</v>
      </c>
      <c r="E109" s="3" t="s">
        <v>19</v>
      </c>
      <c r="F109" s="33" t="str">
        <f t="shared" si="2"/>
        <v>KatieMillsFMILLENNIUM RUNNING</v>
      </c>
      <c r="G109" s="12">
        <v>4.2789351851851849E-2</v>
      </c>
      <c r="H109" s="19">
        <f>IF(C109="F",VLOOKUP(D109,'F 5K Road'!$A$2:$B$101,2,FALSE)*G109,VLOOKUP(D109,'M 5K Road'!$A$2:$B$101,2,FALSE)*G109)</f>
        <v>3.9473177083333331E-2</v>
      </c>
      <c r="I109" s="20">
        <f t="shared" si="3"/>
        <v>108</v>
      </c>
      <c r="J109" s="21">
        <f>VLOOKUP(I109,'Point Table'!A:B,2,FALSE)</f>
        <v>1</v>
      </c>
    </row>
    <row r="110" spans="1:31">
      <c r="A110" s="3" t="s">
        <v>200</v>
      </c>
      <c r="B110" s="3" t="s">
        <v>201</v>
      </c>
      <c r="C110" s="3" t="s">
        <v>35</v>
      </c>
      <c r="D110" s="3">
        <v>16</v>
      </c>
      <c r="E110" s="3" t="s">
        <v>20</v>
      </c>
      <c r="F110" s="33" t="str">
        <f t="shared" si="2"/>
        <v>GunnerCurrierMUPPER VALLEY RUNNING CLUB</v>
      </c>
      <c r="G110" s="12">
        <v>1.1307870370370371E-2</v>
      </c>
      <c r="H110" s="19">
        <f>IF(C110="F",VLOOKUP(D110,'F 5K Road'!$A$2:$B$101,2,FALSE)*G110,VLOOKUP(D110,'M 5K Road'!$A$2:$B$101,2,FALSE)*G110)</f>
        <v>1.1307870370370371E-2</v>
      </c>
      <c r="I110" s="20">
        <f t="shared" si="3"/>
        <v>1</v>
      </c>
      <c r="J110" s="21">
        <f>VLOOKUP(I110,'Point Table'!A:B,2,FALSE)</f>
        <v>100</v>
      </c>
      <c r="X110" s="2"/>
      <c r="Y110" s="2"/>
      <c r="Z110" s="2"/>
      <c r="AA110" s="2"/>
      <c r="AB110" s="2"/>
      <c r="AC110" s="2"/>
      <c r="AD110" s="2"/>
      <c r="AE110" s="2"/>
    </row>
    <row r="111" spans="1:31">
      <c r="A111" s="3" t="s">
        <v>33</v>
      </c>
      <c r="B111" s="3" t="s">
        <v>34</v>
      </c>
      <c r="C111" s="3" t="s">
        <v>35</v>
      </c>
      <c r="D111" s="3">
        <v>28</v>
      </c>
      <c r="E111" s="3" t="s">
        <v>17</v>
      </c>
      <c r="F111" s="19" t="str">
        <f t="shared" si="2"/>
        <v>JacobWormaldMGATE CITY STRIDERS</v>
      </c>
      <c r="G111" s="12">
        <v>1.1354166666666667E-2</v>
      </c>
      <c r="H111" s="19">
        <f>IF(C111="F",VLOOKUP(D111,'F 5K Road'!$A$2:$B$101,2,FALSE)*G111,VLOOKUP(D111,'M 5K Road'!$A$2:$B$101,2,FALSE)*G111)</f>
        <v>1.1354166666666667E-2</v>
      </c>
      <c r="I111" s="20">
        <f t="shared" si="3"/>
        <v>2</v>
      </c>
      <c r="J111" s="21">
        <f>VLOOKUP(I111,'Point Table'!A:B,2,FALSE)</f>
        <v>96</v>
      </c>
    </row>
    <row r="112" spans="1:31">
      <c r="A112" s="3" t="s">
        <v>205</v>
      </c>
      <c r="B112" s="3" t="s">
        <v>206</v>
      </c>
      <c r="C112" s="3" t="s">
        <v>35</v>
      </c>
      <c r="D112" s="3">
        <v>50</v>
      </c>
      <c r="E112" s="3" t="s">
        <v>20</v>
      </c>
      <c r="F112" s="33" t="str">
        <f t="shared" si="2"/>
        <v>DanielSheaMUPPER VALLEY RUNNING CLUB</v>
      </c>
      <c r="G112" s="12">
        <v>1.2916666666666667E-2</v>
      </c>
      <c r="H112" s="19">
        <f>IF(C112="F",VLOOKUP(D112,'F 5K Road'!$A$2:$B$101,2,FALSE)*G112,VLOOKUP(D112,'M 5K Road'!$A$2:$B$101,2,FALSE)*G112)</f>
        <v>1.13615E-2</v>
      </c>
      <c r="I112" s="20">
        <f t="shared" si="3"/>
        <v>3</v>
      </c>
      <c r="J112" s="21">
        <f>VLOOKUP(I112,'Point Table'!A:B,2,FALSE)</f>
        <v>92</v>
      </c>
      <c r="AA112" s="2"/>
      <c r="AB112" s="2"/>
      <c r="AC112" s="2"/>
      <c r="AD112" s="2"/>
      <c r="AE112" s="2"/>
    </row>
    <row r="113" spans="1:31">
      <c r="A113" s="3" t="s">
        <v>153</v>
      </c>
      <c r="B113" s="3" t="s">
        <v>154</v>
      </c>
      <c r="C113" s="3" t="s">
        <v>35</v>
      </c>
      <c r="D113" s="3">
        <v>46</v>
      </c>
      <c r="E113" s="3" t="s">
        <v>19</v>
      </c>
      <c r="F113" s="19" t="str">
        <f t="shared" si="2"/>
        <v>DaveBeaudoinMMILLENNIUM RUNNING</v>
      </c>
      <c r="G113" s="12">
        <v>1.2534722222222221E-2</v>
      </c>
      <c r="H113" s="19">
        <f>IF(C113="F",VLOOKUP(D113,'F 5K Road'!$A$2:$B$101,2,FALSE)*G113,VLOOKUP(D113,'M 5K Road'!$A$2:$B$101,2,FALSE)*G113)</f>
        <v>1.1376513888888887E-2</v>
      </c>
      <c r="I113" s="20">
        <f t="shared" si="3"/>
        <v>4</v>
      </c>
      <c r="J113" s="21">
        <f>VLOOKUP(I113,'Point Table'!A:B,2,FALSE)</f>
        <v>88</v>
      </c>
    </row>
    <row r="114" spans="1:31">
      <c r="A114" s="3" t="s">
        <v>151</v>
      </c>
      <c r="B114" s="3" t="s">
        <v>152</v>
      </c>
      <c r="C114" s="3" t="s">
        <v>35</v>
      </c>
      <c r="D114" s="3">
        <v>15</v>
      </c>
      <c r="E114" s="3" t="s">
        <v>19</v>
      </c>
      <c r="F114" s="19" t="str">
        <f t="shared" si="2"/>
        <v>ElijahBodanzaMMILLENNIUM RUNNING</v>
      </c>
      <c r="G114" s="12">
        <v>1.150462962962963E-2</v>
      </c>
      <c r="H114" s="19">
        <f>IF(C114="F",VLOOKUP(D114,'F 5K Road'!$A$2:$B$101,2,FALSE)*G114,VLOOKUP(D114,'M 5K Road'!$A$2:$B$101,2,FALSE)*G114)</f>
        <v>1.150462962962963E-2</v>
      </c>
      <c r="I114" s="20">
        <f t="shared" si="3"/>
        <v>5</v>
      </c>
      <c r="J114" s="21">
        <f>VLOOKUP(I114,'Point Table'!A:B,2,FALSE)</f>
        <v>84</v>
      </c>
    </row>
    <row r="115" spans="1:31">
      <c r="A115" s="3" t="s">
        <v>220</v>
      </c>
      <c r="B115" s="3" t="s">
        <v>221</v>
      </c>
      <c r="C115" s="3" t="s">
        <v>35</v>
      </c>
      <c r="D115" s="3">
        <v>64</v>
      </c>
      <c r="E115" s="3" t="s">
        <v>20</v>
      </c>
      <c r="F115" s="33" t="str">
        <f t="shared" si="2"/>
        <v>CharlieButtreyMUPPER VALLEY RUNNING CLUB</v>
      </c>
      <c r="G115" s="12">
        <v>1.480324074074074E-2</v>
      </c>
      <c r="H115" s="19">
        <f>IF(C115="F",VLOOKUP(D115,'F 5K Road'!$A$2:$B$101,2,FALSE)*G115,VLOOKUP(D115,'M 5K Road'!$A$2:$B$101,2,FALSE)*G115)</f>
        <v>1.1570212962962963E-2</v>
      </c>
      <c r="I115" s="20">
        <f t="shared" si="3"/>
        <v>6</v>
      </c>
      <c r="J115" s="21">
        <f>VLOOKUP(I115,'Point Table'!A:B,2,FALSE)</f>
        <v>80</v>
      </c>
      <c r="AA115" s="2"/>
      <c r="AB115" s="2"/>
      <c r="AC115" s="2"/>
      <c r="AD115" s="2"/>
      <c r="AE115" s="2"/>
    </row>
    <row r="116" spans="1:31">
      <c r="A116" s="3" t="s">
        <v>92</v>
      </c>
      <c r="B116" s="3" t="s">
        <v>98</v>
      </c>
      <c r="C116" s="3" t="s">
        <v>35</v>
      </c>
      <c r="D116" s="3">
        <v>59</v>
      </c>
      <c r="E116" s="3" t="s">
        <v>18</v>
      </c>
      <c r="F116" s="19" t="str">
        <f t="shared" si="2"/>
        <v>MichaelDufourMGREATER DERRY TRACK CLUB</v>
      </c>
      <c r="G116" s="12">
        <v>1.4467592592592593E-2</v>
      </c>
      <c r="H116" s="19">
        <f>IF(C116="F",VLOOKUP(D116,'F 5K Road'!$A$2:$B$101,2,FALSE)*G116,VLOOKUP(D116,'M 5K Road'!$A$2:$B$101,2,FALSE)*G116)</f>
        <v>1.181423611111111E-2</v>
      </c>
      <c r="I116" s="20">
        <f t="shared" si="3"/>
        <v>7</v>
      </c>
      <c r="J116" s="21">
        <f>VLOOKUP(I116,'Point Table'!A:B,2,FALSE)</f>
        <v>76</v>
      </c>
    </row>
    <row r="117" spans="1:31">
      <c r="A117" s="3" t="s">
        <v>124</v>
      </c>
      <c r="B117" s="3" t="s">
        <v>157</v>
      </c>
      <c r="C117" s="3" t="s">
        <v>35</v>
      </c>
      <c r="D117" s="3">
        <v>56</v>
      </c>
      <c r="E117" s="3" t="s">
        <v>19</v>
      </c>
      <c r="F117" s="19" t="str">
        <f t="shared" si="2"/>
        <v>MarkCraneMMILLENNIUM RUNNING</v>
      </c>
      <c r="G117" s="12">
        <v>1.4212962962962964E-2</v>
      </c>
      <c r="H117" s="19">
        <f>IF(C117="F",VLOOKUP(D117,'F 5K Road'!$A$2:$B$101,2,FALSE)*G117,VLOOKUP(D117,'M 5K Road'!$A$2:$B$101,2,FALSE)*G117)</f>
        <v>1.1904777777777778E-2</v>
      </c>
      <c r="I117" s="20">
        <f t="shared" si="3"/>
        <v>8</v>
      </c>
      <c r="J117" s="21">
        <f>VLOOKUP(I117,'Point Table'!A:B,2,FALSE)</f>
        <v>72</v>
      </c>
      <c r="X117" s="2"/>
      <c r="AB117" s="2"/>
      <c r="AC117" s="2"/>
      <c r="AD117" s="2"/>
      <c r="AE117" s="2"/>
    </row>
    <row r="118" spans="1:31">
      <c r="A118" s="3" t="s">
        <v>96</v>
      </c>
      <c r="B118" s="3" t="s">
        <v>97</v>
      </c>
      <c r="C118" s="3" t="s">
        <v>35</v>
      </c>
      <c r="D118" s="3">
        <v>57</v>
      </c>
      <c r="E118" s="3" t="s">
        <v>18</v>
      </c>
      <c r="F118" s="19" t="str">
        <f t="shared" si="2"/>
        <v>JohnMcGarryMGREATER DERRY TRACK CLUB</v>
      </c>
      <c r="G118" s="12">
        <v>1.443287037037037E-2</v>
      </c>
      <c r="H118" s="19">
        <f>IF(C118="F",VLOOKUP(D118,'F 5K Road'!$A$2:$B$101,2,FALSE)*G118,VLOOKUP(D118,'M 5K Road'!$A$2:$B$101,2,FALSE)*G118)</f>
        <v>1.198794212962963E-2</v>
      </c>
      <c r="I118" s="20">
        <f t="shared" si="3"/>
        <v>9</v>
      </c>
      <c r="J118" s="21">
        <f>VLOOKUP(I118,'Point Table'!A:B,2,FALSE)</f>
        <v>68</v>
      </c>
      <c r="X118" s="2">
        <f>SUM(N118:W118)</f>
        <v>0</v>
      </c>
      <c r="Y118" s="2"/>
      <c r="Z118" s="2"/>
      <c r="AA118" s="2"/>
      <c r="AB118" s="2"/>
      <c r="AC118" s="2"/>
      <c r="AD118" s="2"/>
      <c r="AE118" s="2"/>
    </row>
    <row r="119" spans="1:31">
      <c r="A119" s="3" t="s">
        <v>92</v>
      </c>
      <c r="B119" s="3" t="s">
        <v>93</v>
      </c>
      <c r="C119" s="3" t="s">
        <v>35</v>
      </c>
      <c r="D119" s="3">
        <v>52</v>
      </c>
      <c r="E119" s="3" t="s">
        <v>18</v>
      </c>
      <c r="F119" s="19" t="str">
        <f t="shared" si="2"/>
        <v>MichaelFraysseMGREATER DERRY TRACK CLUB</v>
      </c>
      <c r="G119" s="12">
        <v>1.3854166666666667E-2</v>
      </c>
      <c r="H119" s="19">
        <f>IF(C119="F",VLOOKUP(D119,'F 5K Road'!$A$2:$B$101,2,FALSE)*G119,VLOOKUP(D119,'M 5K Road'!$A$2:$B$101,2,FALSE)*G119)</f>
        <v>1.1992166666666668E-2</v>
      </c>
      <c r="I119" s="20">
        <f t="shared" si="3"/>
        <v>10</v>
      </c>
      <c r="J119" s="21">
        <f>VLOOKUP(I119,'Point Table'!A:B,2,FALSE)</f>
        <v>64</v>
      </c>
      <c r="X119" s="2" t="s">
        <v>13</v>
      </c>
      <c r="Y119" s="2"/>
      <c r="Z119" s="2"/>
      <c r="AA119" s="2"/>
      <c r="AB119" s="2"/>
      <c r="AC119" s="2"/>
      <c r="AD119" s="2"/>
      <c r="AE119" s="2"/>
    </row>
    <row r="120" spans="1:31">
      <c r="A120" s="3" t="s">
        <v>88</v>
      </c>
      <c r="B120" s="3" t="s">
        <v>89</v>
      </c>
      <c r="C120" s="3" t="s">
        <v>35</v>
      </c>
      <c r="D120" s="3">
        <v>37</v>
      </c>
      <c r="E120" s="3" t="s">
        <v>18</v>
      </c>
      <c r="F120" s="19" t="str">
        <f t="shared" si="2"/>
        <v>NicholasGregoryMGREATER DERRY TRACK CLUB</v>
      </c>
      <c r="G120" s="12">
        <v>1.2407407407407407E-2</v>
      </c>
      <c r="H120" s="19">
        <f>IF(C120="F",VLOOKUP(D120,'F 5K Road'!$A$2:$B$101,2,FALSE)*G120,VLOOKUP(D120,'M 5K Road'!$A$2:$B$101,2,FALSE)*G120)</f>
        <v>1.2042629629629629E-2</v>
      </c>
      <c r="I120" s="20">
        <f t="shared" si="3"/>
        <v>11</v>
      </c>
      <c r="J120" s="21">
        <f>VLOOKUP(I120,'Point Table'!A:B,2,FALSE)</f>
        <v>61</v>
      </c>
      <c r="AA120" s="2"/>
      <c r="AB120" s="2"/>
      <c r="AC120" s="2"/>
      <c r="AD120" s="2"/>
      <c r="AE120" s="2"/>
    </row>
    <row r="121" spans="1:31">
      <c r="A121" s="3" t="s">
        <v>204</v>
      </c>
      <c r="B121" s="3" t="s">
        <v>158</v>
      </c>
      <c r="C121" s="3" t="s">
        <v>35</v>
      </c>
      <c r="D121" s="3">
        <v>40</v>
      </c>
      <c r="E121" s="3" t="s">
        <v>20</v>
      </c>
      <c r="F121" s="33" t="str">
        <f t="shared" si="2"/>
        <v>SimonLongMUPPER VALLEY RUNNING CLUB</v>
      </c>
      <c r="G121" s="12">
        <v>1.2777777777777779E-2</v>
      </c>
      <c r="H121" s="19">
        <f>IF(C121="F",VLOOKUP(D121,'F 5K Road'!$A$2:$B$101,2,FALSE)*G121,VLOOKUP(D121,'M 5K Road'!$A$2:$B$101,2,FALSE)*G121)</f>
        <v>1.2133777777777778E-2</v>
      </c>
      <c r="I121" s="20">
        <f t="shared" si="3"/>
        <v>12</v>
      </c>
      <c r="J121" s="21">
        <f>VLOOKUP(I121,'Point Table'!A:B,2,FALSE)</f>
        <v>58</v>
      </c>
      <c r="X121" s="2"/>
      <c r="Y121" s="2"/>
      <c r="Z121" s="2"/>
      <c r="AA121" s="2"/>
      <c r="AB121" s="2"/>
      <c r="AC121" s="2"/>
      <c r="AD121" s="2"/>
      <c r="AE121" s="2"/>
    </row>
    <row r="122" spans="1:31">
      <c r="A122" s="3" t="s">
        <v>216</v>
      </c>
      <c r="B122" s="3" t="s">
        <v>217</v>
      </c>
      <c r="C122" s="3" t="s">
        <v>35</v>
      </c>
      <c r="D122" s="3">
        <v>53</v>
      </c>
      <c r="E122" s="3" t="s">
        <v>20</v>
      </c>
      <c r="F122" s="33" t="str">
        <f t="shared" si="2"/>
        <v>GeoffDunbarMUPPER VALLEY RUNNING CLUB</v>
      </c>
      <c r="G122" s="12">
        <v>1.4409722222222223E-2</v>
      </c>
      <c r="H122" s="19">
        <f>IF(C122="F",VLOOKUP(D122,'F 5K Road'!$A$2:$B$101,2,FALSE)*G122,VLOOKUP(D122,'M 5K Road'!$A$2:$B$101,2,FALSE)*G122)</f>
        <v>1.2372187500000001E-2</v>
      </c>
      <c r="I122" s="20">
        <f t="shared" si="3"/>
        <v>13</v>
      </c>
      <c r="J122" s="21">
        <f>VLOOKUP(I122,'Point Table'!A:B,2,FALSE)</f>
        <v>55</v>
      </c>
    </row>
    <row r="123" spans="1:31">
      <c r="A123" s="3" t="s">
        <v>117</v>
      </c>
      <c r="B123" s="3" t="s">
        <v>249</v>
      </c>
      <c r="C123" s="3" t="s">
        <v>35</v>
      </c>
      <c r="D123" s="3">
        <v>69</v>
      </c>
      <c r="E123" s="3" t="s">
        <v>20</v>
      </c>
      <c r="F123" s="33" t="str">
        <f t="shared" si="2"/>
        <v>JeffReedMUPPER VALLEY RUNNING CLUB</v>
      </c>
      <c r="G123" s="12">
        <v>1.6689814814814814E-2</v>
      </c>
      <c r="H123" s="19">
        <f>IF(C123="F",VLOOKUP(D123,'F 5K Road'!$A$2:$B$101,2,FALSE)*G123,VLOOKUP(D123,'M 5K Road'!$A$2:$B$101,2,FALSE)*G123)</f>
        <v>1.2440587962962961E-2</v>
      </c>
      <c r="I123" s="20">
        <f t="shared" si="3"/>
        <v>14</v>
      </c>
      <c r="J123" s="21">
        <f>VLOOKUP(I123,'Point Table'!A:B,2,FALSE)</f>
        <v>52</v>
      </c>
      <c r="AA123" s="2"/>
      <c r="AB123" s="2"/>
      <c r="AC123" s="2"/>
      <c r="AD123" s="2"/>
      <c r="AE123" s="2"/>
    </row>
    <row r="124" spans="1:31">
      <c r="A124" s="3" t="s">
        <v>208</v>
      </c>
      <c r="B124" s="3" t="s">
        <v>209</v>
      </c>
      <c r="C124" s="3" t="s">
        <v>35</v>
      </c>
      <c r="D124" s="3">
        <v>47</v>
      </c>
      <c r="E124" s="3" t="s">
        <v>20</v>
      </c>
      <c r="F124" s="33" t="str">
        <f t="shared" si="2"/>
        <v>JimmyWuMUPPER VALLEY RUNNING CLUB</v>
      </c>
      <c r="G124" s="12">
        <v>1.3877314814814815E-2</v>
      </c>
      <c r="H124" s="19">
        <f>IF(C124="F",VLOOKUP(D124,'F 5K Road'!$A$2:$B$101,2,FALSE)*G124,VLOOKUP(D124,'M 5K Road'!$A$2:$B$101,2,FALSE)*G124)</f>
        <v>1.2497909722222221E-2</v>
      </c>
      <c r="I124" s="20">
        <f t="shared" si="3"/>
        <v>15</v>
      </c>
      <c r="J124" s="21">
        <f>VLOOKUP(I124,'Point Table'!A:B,2,FALSE)</f>
        <v>49</v>
      </c>
      <c r="X124" s="3" t="s">
        <v>13</v>
      </c>
      <c r="AA124" s="2"/>
      <c r="AB124" s="2"/>
      <c r="AC124" s="2"/>
      <c r="AD124" s="2"/>
      <c r="AE124" s="2"/>
    </row>
    <row r="125" spans="1:31">
      <c r="A125" s="3" t="s">
        <v>68</v>
      </c>
      <c r="B125" s="3" t="s">
        <v>227</v>
      </c>
      <c r="C125" s="3" t="s">
        <v>35</v>
      </c>
      <c r="D125" s="3">
        <v>62</v>
      </c>
      <c r="E125" s="3" t="s">
        <v>20</v>
      </c>
      <c r="F125" s="33" t="str">
        <f t="shared" si="2"/>
        <v>TomMooreMUPPER VALLEY RUNNING CLUB</v>
      </c>
      <c r="G125" s="12">
        <v>1.5717592592592592E-2</v>
      </c>
      <c r="H125" s="19">
        <f>IF(C125="F",VLOOKUP(D125,'F 5K Road'!$A$2:$B$101,2,FALSE)*G125,VLOOKUP(D125,'M 5K Road'!$A$2:$B$101,2,FALSE)*G125)</f>
        <v>1.2504916666666666E-2</v>
      </c>
      <c r="I125" s="20">
        <f t="shared" si="3"/>
        <v>16</v>
      </c>
      <c r="J125" s="21">
        <f>VLOOKUP(I125,'Point Table'!A:B,2,FALSE)</f>
        <v>46</v>
      </c>
      <c r="X125" s="2"/>
      <c r="Y125" s="2"/>
      <c r="Z125" s="2"/>
      <c r="AA125" s="2"/>
      <c r="AB125" s="2"/>
      <c r="AC125" s="2"/>
      <c r="AD125" s="2"/>
      <c r="AE125" s="2"/>
    </row>
    <row r="126" spans="1:31">
      <c r="A126" s="3" t="s">
        <v>202</v>
      </c>
      <c r="B126" s="3" t="s">
        <v>203</v>
      </c>
      <c r="C126" s="3" t="s">
        <v>35</v>
      </c>
      <c r="D126" s="3">
        <v>17</v>
      </c>
      <c r="E126" s="3" t="s">
        <v>20</v>
      </c>
      <c r="F126" s="33" t="str">
        <f t="shared" si="2"/>
        <v>RyanFarisMUPPER VALLEY RUNNING CLUB</v>
      </c>
      <c r="G126" s="12">
        <v>1.2673611111111111E-2</v>
      </c>
      <c r="H126" s="19">
        <f>IF(C126="F",VLOOKUP(D126,'F 5K Road'!$A$2:$B$101,2,FALSE)*G126,VLOOKUP(D126,'M 5K Road'!$A$2:$B$101,2,FALSE)*G126)</f>
        <v>1.2673611111111111E-2</v>
      </c>
      <c r="I126" s="20">
        <f t="shared" si="3"/>
        <v>17</v>
      </c>
      <c r="J126" s="21">
        <f>VLOOKUP(I126,'Point Table'!A:B,2,FALSE)</f>
        <v>43</v>
      </c>
    </row>
    <row r="127" spans="1:31">
      <c r="A127" s="3" t="s">
        <v>99</v>
      </c>
      <c r="B127" s="3" t="s">
        <v>100</v>
      </c>
      <c r="C127" s="3" t="s">
        <v>35</v>
      </c>
      <c r="D127" s="3">
        <v>51</v>
      </c>
      <c r="E127" s="3" t="s">
        <v>18</v>
      </c>
      <c r="F127" s="19" t="str">
        <f t="shared" si="2"/>
        <v>PaulMahonMGREATER DERRY TRACK CLUB</v>
      </c>
      <c r="G127" s="12">
        <v>1.462962962962963E-2</v>
      </c>
      <c r="H127" s="19">
        <f>IF(C127="F",VLOOKUP(D127,'F 5K Road'!$A$2:$B$101,2,FALSE)*G127,VLOOKUP(D127,'M 5K Road'!$A$2:$B$101,2,FALSE)*G127)</f>
        <v>1.2765814814814815E-2</v>
      </c>
      <c r="I127" s="20">
        <f t="shared" si="3"/>
        <v>18</v>
      </c>
      <c r="J127" s="21">
        <f>VLOOKUP(I127,'Point Table'!A:B,2,FALSE)</f>
        <v>40</v>
      </c>
      <c r="X127" s="2"/>
      <c r="Y127" s="2"/>
      <c r="Z127" s="2"/>
      <c r="AA127" s="2"/>
      <c r="AB127" s="2"/>
      <c r="AC127" s="2"/>
      <c r="AD127" s="2"/>
      <c r="AE127" s="2"/>
    </row>
    <row r="128" spans="1:31">
      <c r="A128" s="3" t="s">
        <v>210</v>
      </c>
      <c r="B128" s="3" t="s">
        <v>211</v>
      </c>
      <c r="C128" s="3" t="s">
        <v>35</v>
      </c>
      <c r="D128" s="3">
        <v>44</v>
      </c>
      <c r="E128" s="3" t="s">
        <v>20</v>
      </c>
      <c r="F128" s="33" t="str">
        <f t="shared" si="2"/>
        <v>JeremyMikeczMUPPER VALLEY RUNNING CLUB</v>
      </c>
      <c r="G128" s="12">
        <v>1.4143518518518519E-2</v>
      </c>
      <c r="H128" s="19">
        <f>IF(C128="F",VLOOKUP(D128,'F 5K Road'!$A$2:$B$101,2,FALSE)*G128,VLOOKUP(D128,'M 5K Road'!$A$2:$B$101,2,FALSE)*G128)</f>
        <v>1.3034666666666667E-2</v>
      </c>
      <c r="I128" s="20">
        <f t="shared" si="3"/>
        <v>19</v>
      </c>
      <c r="J128" s="21">
        <f>VLOOKUP(I128,'Point Table'!A:B,2,FALSE)</f>
        <v>37</v>
      </c>
      <c r="X128" s="3" t="s">
        <v>13</v>
      </c>
      <c r="AA128" s="2"/>
      <c r="AB128" s="2"/>
      <c r="AC128" s="2"/>
      <c r="AD128" s="2"/>
      <c r="AE128" s="2"/>
    </row>
    <row r="129" spans="1:31">
      <c r="A129" s="3" t="s">
        <v>101</v>
      </c>
      <c r="B129" s="3" t="s">
        <v>102</v>
      </c>
      <c r="C129" s="3" t="s">
        <v>35</v>
      </c>
      <c r="D129" s="3">
        <v>52</v>
      </c>
      <c r="E129" s="3" t="s">
        <v>18</v>
      </c>
      <c r="F129" s="19" t="str">
        <f t="shared" si="2"/>
        <v>GregDesmaraisMGREATER DERRY TRACK CLUB</v>
      </c>
      <c r="G129" s="12">
        <v>1.5150462962962963E-2</v>
      </c>
      <c r="H129" s="19">
        <f>IF(C129="F",VLOOKUP(D129,'F 5K Road'!$A$2:$B$101,2,FALSE)*G129,VLOOKUP(D129,'M 5K Road'!$A$2:$B$101,2,FALSE)*G129)</f>
        <v>1.3114240740740741E-2</v>
      </c>
      <c r="I129" s="20">
        <f t="shared" si="3"/>
        <v>20</v>
      </c>
      <c r="J129" s="21">
        <f>VLOOKUP(I129,'Point Table'!A:B,2,FALSE)</f>
        <v>34</v>
      </c>
    </row>
    <row r="130" spans="1:31">
      <c r="A130" s="3" t="s">
        <v>90</v>
      </c>
      <c r="B130" s="3" t="s">
        <v>91</v>
      </c>
      <c r="C130" s="3" t="s">
        <v>35</v>
      </c>
      <c r="D130" s="3">
        <v>27</v>
      </c>
      <c r="E130" s="3" t="s">
        <v>18</v>
      </c>
      <c r="F130" s="19" t="str">
        <f t="shared" ref="F130:F193" si="4">A130&amp;B130&amp;C130&amp;E130</f>
        <v>LoganFosterMGREATER DERRY TRACK CLUB</v>
      </c>
      <c r="G130" s="12">
        <v>1.3136574074074075E-2</v>
      </c>
      <c r="H130" s="19">
        <f>IF(C130="F",VLOOKUP(D130,'F 5K Road'!$A$2:$B$101,2,FALSE)*G130,VLOOKUP(D130,'M 5K Road'!$A$2:$B$101,2,FALSE)*G130)</f>
        <v>1.3136574074074075E-2</v>
      </c>
      <c r="I130" s="20">
        <f t="shared" ref="I130:I193" si="5">COUNTIFS($C$2:$C$226,C130,$H$2:$H$226,"&lt;"&amp;H130)+1</f>
        <v>21</v>
      </c>
      <c r="J130" s="21">
        <f>VLOOKUP(I130,'Point Table'!A:B,2,FALSE)</f>
        <v>32</v>
      </c>
    </row>
    <row r="131" spans="1:31">
      <c r="A131" s="3" t="s">
        <v>92</v>
      </c>
      <c r="B131" s="3" t="s">
        <v>344</v>
      </c>
      <c r="C131" s="3" t="s">
        <v>35</v>
      </c>
      <c r="D131" s="3">
        <v>57</v>
      </c>
      <c r="E131" s="3" t="s">
        <v>20</v>
      </c>
      <c r="F131" s="33" t="str">
        <f t="shared" si="4"/>
        <v>MichaelVecchiarelliMUPPER VALLEY RUNNING CLUB</v>
      </c>
      <c r="G131" s="12">
        <v>1.5960648148148147E-2</v>
      </c>
      <c r="H131" s="19">
        <f>IF(C131="F",VLOOKUP(D131,'F 5K Road'!$A$2:$B$101,2,FALSE)*G131,VLOOKUP(D131,'M 5K Road'!$A$2:$B$101,2,FALSE)*G131)</f>
        <v>1.3256914351851851E-2</v>
      </c>
      <c r="I131" s="20">
        <f t="shared" si="5"/>
        <v>22</v>
      </c>
      <c r="J131" s="21">
        <f>VLOOKUP(I131,'Point Table'!A:B,2,FALSE)</f>
        <v>30</v>
      </c>
    </row>
    <row r="132" spans="1:31">
      <c r="A132" s="3" t="s">
        <v>234</v>
      </c>
      <c r="B132" s="3" t="s">
        <v>235</v>
      </c>
      <c r="C132" s="3" t="s">
        <v>35</v>
      </c>
      <c r="D132" s="3">
        <v>54</v>
      </c>
      <c r="E132" s="3" t="s">
        <v>20</v>
      </c>
      <c r="F132" s="33" t="str">
        <f t="shared" si="4"/>
        <v>ToddMackenzieMUPPER VALLEY RUNNING CLUB</v>
      </c>
      <c r="G132" s="12">
        <v>1.5648148148148147E-2</v>
      </c>
      <c r="H132" s="19">
        <f>IF(C132="F",VLOOKUP(D132,'F 5K Road'!$A$2:$B$101,2,FALSE)*G132,VLOOKUP(D132,'M 5K Road'!$A$2:$B$101,2,FALSE)*G132)</f>
        <v>1.3325962962962963E-2</v>
      </c>
      <c r="I132" s="20">
        <f t="shared" si="5"/>
        <v>23</v>
      </c>
      <c r="J132" s="21">
        <f>VLOOKUP(I132,'Point Table'!A:B,2,FALSE)</f>
        <v>28</v>
      </c>
    </row>
    <row r="133" spans="1:31">
      <c r="A133" s="3" t="s">
        <v>250</v>
      </c>
      <c r="B133" s="3" t="s">
        <v>251</v>
      </c>
      <c r="C133" s="3" t="s">
        <v>35</v>
      </c>
      <c r="D133" s="3">
        <v>61</v>
      </c>
      <c r="E133" s="3" t="s">
        <v>20</v>
      </c>
      <c r="F133" s="33" t="str">
        <f t="shared" si="4"/>
        <v>RobDanielsMUPPER VALLEY RUNNING CLUB</v>
      </c>
      <c r="G133" s="12">
        <v>1.6701388888888891E-2</v>
      </c>
      <c r="H133" s="19">
        <f>IF(C133="F",VLOOKUP(D133,'F 5K Road'!$A$2:$B$101,2,FALSE)*G133,VLOOKUP(D133,'M 5K Road'!$A$2:$B$101,2,FALSE)*G133)</f>
        <v>1.3404534722222224E-2</v>
      </c>
      <c r="I133" s="20">
        <f t="shared" si="5"/>
        <v>24</v>
      </c>
      <c r="J133" s="21">
        <f>VLOOKUP(I133,'Point Table'!A:B,2,FALSE)</f>
        <v>26</v>
      </c>
      <c r="X133" s="2" t="s">
        <v>13</v>
      </c>
      <c r="Y133" s="2"/>
      <c r="Z133" s="2"/>
      <c r="AA133" s="2"/>
      <c r="AB133" s="2"/>
      <c r="AC133" s="2"/>
      <c r="AD133" s="2"/>
      <c r="AE133" s="2"/>
    </row>
    <row r="134" spans="1:31">
      <c r="A134" s="3" t="s">
        <v>224</v>
      </c>
      <c r="B134" s="3" t="s">
        <v>225</v>
      </c>
      <c r="C134" s="3" t="s">
        <v>35</v>
      </c>
      <c r="D134" s="3">
        <v>48</v>
      </c>
      <c r="E134" s="3" t="s">
        <v>20</v>
      </c>
      <c r="F134" s="33" t="str">
        <f t="shared" si="4"/>
        <v>CraigManningMUPPER VALLEY RUNNING CLUB</v>
      </c>
      <c r="G134" s="12">
        <v>1.525462962962963E-2</v>
      </c>
      <c r="H134" s="19">
        <f>IF(C134="F",VLOOKUP(D134,'F 5K Road'!$A$2:$B$101,2,FALSE)*G134,VLOOKUP(D134,'M 5K Road'!$A$2:$B$101,2,FALSE)*G134)</f>
        <v>1.3631537037037037E-2</v>
      </c>
      <c r="I134" s="20">
        <f t="shared" si="5"/>
        <v>25</v>
      </c>
      <c r="J134" s="21">
        <f>VLOOKUP(I134,'Point Table'!A:B,2,FALSE)</f>
        <v>24</v>
      </c>
    </row>
    <row r="135" spans="1:31">
      <c r="A135" s="3" t="s">
        <v>83</v>
      </c>
      <c r="B135" s="3" t="s">
        <v>213</v>
      </c>
      <c r="C135" s="3" t="s">
        <v>35</v>
      </c>
      <c r="D135" s="3">
        <v>41</v>
      </c>
      <c r="E135" s="3" t="s">
        <v>20</v>
      </c>
      <c r="F135" s="33" t="str">
        <f t="shared" si="4"/>
        <v>DavidBardachMUPPER VALLEY RUNNING CLUB</v>
      </c>
      <c r="G135" s="12">
        <v>1.4479166666666666E-2</v>
      </c>
      <c r="H135" s="19">
        <f>IF(C135="F",VLOOKUP(D135,'F 5K Road'!$A$2:$B$101,2,FALSE)*G135,VLOOKUP(D135,'M 5K Road'!$A$2:$B$101,2,FALSE)*G135)</f>
        <v>1.3648062499999999E-2</v>
      </c>
      <c r="I135" s="20">
        <f t="shared" si="5"/>
        <v>26</v>
      </c>
      <c r="J135" s="21">
        <f>VLOOKUP(I135,'Point Table'!A:B,2,FALSE)</f>
        <v>22.5</v>
      </c>
    </row>
    <row r="136" spans="1:31">
      <c r="A136" s="3" t="s">
        <v>41</v>
      </c>
      <c r="B136" s="3" t="s">
        <v>42</v>
      </c>
      <c r="C136" s="3" t="s">
        <v>35</v>
      </c>
      <c r="D136" s="3">
        <v>57</v>
      </c>
      <c r="E136" s="3" t="s">
        <v>17</v>
      </c>
      <c r="F136" s="19" t="str">
        <f t="shared" si="4"/>
        <v>KentSirimogluMGATE CITY STRIDERS</v>
      </c>
      <c r="G136" s="12">
        <v>1.6516203703703703E-2</v>
      </c>
      <c r="H136" s="19">
        <f>IF(C136="F",VLOOKUP(D136,'F 5K Road'!$A$2:$B$101,2,FALSE)*G136,VLOOKUP(D136,'M 5K Road'!$A$2:$B$101,2,FALSE)*G136)</f>
        <v>1.3718358796296296E-2</v>
      </c>
      <c r="I136" s="20">
        <f t="shared" si="5"/>
        <v>27</v>
      </c>
      <c r="J136" s="21">
        <f>VLOOKUP(I136,'Point Table'!A:B,2,FALSE)</f>
        <v>21</v>
      </c>
    </row>
    <row r="137" spans="1:31">
      <c r="A137" s="3" t="s">
        <v>207</v>
      </c>
      <c r="B137" s="3" t="s">
        <v>142</v>
      </c>
      <c r="C137" s="3" t="s">
        <v>35</v>
      </c>
      <c r="D137" s="3">
        <v>15</v>
      </c>
      <c r="E137" s="3" t="s">
        <v>20</v>
      </c>
      <c r="F137" s="33" t="str">
        <f t="shared" si="4"/>
        <v>AlistairSmithMUPPER VALLEY RUNNING CLUB</v>
      </c>
      <c r="G137" s="12">
        <v>1.380787037037037E-2</v>
      </c>
      <c r="H137" s="19">
        <f>IF(C137="F",VLOOKUP(D137,'F 5K Road'!$A$2:$B$101,2,FALSE)*G137,VLOOKUP(D137,'M 5K Road'!$A$2:$B$101,2,FALSE)*G137)</f>
        <v>1.380787037037037E-2</v>
      </c>
      <c r="I137" s="20">
        <f t="shared" si="5"/>
        <v>28</v>
      </c>
      <c r="J137" s="21">
        <f>VLOOKUP(I137,'Point Table'!A:B,2,FALSE)</f>
        <v>19.5</v>
      </c>
      <c r="X137" s="2">
        <f>SUM(N137:W137)</f>
        <v>0</v>
      </c>
      <c r="Y137" s="2"/>
      <c r="Z137" s="2"/>
      <c r="AA137" s="2"/>
      <c r="AB137" s="2"/>
    </row>
    <row r="138" spans="1:31">
      <c r="A138" s="3" t="s">
        <v>117</v>
      </c>
      <c r="B138" s="3" t="s">
        <v>118</v>
      </c>
      <c r="C138" s="3" t="s">
        <v>35</v>
      </c>
      <c r="D138" s="3">
        <v>66</v>
      </c>
      <c r="E138" s="3" t="s">
        <v>18</v>
      </c>
      <c r="F138" s="19" t="str">
        <f t="shared" si="4"/>
        <v>JeffCrothersMGREATER DERRY TRACK CLUB</v>
      </c>
      <c r="G138" s="12">
        <v>1.818287037037037E-2</v>
      </c>
      <c r="H138" s="19">
        <f>IF(C138="F",VLOOKUP(D138,'F 5K Road'!$A$2:$B$101,2,FALSE)*G138,VLOOKUP(D138,'M 5K Road'!$A$2:$B$101,2,FALSE)*G138)</f>
        <v>1.3957171296296296E-2</v>
      </c>
      <c r="I138" s="20">
        <f t="shared" si="5"/>
        <v>29</v>
      </c>
      <c r="J138" s="21">
        <f>VLOOKUP(I138,'Point Table'!A:B,2,FALSE)</f>
        <v>18</v>
      </c>
      <c r="X138" s="2"/>
      <c r="Y138" s="2"/>
      <c r="Z138" s="2"/>
      <c r="AA138" s="2"/>
      <c r="AB138" s="2"/>
      <c r="AC138" s="2"/>
      <c r="AD138" s="2"/>
      <c r="AE138" s="2"/>
    </row>
    <row r="139" spans="1:31">
      <c r="A139" s="3" t="s">
        <v>155</v>
      </c>
      <c r="B139" s="3" t="s">
        <v>156</v>
      </c>
      <c r="C139" s="3" t="s">
        <v>35</v>
      </c>
      <c r="D139" s="3">
        <v>29</v>
      </c>
      <c r="E139" s="3" t="s">
        <v>19</v>
      </c>
      <c r="F139" s="19" t="str">
        <f t="shared" si="4"/>
        <v>BlakeTylerMMILLENNIUM RUNNING</v>
      </c>
      <c r="G139" s="12">
        <v>1.4004629629629629E-2</v>
      </c>
      <c r="H139" s="19">
        <f>IF(C139="F",VLOOKUP(D139,'F 5K Road'!$A$2:$B$101,2,FALSE)*G139,VLOOKUP(D139,'M 5K Road'!$A$2:$B$101,2,FALSE)*G139)</f>
        <v>1.4004629629629629E-2</v>
      </c>
      <c r="I139" s="20">
        <f t="shared" si="5"/>
        <v>30</v>
      </c>
      <c r="J139" s="21">
        <f>VLOOKUP(I139,'Point Table'!A:B,2,FALSE)</f>
        <v>16.5</v>
      </c>
    </row>
    <row r="140" spans="1:31">
      <c r="A140" s="3" t="s">
        <v>236</v>
      </c>
      <c r="B140" s="3" t="s">
        <v>215</v>
      </c>
      <c r="C140" s="3" t="s">
        <v>35</v>
      </c>
      <c r="D140" s="3">
        <v>52</v>
      </c>
      <c r="E140" s="3" t="s">
        <v>20</v>
      </c>
      <c r="F140" s="33" t="str">
        <f t="shared" si="4"/>
        <v>E.J.KieferMUPPER VALLEY RUNNING CLUB</v>
      </c>
      <c r="G140" s="12">
        <v>1.6192129629629629E-2</v>
      </c>
      <c r="H140" s="19">
        <f>IF(C140="F",VLOOKUP(D140,'F 5K Road'!$A$2:$B$101,2,FALSE)*G140,VLOOKUP(D140,'M 5K Road'!$A$2:$B$101,2,FALSE)*G140)</f>
        <v>1.4015907407407407E-2</v>
      </c>
      <c r="I140" s="20">
        <f t="shared" si="5"/>
        <v>31</v>
      </c>
      <c r="J140" s="21">
        <f>VLOOKUP(I140,'Point Table'!A:B,2,FALSE)</f>
        <v>15.5</v>
      </c>
    </row>
    <row r="141" spans="1:31">
      <c r="A141" s="3" t="s">
        <v>83</v>
      </c>
      <c r="B141" s="3" t="s">
        <v>258</v>
      </c>
      <c r="C141" s="3" t="s">
        <v>35</v>
      </c>
      <c r="D141" s="3">
        <v>59</v>
      </c>
      <c r="E141" s="3" t="s">
        <v>20</v>
      </c>
      <c r="F141" s="33" t="str">
        <f t="shared" si="4"/>
        <v>DavidGlueckMUPPER VALLEY RUNNING CLUB</v>
      </c>
      <c r="G141" s="12">
        <v>1.7164351851851851E-2</v>
      </c>
      <c r="H141" s="19">
        <f>IF(C141="F",VLOOKUP(D141,'F 5K Road'!$A$2:$B$101,2,FALSE)*G141,VLOOKUP(D141,'M 5K Road'!$A$2:$B$101,2,FALSE)*G141)</f>
        <v>1.4016409722222222E-2</v>
      </c>
      <c r="I141" s="20">
        <f t="shared" si="5"/>
        <v>32</v>
      </c>
      <c r="J141" s="21">
        <f>VLOOKUP(I141,'Point Table'!A:B,2,FALSE)</f>
        <v>14.5</v>
      </c>
    </row>
    <row r="142" spans="1:31">
      <c r="A142" s="3" t="s">
        <v>107</v>
      </c>
      <c r="B142" s="3" t="s">
        <v>108</v>
      </c>
      <c r="C142" s="3" t="s">
        <v>35</v>
      </c>
      <c r="D142" s="3">
        <v>50</v>
      </c>
      <c r="E142" s="3" t="s">
        <v>18</v>
      </c>
      <c r="F142" s="19" t="str">
        <f t="shared" si="4"/>
        <v>JamesAikenMGREATER DERRY TRACK CLUB</v>
      </c>
      <c r="G142" s="12">
        <v>1.5960648148148147E-2</v>
      </c>
      <c r="H142" s="19">
        <f>IF(C142="F",VLOOKUP(D142,'F 5K Road'!$A$2:$B$101,2,FALSE)*G142,VLOOKUP(D142,'M 5K Road'!$A$2:$B$101,2,FALSE)*G142)</f>
        <v>1.4038986111111111E-2</v>
      </c>
      <c r="I142" s="20">
        <f t="shared" si="5"/>
        <v>33</v>
      </c>
      <c r="J142" s="21">
        <f>VLOOKUP(I142,'Point Table'!A:B,2,FALSE)</f>
        <v>13.5</v>
      </c>
    </row>
    <row r="143" spans="1:31">
      <c r="A143" s="3" t="s">
        <v>96</v>
      </c>
      <c r="B143" s="3" t="s">
        <v>280</v>
      </c>
      <c r="C143" s="3" t="s">
        <v>35</v>
      </c>
      <c r="D143" s="3">
        <v>74</v>
      </c>
      <c r="E143" s="3" t="s">
        <v>20</v>
      </c>
      <c r="F143" s="33" t="str">
        <f t="shared" si="4"/>
        <v>JohnValentineMUPPER VALLEY RUNNING CLUB</v>
      </c>
      <c r="G143" s="12">
        <v>2.0277777777777777E-2</v>
      </c>
      <c r="H143" s="19">
        <f>IF(C143="F",VLOOKUP(D143,'F 5K Road'!$A$2:$B$101,2,FALSE)*G143,VLOOKUP(D143,'M 5K Road'!$A$2:$B$101,2,FALSE)*G143)</f>
        <v>1.4133611111111109E-2</v>
      </c>
      <c r="I143" s="20">
        <f t="shared" si="5"/>
        <v>34</v>
      </c>
      <c r="J143" s="21">
        <f>VLOOKUP(I143,'Point Table'!A:B,2,FALSE)</f>
        <v>12.5</v>
      </c>
    </row>
    <row r="144" spans="1:31">
      <c r="A144" s="3" t="s">
        <v>212</v>
      </c>
      <c r="B144" s="3" t="s">
        <v>213</v>
      </c>
      <c r="C144" s="3" t="s">
        <v>35</v>
      </c>
      <c r="D144" s="3">
        <v>13</v>
      </c>
      <c r="E144" s="3" t="s">
        <v>20</v>
      </c>
      <c r="F144" s="33" t="str">
        <f t="shared" si="4"/>
        <v>YoshBardachMUPPER VALLEY RUNNING CLUB</v>
      </c>
      <c r="G144" s="12">
        <v>1.4166666666666666E-2</v>
      </c>
      <c r="H144" s="19">
        <f>IF(C144="F",VLOOKUP(D144,'F 5K Road'!$A$2:$B$101,2,FALSE)*G144,VLOOKUP(D144,'M 5K Road'!$A$2:$B$101,2,FALSE)*G144)</f>
        <v>1.4166666666666666E-2</v>
      </c>
      <c r="I144" s="20">
        <f t="shared" si="5"/>
        <v>35</v>
      </c>
      <c r="J144" s="21">
        <f>VLOOKUP(I144,'Point Table'!A:B,2,FALSE)</f>
        <v>11.5</v>
      </c>
    </row>
    <row r="145" spans="1:31">
      <c r="A145" s="3" t="s">
        <v>214</v>
      </c>
      <c r="B145" s="3" t="s">
        <v>215</v>
      </c>
      <c r="C145" s="3" t="s">
        <v>35</v>
      </c>
      <c r="D145" s="3">
        <v>14</v>
      </c>
      <c r="E145" s="3" t="s">
        <v>20</v>
      </c>
      <c r="F145" s="33" t="str">
        <f t="shared" si="4"/>
        <v>IanKieferMUPPER VALLEY RUNNING CLUB</v>
      </c>
      <c r="G145" s="12">
        <v>1.4282407407407407E-2</v>
      </c>
      <c r="H145" s="19">
        <f>IF(C145="F",VLOOKUP(D145,'F 5K Road'!$A$2:$B$101,2,FALSE)*G145,VLOOKUP(D145,'M 5K Road'!$A$2:$B$101,2,FALSE)*G145)</f>
        <v>1.4282407407407407E-2</v>
      </c>
      <c r="I145" s="20">
        <f t="shared" si="5"/>
        <v>36</v>
      </c>
      <c r="J145" s="21">
        <f>VLOOKUP(I145,'Point Table'!A:B,2,FALSE)</f>
        <v>11</v>
      </c>
      <c r="X145" s="2">
        <f>SUM(N145:W145)</f>
        <v>0</v>
      </c>
      <c r="AB145" s="2"/>
      <c r="AC145" s="2"/>
      <c r="AD145" s="2"/>
      <c r="AE145" s="2"/>
    </row>
    <row r="146" spans="1:31">
      <c r="A146" s="3" t="s">
        <v>177</v>
      </c>
      <c r="B146" s="3" t="s">
        <v>314</v>
      </c>
      <c r="C146" s="3" t="s">
        <v>35</v>
      </c>
      <c r="D146" s="3">
        <v>83</v>
      </c>
      <c r="E146" s="3" t="s">
        <v>20</v>
      </c>
      <c r="F146" s="33" t="str">
        <f t="shared" si="4"/>
        <v>AlanCallawayMUPPER VALLEY RUNNING CLUB</v>
      </c>
      <c r="G146" s="12">
        <v>2.5046296296296296E-2</v>
      </c>
      <c r="H146" s="19">
        <f>IF(C146="F",VLOOKUP(D146,'F 5K Road'!$A$2:$B$101,2,FALSE)*G146,VLOOKUP(D146,'M 5K Road'!$A$2:$B$101,2,FALSE)*G146)</f>
        <v>1.4341509259259259E-2</v>
      </c>
      <c r="I146" s="20">
        <f t="shared" si="5"/>
        <v>37</v>
      </c>
      <c r="J146" s="21">
        <f>VLOOKUP(I146,'Point Table'!A:B,2,FALSE)</f>
        <v>10.5</v>
      </c>
    </row>
    <row r="147" spans="1:31">
      <c r="A147" s="3" t="s">
        <v>218</v>
      </c>
      <c r="B147" s="3" t="s">
        <v>219</v>
      </c>
      <c r="C147" s="3" t="s">
        <v>35</v>
      </c>
      <c r="D147" s="3">
        <v>33</v>
      </c>
      <c r="E147" s="3" t="s">
        <v>20</v>
      </c>
      <c r="F147" s="33" t="str">
        <f t="shared" si="4"/>
        <v>BrendanVon KossMUPPER VALLEY RUNNING CLUB</v>
      </c>
      <c r="G147" s="12">
        <v>1.4710648148148148E-2</v>
      </c>
      <c r="H147" s="19">
        <f>IF(C147="F",VLOOKUP(D147,'F 5K Road'!$A$2:$B$101,2,FALSE)*G147,VLOOKUP(D147,'M 5K Road'!$A$2:$B$101,2,FALSE)*G147)</f>
        <v>1.4617971064814815E-2</v>
      </c>
      <c r="I147" s="20">
        <f t="shared" si="5"/>
        <v>38</v>
      </c>
      <c r="J147" s="21">
        <f>VLOOKUP(I147,'Point Table'!A:B,2,FALSE)</f>
        <v>10</v>
      </c>
      <c r="X147" s="2"/>
      <c r="Y147" s="2"/>
      <c r="Z147" s="2"/>
      <c r="AA147" s="2"/>
      <c r="AB147" s="2"/>
      <c r="AC147" s="2"/>
      <c r="AD147" s="2"/>
      <c r="AE147" s="2"/>
    </row>
    <row r="148" spans="1:31">
      <c r="A148" s="3" t="s">
        <v>46</v>
      </c>
      <c r="B148" s="3" t="s">
        <v>47</v>
      </c>
      <c r="C148" s="3" t="s">
        <v>35</v>
      </c>
      <c r="D148" s="3">
        <v>51</v>
      </c>
      <c r="E148" s="3" t="s">
        <v>17</v>
      </c>
      <c r="F148" s="19" t="str">
        <f t="shared" si="4"/>
        <v>MatthewShapiroMGATE CITY STRIDERS</v>
      </c>
      <c r="G148" s="12">
        <v>1.6770833333333332E-2</v>
      </c>
      <c r="H148" s="19">
        <f>IF(C148="F",VLOOKUP(D148,'F 5K Road'!$A$2:$B$101,2,FALSE)*G148,VLOOKUP(D148,'M 5K Road'!$A$2:$B$101,2,FALSE)*G148)</f>
        <v>1.4634229166666667E-2</v>
      </c>
      <c r="I148" s="20">
        <f t="shared" si="5"/>
        <v>39</v>
      </c>
      <c r="J148" s="21">
        <f>VLOOKUP(I148,'Point Table'!A:B,2,FALSE)</f>
        <v>9.5</v>
      </c>
      <c r="X148" s="2"/>
      <c r="Y148" s="2"/>
      <c r="Z148" s="2"/>
      <c r="AA148" s="2"/>
      <c r="AB148" s="2"/>
      <c r="AC148" s="2"/>
      <c r="AD148" s="2"/>
      <c r="AE148" s="2"/>
    </row>
    <row r="149" spans="1:31">
      <c r="A149" s="3" t="s">
        <v>50</v>
      </c>
      <c r="B149" s="3" t="s">
        <v>51</v>
      </c>
      <c r="C149" s="3" t="s">
        <v>35</v>
      </c>
      <c r="D149" s="3">
        <v>65</v>
      </c>
      <c r="E149" s="3" t="s">
        <v>17</v>
      </c>
      <c r="F149" s="19" t="str">
        <f t="shared" si="4"/>
        <v>BruceContiMGATE CITY STRIDERS</v>
      </c>
      <c r="G149" s="12">
        <v>1.8969907407407408E-2</v>
      </c>
      <c r="H149" s="19">
        <f>IF(C149="F",VLOOKUP(D149,'F 5K Road'!$A$2:$B$101,2,FALSE)*G149,VLOOKUP(D149,'M 5K Road'!$A$2:$B$101,2,FALSE)*G149)</f>
        <v>1.4694090277777776E-2</v>
      </c>
      <c r="I149" s="20">
        <f t="shared" si="5"/>
        <v>40</v>
      </c>
      <c r="J149" s="21">
        <f>VLOOKUP(I149,'Point Table'!A:B,2,FALSE)</f>
        <v>9</v>
      </c>
    </row>
    <row r="150" spans="1:31">
      <c r="A150" s="3" t="s">
        <v>254</v>
      </c>
      <c r="B150" s="3" t="s">
        <v>203</v>
      </c>
      <c r="C150" s="3" t="s">
        <v>35</v>
      </c>
      <c r="D150" s="3">
        <v>51</v>
      </c>
      <c r="E150" s="3" t="s">
        <v>20</v>
      </c>
      <c r="F150" s="33" t="str">
        <f t="shared" si="4"/>
        <v>JasonFarisMUPPER VALLEY RUNNING CLUB</v>
      </c>
      <c r="G150" s="12">
        <v>1.6851851851851851E-2</v>
      </c>
      <c r="H150" s="19">
        <f>IF(C150="F",VLOOKUP(D150,'F 5K Road'!$A$2:$B$101,2,FALSE)*G150,VLOOKUP(D150,'M 5K Road'!$A$2:$B$101,2,FALSE)*G150)</f>
        <v>1.4704925925925925E-2</v>
      </c>
      <c r="I150" s="20">
        <f t="shared" si="5"/>
        <v>41</v>
      </c>
      <c r="J150" s="21">
        <f>VLOOKUP(I150,'Point Table'!A:B,2,FALSE)</f>
        <v>8.6999999999999993</v>
      </c>
      <c r="X150" s="2"/>
      <c r="AB150" s="2"/>
      <c r="AC150" s="2"/>
      <c r="AD150" s="2"/>
      <c r="AE150" s="2"/>
    </row>
    <row r="151" spans="1:31">
      <c r="A151" s="3" t="s">
        <v>237</v>
      </c>
      <c r="B151" s="3" t="s">
        <v>238</v>
      </c>
      <c r="C151" s="3" t="s">
        <v>35</v>
      </c>
      <c r="D151" s="3">
        <v>46</v>
      </c>
      <c r="E151" s="3" t="s">
        <v>20</v>
      </c>
      <c r="F151" s="33" t="str">
        <f t="shared" si="4"/>
        <v>ErikFergusonMUPPER VALLEY RUNNING CLUB</v>
      </c>
      <c r="G151" s="12">
        <v>1.6238425925925927E-2</v>
      </c>
      <c r="H151" s="19">
        <f>IF(C151="F",VLOOKUP(D151,'F 5K Road'!$A$2:$B$101,2,FALSE)*G151,VLOOKUP(D151,'M 5K Road'!$A$2:$B$101,2,FALSE)*G151)</f>
        <v>1.473799537037037E-2</v>
      </c>
      <c r="I151" s="20">
        <f t="shared" si="5"/>
        <v>42</v>
      </c>
      <c r="J151" s="21">
        <f>VLOOKUP(I151,'Point Table'!A:B,2,FALSE)</f>
        <v>8.4</v>
      </c>
      <c r="AA151" s="2"/>
      <c r="AB151" s="2"/>
      <c r="AC151" s="2"/>
      <c r="AD151" s="2"/>
      <c r="AE151" s="2"/>
    </row>
    <row r="152" spans="1:31">
      <c r="A152" s="3" t="s">
        <v>343</v>
      </c>
      <c r="B152" s="3" t="s">
        <v>342</v>
      </c>
      <c r="C152" s="3" t="s">
        <v>35</v>
      </c>
      <c r="D152" s="3">
        <v>66</v>
      </c>
      <c r="E152" s="3" t="s">
        <v>20</v>
      </c>
      <c r="F152" s="33" t="str">
        <f t="shared" si="4"/>
        <v>DarrelLasellMUPPER VALLEY RUNNING CLUB</v>
      </c>
      <c r="G152" s="12">
        <v>1.9305555555555555E-2</v>
      </c>
      <c r="H152" s="19">
        <f>IF(C152="F",VLOOKUP(D152,'F 5K Road'!$A$2:$B$101,2,FALSE)*G152,VLOOKUP(D152,'M 5K Road'!$A$2:$B$101,2,FALSE)*G152)</f>
        <v>1.4818944444444444E-2</v>
      </c>
      <c r="I152" s="20">
        <f t="shared" si="5"/>
        <v>43</v>
      </c>
      <c r="J152" s="21">
        <f>VLOOKUP(I152,'Point Table'!A:B,2,FALSE)</f>
        <v>8.1</v>
      </c>
    </row>
    <row r="153" spans="1:31">
      <c r="A153" s="3" t="s">
        <v>39</v>
      </c>
      <c r="B153" s="3" t="s">
        <v>40</v>
      </c>
      <c r="C153" s="3" t="s">
        <v>35</v>
      </c>
      <c r="D153" s="3">
        <v>45</v>
      </c>
      <c r="E153" s="3" t="s">
        <v>17</v>
      </c>
      <c r="F153" s="19" t="str">
        <f t="shared" si="4"/>
        <v>StephenRouleauMGATE CITY STRIDERS</v>
      </c>
      <c r="G153" s="12">
        <v>1.6238425925925927E-2</v>
      </c>
      <c r="H153" s="19">
        <f>IF(C153="F",VLOOKUP(D153,'F 5K Road'!$A$2:$B$101,2,FALSE)*G153,VLOOKUP(D153,'M 5K Road'!$A$2:$B$101,2,FALSE)*G153)</f>
        <v>1.4851664351851852E-2</v>
      </c>
      <c r="I153" s="20">
        <f t="shared" si="5"/>
        <v>44</v>
      </c>
      <c r="J153" s="21">
        <f>VLOOKUP(I153,'Point Table'!A:B,2,FALSE)</f>
        <v>7.8</v>
      </c>
    </row>
    <row r="154" spans="1:31">
      <c r="A154" s="3" t="s">
        <v>264</v>
      </c>
      <c r="B154" s="3" t="s">
        <v>265</v>
      </c>
      <c r="C154" s="3" t="s">
        <v>35</v>
      </c>
      <c r="D154" s="3">
        <v>55</v>
      </c>
      <c r="E154" s="3" t="s">
        <v>20</v>
      </c>
      <c r="F154" s="33" t="str">
        <f t="shared" si="4"/>
        <v>YusakuHoriuckiMUPPER VALLEY RUNNING CLUB</v>
      </c>
      <c r="G154" s="12">
        <v>1.7696759259259259E-2</v>
      </c>
      <c r="H154" s="19">
        <f>IF(C154="F",VLOOKUP(D154,'F 5K Road'!$A$2:$B$101,2,FALSE)*G154,VLOOKUP(D154,'M 5K Road'!$A$2:$B$101,2,FALSE)*G154)</f>
        <v>1.4946682870370371E-2</v>
      </c>
      <c r="I154" s="20">
        <f t="shared" si="5"/>
        <v>45</v>
      </c>
      <c r="J154" s="21">
        <f>VLOOKUP(I154,'Point Table'!A:B,2,FALSE)</f>
        <v>7.5</v>
      </c>
      <c r="AA154" s="2"/>
      <c r="AB154" s="2"/>
      <c r="AC154" s="2"/>
      <c r="AD154" s="2"/>
      <c r="AE154" s="2"/>
    </row>
    <row r="155" spans="1:31">
      <c r="A155" s="3" t="s">
        <v>103</v>
      </c>
      <c r="B155" s="3" t="s">
        <v>104</v>
      </c>
      <c r="C155" s="3" t="s">
        <v>35</v>
      </c>
      <c r="D155" s="3">
        <v>38</v>
      </c>
      <c r="E155" s="3" t="s">
        <v>18</v>
      </c>
      <c r="F155" s="19" t="str">
        <f t="shared" si="4"/>
        <v>RonaldGallantMGREATER DERRY TRACK CLUB</v>
      </c>
      <c r="G155" s="12">
        <v>1.5717592592592592E-2</v>
      </c>
      <c r="H155" s="19">
        <f>IF(C155="F",VLOOKUP(D155,'F 5K Road'!$A$2:$B$101,2,FALSE)*G155,VLOOKUP(D155,'M 5K Road'!$A$2:$B$101,2,FALSE)*G155)</f>
        <v>1.5145472222222222E-2</v>
      </c>
      <c r="I155" s="20">
        <f t="shared" si="5"/>
        <v>46</v>
      </c>
      <c r="J155" s="21">
        <f>VLOOKUP(I155,'Point Table'!A:B,2,FALSE)</f>
        <v>7.25</v>
      </c>
    </row>
    <row r="156" spans="1:31">
      <c r="A156" s="3" t="s">
        <v>125</v>
      </c>
      <c r="B156" s="3" t="s">
        <v>126</v>
      </c>
      <c r="C156" s="3" t="s">
        <v>35</v>
      </c>
      <c r="D156" s="3">
        <v>69</v>
      </c>
      <c r="E156" s="3" t="s">
        <v>18</v>
      </c>
      <c r="F156" s="19" t="str">
        <f t="shared" si="4"/>
        <v>GarySomogieMGREATER DERRY TRACK CLUB</v>
      </c>
      <c r="G156" s="12">
        <v>2.0370370370370372E-2</v>
      </c>
      <c r="H156" s="19">
        <f>IF(C156="F",VLOOKUP(D156,'F 5K Road'!$A$2:$B$101,2,FALSE)*G156,VLOOKUP(D156,'M 5K Road'!$A$2:$B$101,2,FALSE)*G156)</f>
        <v>1.5184074074074074E-2</v>
      </c>
      <c r="I156" s="20">
        <f t="shared" si="5"/>
        <v>47</v>
      </c>
      <c r="J156" s="21">
        <f>VLOOKUP(I156,'Point Table'!A:B,2,FALSE)</f>
        <v>7</v>
      </c>
    </row>
    <row r="157" spans="1:31">
      <c r="A157" s="3" t="s">
        <v>228</v>
      </c>
      <c r="B157" s="3" t="s">
        <v>229</v>
      </c>
      <c r="C157" s="3" t="s">
        <v>35</v>
      </c>
      <c r="D157" s="3">
        <v>32</v>
      </c>
      <c r="E157" s="3" t="s">
        <v>20</v>
      </c>
      <c r="F157" s="33" t="str">
        <f t="shared" si="4"/>
        <v>MattGymanskiMUPPER VALLEY RUNNING CLUB</v>
      </c>
      <c r="G157" s="12">
        <v>1.53125E-2</v>
      </c>
      <c r="H157" s="19">
        <f>IF(C157="F",VLOOKUP(D157,'F 5K Road'!$A$2:$B$101,2,FALSE)*G157,VLOOKUP(D157,'M 5K Road'!$A$2:$B$101,2,FALSE)*G157)</f>
        <v>1.526503125E-2</v>
      </c>
      <c r="I157" s="20">
        <f t="shared" si="5"/>
        <v>48</v>
      </c>
      <c r="J157" s="21">
        <f>VLOOKUP(I157,'Point Table'!A:B,2,FALSE)</f>
        <v>6.75</v>
      </c>
      <c r="Y157" s="2"/>
      <c r="Z157" s="2"/>
      <c r="AA157" s="2"/>
      <c r="AB157" s="2"/>
      <c r="AC157" s="2"/>
      <c r="AD157" s="2"/>
      <c r="AE157" s="2"/>
    </row>
    <row r="158" spans="1:31">
      <c r="A158" s="3" t="s">
        <v>160</v>
      </c>
      <c r="B158" s="3" t="s">
        <v>161</v>
      </c>
      <c r="C158" s="3" t="s">
        <v>35</v>
      </c>
      <c r="D158" s="3">
        <v>55</v>
      </c>
      <c r="E158" s="3" t="s">
        <v>19</v>
      </c>
      <c r="F158" s="19" t="str">
        <f t="shared" si="4"/>
        <v>SeanPattenMMILLENNIUM RUNNING</v>
      </c>
      <c r="G158" s="12">
        <v>1.818287037037037E-2</v>
      </c>
      <c r="H158" s="19">
        <f>IF(C158="F",VLOOKUP(D158,'F 5K Road'!$A$2:$B$101,2,FALSE)*G158,VLOOKUP(D158,'M 5K Road'!$A$2:$B$101,2,FALSE)*G158)</f>
        <v>1.5357252314814815E-2</v>
      </c>
      <c r="I158" s="20">
        <f t="shared" si="5"/>
        <v>49</v>
      </c>
      <c r="J158" s="21">
        <f>VLOOKUP(I158,'Point Table'!A:B,2,FALSE)</f>
        <v>6.5</v>
      </c>
      <c r="X158" s="2"/>
      <c r="Y158" s="2"/>
      <c r="Z158" s="2"/>
      <c r="AA158" s="2"/>
      <c r="AB158" s="2"/>
      <c r="AC158" s="2"/>
      <c r="AD158" s="2"/>
      <c r="AE158" s="2"/>
    </row>
    <row r="159" spans="1:31">
      <c r="A159" s="3" t="s">
        <v>230</v>
      </c>
      <c r="B159" s="3" t="s">
        <v>203</v>
      </c>
      <c r="C159" s="3" t="s">
        <v>35</v>
      </c>
      <c r="D159" s="3">
        <v>12</v>
      </c>
      <c r="E159" s="3" t="s">
        <v>20</v>
      </c>
      <c r="F159" s="33" t="str">
        <f t="shared" si="4"/>
        <v>DylanFarisMUPPER VALLEY RUNNING CLUB</v>
      </c>
      <c r="G159" s="12">
        <v>1.5416666666666667E-2</v>
      </c>
      <c r="H159" s="19">
        <f>IF(C159="F",VLOOKUP(D159,'F 5K Road'!$A$2:$B$101,2,FALSE)*G159,VLOOKUP(D159,'M 5K Road'!$A$2:$B$101,2,FALSE)*G159)</f>
        <v>1.5416666666666667E-2</v>
      </c>
      <c r="I159" s="20">
        <f t="shared" si="5"/>
        <v>50</v>
      </c>
      <c r="J159" s="21">
        <f>VLOOKUP(I159,'Point Table'!A:B,2,FALSE)</f>
        <v>6.25</v>
      </c>
    </row>
    <row r="160" spans="1:31">
      <c r="A160" s="3" t="s">
        <v>231</v>
      </c>
      <c r="B160" s="3" t="s">
        <v>213</v>
      </c>
      <c r="C160" s="3" t="s">
        <v>35</v>
      </c>
      <c r="D160" s="3">
        <v>11</v>
      </c>
      <c r="E160" s="3" t="s">
        <v>20</v>
      </c>
      <c r="F160" s="33" t="str">
        <f t="shared" si="4"/>
        <v>RockyBardachMUPPER VALLEY RUNNING CLUB</v>
      </c>
      <c r="G160" s="12">
        <v>1.5428240740740741E-2</v>
      </c>
      <c r="H160" s="19">
        <f>IF(C160="F",VLOOKUP(D160,'F 5K Road'!$A$2:$B$101,2,FALSE)*G160,VLOOKUP(D160,'M 5K Road'!$A$2:$B$101,2,FALSE)*G160)</f>
        <v>1.5428240740740741E-2</v>
      </c>
      <c r="I160" s="20">
        <f t="shared" si="5"/>
        <v>51</v>
      </c>
      <c r="J160" s="21">
        <f>VLOOKUP(I160,'Point Table'!A:B,2,FALSE)</f>
        <v>6</v>
      </c>
    </row>
    <row r="161" spans="1:31">
      <c r="A161" s="3" t="s">
        <v>62</v>
      </c>
      <c r="B161" s="3" t="s">
        <v>257</v>
      </c>
      <c r="C161" s="3" t="s">
        <v>35</v>
      </c>
      <c r="D161" s="3">
        <v>47</v>
      </c>
      <c r="E161" s="3" t="s">
        <v>20</v>
      </c>
      <c r="F161" s="33" t="str">
        <f t="shared" si="4"/>
        <v>ThomasBurgerMUPPER VALLEY RUNNING CLUB</v>
      </c>
      <c r="G161" s="12">
        <v>1.7164351851851851E-2</v>
      </c>
      <c r="H161" s="19">
        <f>IF(C161="F",VLOOKUP(D161,'F 5K Road'!$A$2:$B$101,2,FALSE)*G161,VLOOKUP(D161,'M 5K Road'!$A$2:$B$101,2,FALSE)*G161)</f>
        <v>1.5458215277777776E-2</v>
      </c>
      <c r="I161" s="20">
        <f t="shared" si="5"/>
        <v>52</v>
      </c>
      <c r="J161" s="21">
        <f>VLOOKUP(I161,'Point Table'!A:B,2,FALSE)</f>
        <v>5.75</v>
      </c>
      <c r="X161" s="2"/>
      <c r="Y161" s="2"/>
      <c r="Z161" s="2"/>
      <c r="AA161" s="2"/>
      <c r="AB161" s="2"/>
      <c r="AC161" s="2"/>
      <c r="AD161" s="2"/>
      <c r="AE161" s="2"/>
    </row>
    <row r="162" spans="1:31" ht="13" customHeight="1">
      <c r="A162" s="3" t="s">
        <v>266</v>
      </c>
      <c r="B162" s="3" t="s">
        <v>267</v>
      </c>
      <c r="C162" s="3" t="s">
        <v>35</v>
      </c>
      <c r="D162" s="3">
        <v>51</v>
      </c>
      <c r="E162" s="3" t="s">
        <v>20</v>
      </c>
      <c r="F162" s="33" t="str">
        <f t="shared" si="4"/>
        <v>RickJuniorMUPPER VALLEY RUNNING CLUB</v>
      </c>
      <c r="G162" s="12">
        <v>1.7789351851851851E-2</v>
      </c>
      <c r="H162" s="19">
        <f>IF(C162="F",VLOOKUP(D162,'F 5K Road'!$A$2:$B$101,2,FALSE)*G162,VLOOKUP(D162,'M 5K Road'!$A$2:$B$101,2,FALSE)*G162)</f>
        <v>1.5522988425925926E-2</v>
      </c>
      <c r="I162" s="20">
        <f t="shared" si="5"/>
        <v>53</v>
      </c>
      <c r="J162" s="21">
        <f>VLOOKUP(I162,'Point Table'!A:B,2,FALSE)</f>
        <v>5.5</v>
      </c>
    </row>
    <row r="163" spans="1:31">
      <c r="A163" s="3" t="s">
        <v>124</v>
      </c>
      <c r="B163" s="3" t="s">
        <v>122</v>
      </c>
      <c r="C163" s="3" t="s">
        <v>35</v>
      </c>
      <c r="D163" s="3">
        <v>64</v>
      </c>
      <c r="E163" s="3" t="s">
        <v>18</v>
      </c>
      <c r="F163" s="19" t="str">
        <f t="shared" si="4"/>
        <v>MarkPeabodyMGREATER DERRY TRACK CLUB</v>
      </c>
      <c r="G163" s="12">
        <v>1.9872685185185184E-2</v>
      </c>
      <c r="H163" s="19">
        <f>IF(C163="F",VLOOKUP(D163,'F 5K Road'!$A$2:$B$101,2,FALSE)*G163,VLOOKUP(D163,'M 5K Road'!$A$2:$B$101,2,FALSE)*G163)</f>
        <v>1.5532490740740739E-2</v>
      </c>
      <c r="I163" s="20">
        <f t="shared" si="5"/>
        <v>54</v>
      </c>
      <c r="J163" s="21">
        <f>VLOOKUP(I163,'Point Table'!A:B,2,FALSE)</f>
        <v>5.25</v>
      </c>
    </row>
    <row r="164" spans="1:31">
      <c r="A164" s="3" t="s">
        <v>115</v>
      </c>
      <c r="B164" s="3" t="s">
        <v>116</v>
      </c>
      <c r="C164" s="3" t="s">
        <v>35</v>
      </c>
      <c r="D164" s="3">
        <v>52</v>
      </c>
      <c r="E164" s="3" t="s">
        <v>18</v>
      </c>
      <c r="F164" s="19" t="str">
        <f t="shared" si="4"/>
        <v>RichardChristianMGREATER DERRY TRACK CLUB</v>
      </c>
      <c r="G164" s="12">
        <v>1.7997685185185186E-2</v>
      </c>
      <c r="H164" s="19">
        <f>IF(C164="F",VLOOKUP(D164,'F 5K Road'!$A$2:$B$101,2,FALSE)*G164,VLOOKUP(D164,'M 5K Road'!$A$2:$B$101,2,FALSE)*G164)</f>
        <v>1.5578796296296297E-2</v>
      </c>
      <c r="I164" s="20">
        <f t="shared" si="5"/>
        <v>55</v>
      </c>
      <c r="J164" s="21">
        <f>VLOOKUP(I164,'Point Table'!A:B,2,FALSE)</f>
        <v>5</v>
      </c>
    </row>
    <row r="165" spans="1:31">
      <c r="A165" s="3" t="s">
        <v>52</v>
      </c>
      <c r="B165" s="3" t="s">
        <v>53</v>
      </c>
      <c r="C165" s="3" t="s">
        <v>35</v>
      </c>
      <c r="D165" s="3">
        <v>59</v>
      </c>
      <c r="E165" s="3" t="s">
        <v>17</v>
      </c>
      <c r="F165" s="19" t="str">
        <f t="shared" si="4"/>
        <v>JacquesDubeMGATE CITY STRIDERS</v>
      </c>
      <c r="G165" s="12">
        <v>1.9108796296296297E-2</v>
      </c>
      <c r="H165" s="19">
        <f>IF(C165="F",VLOOKUP(D165,'F 5K Road'!$A$2:$B$101,2,FALSE)*G165,VLOOKUP(D165,'M 5K Road'!$A$2:$B$101,2,FALSE)*G165)</f>
        <v>1.5604243055555557E-2</v>
      </c>
      <c r="I165" s="20">
        <f t="shared" si="5"/>
        <v>56</v>
      </c>
      <c r="J165" s="21">
        <f>VLOOKUP(I165,'Point Table'!A:B,2,FALSE)</f>
        <v>4.75</v>
      </c>
      <c r="AA165" s="2"/>
      <c r="AB165" s="2"/>
      <c r="AC165" s="2"/>
      <c r="AD165" s="2"/>
      <c r="AE165" s="2"/>
    </row>
    <row r="166" spans="1:31">
      <c r="A166" s="3" t="s">
        <v>96</v>
      </c>
      <c r="B166" s="3" t="s">
        <v>276</v>
      </c>
      <c r="C166" s="3" t="s">
        <v>35</v>
      </c>
      <c r="D166" s="3">
        <v>62</v>
      </c>
      <c r="E166" s="3" t="s">
        <v>20</v>
      </c>
      <c r="F166" s="33" t="str">
        <f t="shared" si="4"/>
        <v>JohnMurphyMUPPER VALLEY RUNNING CLUB</v>
      </c>
      <c r="G166" s="12">
        <v>1.9837962962962963E-2</v>
      </c>
      <c r="H166" s="19">
        <f>IF(C166="F",VLOOKUP(D166,'F 5K Road'!$A$2:$B$101,2,FALSE)*G166,VLOOKUP(D166,'M 5K Road'!$A$2:$B$101,2,FALSE)*G166)</f>
        <v>1.5783083333333333E-2</v>
      </c>
      <c r="I166" s="20">
        <f t="shared" si="5"/>
        <v>57</v>
      </c>
      <c r="J166" s="21">
        <f>VLOOKUP(I166,'Point Table'!A:B,2,FALSE)</f>
        <v>4.5</v>
      </c>
    </row>
    <row r="167" spans="1:31">
      <c r="A167" s="3" t="s">
        <v>62</v>
      </c>
      <c r="B167" s="3" t="s">
        <v>63</v>
      </c>
      <c r="C167" s="3" t="s">
        <v>35</v>
      </c>
      <c r="D167" s="3">
        <v>70</v>
      </c>
      <c r="E167" s="3" t="s">
        <v>17</v>
      </c>
      <c r="F167" s="19" t="str">
        <f t="shared" si="4"/>
        <v>ThomasConleyMGATE CITY STRIDERS</v>
      </c>
      <c r="G167" s="12">
        <v>2.1574074074074075E-2</v>
      </c>
      <c r="H167" s="19">
        <f>IF(C167="F",VLOOKUP(D167,'F 5K Road'!$A$2:$B$101,2,FALSE)*G167,VLOOKUP(D167,'M 5K Road'!$A$2:$B$101,2,FALSE)*G167)</f>
        <v>1.5897935185185185E-2</v>
      </c>
      <c r="I167" s="20">
        <f t="shared" si="5"/>
        <v>58</v>
      </c>
      <c r="J167" s="21">
        <f>VLOOKUP(I167,'Point Table'!A:B,2,FALSE)</f>
        <v>4.25</v>
      </c>
    </row>
    <row r="168" spans="1:31">
      <c r="A168" s="3" t="s">
        <v>96</v>
      </c>
      <c r="B168" s="3" t="s">
        <v>253</v>
      </c>
      <c r="C168" s="3" t="s">
        <v>35</v>
      </c>
      <c r="D168" s="3">
        <v>40</v>
      </c>
      <c r="E168" s="3" t="s">
        <v>20</v>
      </c>
      <c r="F168" s="33" t="str">
        <f t="shared" si="4"/>
        <v>JohnPomeroyMUPPER VALLEY RUNNING CLUB</v>
      </c>
      <c r="G168" s="12">
        <v>1.6840277777777777E-2</v>
      </c>
      <c r="H168" s="19">
        <f>IF(C168="F",VLOOKUP(D168,'F 5K Road'!$A$2:$B$101,2,FALSE)*G168,VLOOKUP(D168,'M 5K Road'!$A$2:$B$101,2,FALSE)*G168)</f>
        <v>1.5991527777777778E-2</v>
      </c>
      <c r="I168" s="20">
        <f t="shared" si="5"/>
        <v>59</v>
      </c>
      <c r="J168" s="21">
        <f>VLOOKUP(I168,'Point Table'!A:B,2,FALSE)</f>
        <v>4</v>
      </c>
    </row>
    <row r="169" spans="1:31">
      <c r="A169" s="3" t="s">
        <v>401</v>
      </c>
      <c r="B169" s="3" t="s">
        <v>402</v>
      </c>
      <c r="C169" s="3" t="s">
        <v>35</v>
      </c>
      <c r="D169" s="3">
        <v>62</v>
      </c>
      <c r="E169" s="3" t="s">
        <v>17</v>
      </c>
      <c r="F169" s="19" t="str">
        <f t="shared" si="4"/>
        <v>PhilPetchekMGATE CITY STRIDERS</v>
      </c>
      <c r="G169" s="12">
        <v>2.0162037037037037E-2</v>
      </c>
      <c r="H169" s="19">
        <f>IF(C169="F",VLOOKUP(D169,'F 5K Road'!$A$2:$B$101,2,FALSE)*G169,VLOOKUP(D169,'M 5K Road'!$A$2:$B$101,2,FALSE)*G169)</f>
        <v>1.6040916666666665E-2</v>
      </c>
      <c r="I169" s="20">
        <f t="shared" si="5"/>
        <v>60</v>
      </c>
      <c r="J169" s="21">
        <f>VLOOKUP(I169,'Point Table'!A:B,2,FALSE)</f>
        <v>3.75</v>
      </c>
      <c r="X169" s="2"/>
      <c r="Y169" s="2"/>
      <c r="Z169" s="2"/>
      <c r="AA169" s="2"/>
      <c r="AB169" s="2"/>
      <c r="AC169" s="2"/>
      <c r="AD169" s="2"/>
      <c r="AE169" s="2"/>
    </row>
    <row r="170" spans="1:31">
      <c r="A170" s="3" t="s">
        <v>305</v>
      </c>
      <c r="B170" s="3" t="s">
        <v>306</v>
      </c>
      <c r="C170" s="3" t="s">
        <v>35</v>
      </c>
      <c r="D170" s="3">
        <v>74</v>
      </c>
      <c r="E170" s="3" t="s">
        <v>20</v>
      </c>
      <c r="F170" s="33" t="str">
        <f t="shared" si="4"/>
        <v>BillBrownMUPPER VALLEY RUNNING CLUB</v>
      </c>
      <c r="G170" s="12">
        <v>2.3506944444444445E-2</v>
      </c>
      <c r="H170" s="19">
        <f>IF(C170="F",VLOOKUP(D170,'F 5K Road'!$A$2:$B$101,2,FALSE)*G170,VLOOKUP(D170,'M 5K Road'!$A$2:$B$101,2,FALSE)*G170)</f>
        <v>1.6384340277777777E-2</v>
      </c>
      <c r="I170" s="20">
        <f t="shared" si="5"/>
        <v>61</v>
      </c>
      <c r="J170" s="21">
        <f>VLOOKUP(I170,'Point Table'!A:B,2,FALSE)</f>
        <v>3.5</v>
      </c>
      <c r="X170" s="2"/>
      <c r="Y170" s="2"/>
      <c r="Z170" s="2"/>
      <c r="AA170" s="2"/>
      <c r="AB170" s="2"/>
      <c r="AC170" s="2"/>
      <c r="AD170" s="2"/>
      <c r="AE170" s="2"/>
    </row>
    <row r="171" spans="1:31">
      <c r="A171" s="3" t="s">
        <v>109</v>
      </c>
      <c r="B171" s="3" t="s">
        <v>110</v>
      </c>
      <c r="C171" s="3" t="s">
        <v>35</v>
      </c>
      <c r="D171" s="3">
        <v>31</v>
      </c>
      <c r="E171" s="3" t="s">
        <v>18</v>
      </c>
      <c r="F171" s="19" t="str">
        <f t="shared" si="4"/>
        <v>ChristopherForbesMGREATER DERRY TRACK CLUB</v>
      </c>
      <c r="G171" s="12">
        <v>1.6412037037037037E-2</v>
      </c>
      <c r="H171" s="19">
        <f>IF(C171="F",VLOOKUP(D171,'F 5K Road'!$A$2:$B$101,2,FALSE)*G171,VLOOKUP(D171,'M 5K Road'!$A$2:$B$101,2,FALSE)*G171)</f>
        <v>1.6393983796296297E-2</v>
      </c>
      <c r="I171" s="20">
        <f t="shared" si="5"/>
        <v>62</v>
      </c>
      <c r="J171" s="21">
        <f>VLOOKUP(I171,'Point Table'!A:B,2,FALSE)</f>
        <v>3.25</v>
      </c>
    </row>
    <row r="172" spans="1:31">
      <c r="A172" s="3" t="s">
        <v>176</v>
      </c>
      <c r="B172" s="3" t="s">
        <v>239</v>
      </c>
      <c r="C172" s="3" t="s">
        <v>35</v>
      </c>
      <c r="D172" s="3">
        <v>14</v>
      </c>
      <c r="E172" s="3" t="s">
        <v>20</v>
      </c>
      <c r="F172" s="33" t="str">
        <f t="shared" si="4"/>
        <v>ScottMcSherryMUPPER VALLEY RUNNING CLUB</v>
      </c>
      <c r="G172" s="12">
        <v>1.6446759259259258E-2</v>
      </c>
      <c r="H172" s="19">
        <f>IF(C172="F",VLOOKUP(D172,'F 5K Road'!$A$2:$B$101,2,FALSE)*G172,VLOOKUP(D172,'M 5K Road'!$A$2:$B$101,2,FALSE)*G172)</f>
        <v>1.6446759259259258E-2</v>
      </c>
      <c r="I172" s="20">
        <f t="shared" si="5"/>
        <v>63</v>
      </c>
      <c r="J172" s="21">
        <f>VLOOKUP(I172,'Point Table'!A:B,2,FALSE)</f>
        <v>3</v>
      </c>
    </row>
    <row r="173" spans="1:31">
      <c r="A173" s="3" t="s">
        <v>262</v>
      </c>
      <c r="B173" s="3" t="s">
        <v>263</v>
      </c>
      <c r="C173" s="3" t="s">
        <v>35</v>
      </c>
      <c r="D173" s="3">
        <v>39</v>
      </c>
      <c r="E173" s="3" t="s">
        <v>20</v>
      </c>
      <c r="F173" s="33" t="str">
        <f t="shared" si="4"/>
        <v>EranAssafMUPPER VALLEY RUNNING CLUB</v>
      </c>
      <c r="G173" s="12">
        <v>1.7569444444444443E-2</v>
      </c>
      <c r="H173" s="19">
        <f>IF(C173="F",VLOOKUP(D173,'F 5K Road'!$A$2:$B$101,2,FALSE)*G173,VLOOKUP(D173,'M 5K Road'!$A$2:$B$101,2,FALSE)*G173)</f>
        <v>1.6806930555555554E-2</v>
      </c>
      <c r="I173" s="20">
        <f t="shared" si="5"/>
        <v>64</v>
      </c>
      <c r="J173" s="21">
        <f>VLOOKUP(I173,'Point Table'!A:B,2,FALSE)</f>
        <v>2.8</v>
      </c>
      <c r="AA173" s="2"/>
      <c r="AB173" s="2"/>
      <c r="AC173" s="2"/>
      <c r="AD173" s="2"/>
      <c r="AE173" s="2"/>
    </row>
    <row r="174" spans="1:31">
      <c r="A174" s="3" t="s">
        <v>272</v>
      </c>
      <c r="B174" s="3" t="s">
        <v>273</v>
      </c>
      <c r="C174" s="3" t="s">
        <v>35</v>
      </c>
      <c r="D174" s="3">
        <v>52</v>
      </c>
      <c r="E174" s="3" t="s">
        <v>20</v>
      </c>
      <c r="F174" s="33" t="str">
        <f t="shared" si="4"/>
        <v>PedroAlvarezMUPPER VALLEY RUNNING CLUB</v>
      </c>
      <c r="G174" s="12">
        <v>1.9432870370370371E-2</v>
      </c>
      <c r="H174" s="19">
        <f>IF(C174="F",VLOOKUP(D174,'F 5K Road'!$A$2:$B$101,2,FALSE)*G174,VLOOKUP(D174,'M 5K Road'!$A$2:$B$101,2,FALSE)*G174)</f>
        <v>1.6821092592592592E-2</v>
      </c>
      <c r="I174" s="20">
        <f t="shared" si="5"/>
        <v>65</v>
      </c>
      <c r="J174" s="21">
        <f>VLOOKUP(I174,'Point Table'!A:B,2,FALSE)</f>
        <v>2.6</v>
      </c>
      <c r="X174" s="2"/>
      <c r="Y174" s="2"/>
      <c r="Z174" s="2"/>
      <c r="AA174" s="2"/>
      <c r="AB174" s="2"/>
      <c r="AC174" s="2"/>
      <c r="AD174" s="2"/>
      <c r="AE174" s="2"/>
    </row>
    <row r="175" spans="1:31">
      <c r="A175" s="3" t="s">
        <v>325</v>
      </c>
      <c r="B175" s="3" t="s">
        <v>326</v>
      </c>
      <c r="C175" s="3" t="s">
        <v>35</v>
      </c>
      <c r="D175" s="3">
        <v>39</v>
      </c>
      <c r="E175" s="3" t="s">
        <v>18</v>
      </c>
      <c r="F175" s="33" t="str">
        <f t="shared" si="4"/>
        <v>ChristophJaegerMGREATER DERRY TRACK CLUB</v>
      </c>
      <c r="G175" s="12">
        <v>1.7754629629629631E-2</v>
      </c>
      <c r="H175" s="19">
        <f>IF(C175="F",VLOOKUP(D175,'F 5K Road'!$A$2:$B$101,2,FALSE)*G175,VLOOKUP(D175,'M 5K Road'!$A$2:$B$101,2,FALSE)*G175)</f>
        <v>1.6984078703703706E-2</v>
      </c>
      <c r="I175" s="20">
        <f t="shared" si="5"/>
        <v>66</v>
      </c>
      <c r="J175" s="21">
        <f>VLOOKUP(I175,'Point Table'!A:B,2,FALSE)</f>
        <v>2.4</v>
      </c>
    </row>
    <row r="176" spans="1:31">
      <c r="A176" s="3" t="s">
        <v>160</v>
      </c>
      <c r="B176" s="3" t="s">
        <v>274</v>
      </c>
      <c r="C176" s="3" t="s">
        <v>35</v>
      </c>
      <c r="D176" s="3">
        <v>49</v>
      </c>
      <c r="E176" s="3" t="s">
        <v>20</v>
      </c>
      <c r="F176" s="33" t="str">
        <f t="shared" si="4"/>
        <v>SeanWolfeMUPPER VALLEY RUNNING CLUB</v>
      </c>
      <c r="G176" s="12">
        <v>1.9467592592592592E-2</v>
      </c>
      <c r="H176" s="19">
        <f>IF(C176="F",VLOOKUP(D176,'F 5K Road'!$A$2:$B$101,2,FALSE)*G176,VLOOKUP(D176,'M 5K Road'!$A$2:$B$101,2,FALSE)*G176)</f>
        <v>1.7259967592592594E-2</v>
      </c>
      <c r="I176" s="20">
        <f t="shared" si="5"/>
        <v>67</v>
      </c>
      <c r="J176" s="21">
        <f>VLOOKUP(I176,'Point Table'!A:B,2,FALSE)</f>
        <v>2.2000000000000002</v>
      </c>
      <c r="X176" s="2"/>
      <c r="Y176" s="2"/>
      <c r="Z176" s="2"/>
      <c r="AA176" s="2"/>
      <c r="AB176" s="2"/>
      <c r="AC176" s="2"/>
      <c r="AD176" s="2"/>
      <c r="AE176" s="2"/>
    </row>
    <row r="177" spans="1:31">
      <c r="A177" s="3" t="s">
        <v>134</v>
      </c>
      <c r="B177" s="3" t="s">
        <v>132</v>
      </c>
      <c r="C177" s="3" t="s">
        <v>35</v>
      </c>
      <c r="D177" s="3">
        <v>71</v>
      </c>
      <c r="E177" s="3" t="s">
        <v>18</v>
      </c>
      <c r="F177" s="19" t="str">
        <f t="shared" si="4"/>
        <v>PeterJensenMGREATER DERRY TRACK CLUB</v>
      </c>
      <c r="G177" s="12">
        <v>2.420138888888889E-2</v>
      </c>
      <c r="H177" s="19">
        <f>IF(C177="F",VLOOKUP(D177,'F 5K Road'!$A$2:$B$101,2,FALSE)*G177,VLOOKUP(D177,'M 5K Road'!$A$2:$B$101,2,FALSE)*G177)</f>
        <v>1.7613770833333334E-2</v>
      </c>
      <c r="I177" s="20">
        <f t="shared" si="5"/>
        <v>68</v>
      </c>
      <c r="J177" s="21">
        <f>VLOOKUP(I177,'Point Table'!A:B,2,FALSE)</f>
        <v>2</v>
      </c>
      <c r="AA177" s="2"/>
      <c r="AB177" s="2"/>
      <c r="AC177" s="2"/>
      <c r="AD177" s="2"/>
      <c r="AE177" s="2"/>
    </row>
    <row r="178" spans="1:31">
      <c r="A178" s="3" t="s">
        <v>134</v>
      </c>
      <c r="B178" s="3" t="s">
        <v>331</v>
      </c>
      <c r="C178" s="3" t="s">
        <v>35</v>
      </c>
      <c r="D178" s="3">
        <v>39</v>
      </c>
      <c r="E178" s="3" t="s">
        <v>20</v>
      </c>
      <c r="F178" s="33" t="str">
        <f t="shared" si="4"/>
        <v>PeterDalenMUPPER VALLEY RUNNING CLUB</v>
      </c>
      <c r="G178" s="12">
        <v>1.9027777777777779E-2</v>
      </c>
      <c r="H178" s="19">
        <f>IF(C178="F",VLOOKUP(D178,'F 5K Road'!$A$2:$B$101,2,FALSE)*G178,VLOOKUP(D178,'M 5K Road'!$A$2:$B$101,2,FALSE)*G178)</f>
        <v>1.8201972222222224E-2</v>
      </c>
      <c r="I178" s="20">
        <f t="shared" si="5"/>
        <v>69</v>
      </c>
      <c r="J178" s="21">
        <f>VLOOKUP(I178,'Point Table'!A:B,2,FALSE)</f>
        <v>1.8</v>
      </c>
    </row>
    <row r="179" spans="1:31">
      <c r="A179" s="3" t="s">
        <v>83</v>
      </c>
      <c r="B179" s="3" t="s">
        <v>140</v>
      </c>
      <c r="C179" s="3" t="s">
        <v>35</v>
      </c>
      <c r="D179" s="3">
        <v>73</v>
      </c>
      <c r="E179" s="3" t="s">
        <v>18</v>
      </c>
      <c r="F179" s="19" t="str">
        <f t="shared" si="4"/>
        <v>DavidBreedenMGREATER DERRY TRACK CLUB</v>
      </c>
      <c r="G179" s="12">
        <v>2.5787037037037035E-2</v>
      </c>
      <c r="H179" s="19">
        <f>IF(C179="F",VLOOKUP(D179,'F 5K Road'!$A$2:$B$101,2,FALSE)*G179,VLOOKUP(D179,'M 5K Road'!$A$2:$B$101,2,FALSE)*G179)</f>
        <v>1.8254643518518517E-2</v>
      </c>
      <c r="I179" s="20">
        <f t="shared" si="5"/>
        <v>70</v>
      </c>
      <c r="J179" s="21">
        <f>VLOOKUP(I179,'Point Table'!A:B,2,FALSE)</f>
        <v>1.6</v>
      </c>
      <c r="X179" s="2" t="s">
        <v>13</v>
      </c>
      <c r="Y179" s="2"/>
      <c r="Z179" s="2"/>
      <c r="AA179" s="2"/>
      <c r="AB179" s="2"/>
      <c r="AC179" s="2"/>
      <c r="AD179" s="2"/>
      <c r="AE179" s="2"/>
    </row>
    <row r="180" spans="1:31">
      <c r="A180" s="3" t="s">
        <v>164</v>
      </c>
      <c r="B180" s="3" t="s">
        <v>165</v>
      </c>
      <c r="C180" s="3" t="s">
        <v>35</v>
      </c>
      <c r="D180" s="3">
        <v>44</v>
      </c>
      <c r="E180" s="3" t="s">
        <v>19</v>
      </c>
      <c r="F180" s="19" t="str">
        <f t="shared" si="4"/>
        <v>EricBoucherMMILLENNIUM RUNNING</v>
      </c>
      <c r="G180" s="12">
        <v>1.9861111111111111E-2</v>
      </c>
      <c r="H180" s="19">
        <f>IF(C180="F",VLOOKUP(D180,'F 5K Road'!$A$2:$B$101,2,FALSE)*G180,VLOOKUP(D180,'M 5K Road'!$A$2:$B$101,2,FALSE)*G180)</f>
        <v>1.8303999999999997E-2</v>
      </c>
      <c r="I180" s="20">
        <f t="shared" si="5"/>
        <v>71</v>
      </c>
      <c r="J180" s="21">
        <f>VLOOKUP(I180,'Point Table'!A:B,2,FALSE)</f>
        <v>1.5</v>
      </c>
      <c r="X180" s="3" t="s">
        <v>13</v>
      </c>
      <c r="Y180" s="3" t="s">
        <v>13</v>
      </c>
      <c r="Z180" s="3" t="s">
        <v>13</v>
      </c>
    </row>
    <row r="181" spans="1:31">
      <c r="A181" s="3" t="s">
        <v>92</v>
      </c>
      <c r="B181" s="3" t="s">
        <v>120</v>
      </c>
      <c r="C181" s="3" t="s">
        <v>35</v>
      </c>
      <c r="D181" s="3">
        <v>38</v>
      </c>
      <c r="E181" s="3" t="s">
        <v>18</v>
      </c>
      <c r="F181" s="19" t="str">
        <f t="shared" si="4"/>
        <v>MichaelElliottMGREATER DERRY TRACK CLUB</v>
      </c>
      <c r="G181" s="12">
        <v>1.923611111111111E-2</v>
      </c>
      <c r="H181" s="19">
        <f>IF(C181="F",VLOOKUP(D181,'F 5K Road'!$A$2:$B$101,2,FALSE)*G181,VLOOKUP(D181,'M 5K Road'!$A$2:$B$101,2,FALSE)*G181)</f>
        <v>1.8535916666666666E-2</v>
      </c>
      <c r="I181" s="20">
        <f t="shared" si="5"/>
        <v>72</v>
      </c>
      <c r="J181" s="21">
        <f>VLOOKUP(I181,'Point Table'!A:B,2,FALSE)</f>
        <v>1.4</v>
      </c>
      <c r="AA181" s="2"/>
      <c r="AB181" s="2"/>
      <c r="AC181" s="2"/>
      <c r="AD181" s="2"/>
      <c r="AE181" s="2"/>
    </row>
    <row r="182" spans="1:31">
      <c r="A182" s="3" t="s">
        <v>68</v>
      </c>
      <c r="B182" s="3" t="s">
        <v>69</v>
      </c>
      <c r="C182" s="3" t="s">
        <v>35</v>
      </c>
      <c r="D182" s="3">
        <v>68</v>
      </c>
      <c r="E182" s="3" t="s">
        <v>17</v>
      </c>
      <c r="F182" s="19" t="str">
        <f t="shared" si="4"/>
        <v>TomKolbMGATE CITY STRIDERS</v>
      </c>
      <c r="G182" s="12">
        <v>2.4918981481481483E-2</v>
      </c>
      <c r="H182" s="19">
        <f>IF(C182="F",VLOOKUP(D182,'F 5K Road'!$A$2:$B$101,2,FALSE)*G182,VLOOKUP(D182,'M 5K Road'!$A$2:$B$101,2,FALSE)*G182)</f>
        <v>1.8771468749999999E-2</v>
      </c>
      <c r="I182" s="20">
        <f t="shared" si="5"/>
        <v>73</v>
      </c>
      <c r="J182" s="21">
        <f>VLOOKUP(I182,'Point Table'!A:B,2,FALSE)</f>
        <v>1.3</v>
      </c>
      <c r="X182" s="2"/>
      <c r="AB182" s="2"/>
      <c r="AC182" s="2"/>
      <c r="AD182" s="2"/>
      <c r="AE182" s="2"/>
    </row>
    <row r="183" spans="1:31">
      <c r="A183" s="3" t="s">
        <v>85</v>
      </c>
      <c r="B183" s="3" t="s">
        <v>86</v>
      </c>
      <c r="C183" s="3" t="s">
        <v>35</v>
      </c>
      <c r="D183" s="3">
        <v>78</v>
      </c>
      <c r="E183" s="3" t="s">
        <v>17</v>
      </c>
      <c r="F183" s="19" t="str">
        <f t="shared" si="4"/>
        <v>RaymondBoutotteMGATE CITY STRIDERS</v>
      </c>
      <c r="G183" s="12">
        <v>3.0231481481481481E-2</v>
      </c>
      <c r="H183" s="19">
        <f>IF(C183="F",VLOOKUP(D183,'F 5K Road'!$A$2:$B$101,2,FALSE)*G183,VLOOKUP(D183,'M 5K Road'!$A$2:$B$101,2,FALSE)*G183)</f>
        <v>1.9580930555555556E-2</v>
      </c>
      <c r="I183" s="20">
        <f t="shared" si="5"/>
        <v>74</v>
      </c>
      <c r="J183" s="21">
        <f>VLOOKUP(I183,'Point Table'!A:B,2,FALSE)</f>
        <v>1.2</v>
      </c>
      <c r="Z183" s="2"/>
      <c r="AA183" s="2"/>
      <c r="AB183" s="2"/>
      <c r="AC183" s="2"/>
      <c r="AD183" s="2"/>
      <c r="AE183" s="2"/>
    </row>
    <row r="184" spans="1:31">
      <c r="A184" s="3" t="s">
        <v>55</v>
      </c>
      <c r="B184" s="3" t="s">
        <v>56</v>
      </c>
      <c r="C184" s="3" t="s">
        <v>35</v>
      </c>
      <c r="D184" s="3">
        <v>34</v>
      </c>
      <c r="E184" s="3" t="s">
        <v>17</v>
      </c>
      <c r="F184" s="19" t="str">
        <f t="shared" si="4"/>
        <v>StevenMontecalvoMGATE CITY STRIDERS</v>
      </c>
      <c r="G184" s="12">
        <v>1.9803240740740739E-2</v>
      </c>
      <c r="H184" s="19">
        <f>IF(C184="F",VLOOKUP(D184,'F 5K Road'!$A$2:$B$101,2,FALSE)*G184,VLOOKUP(D184,'M 5K Road'!$A$2:$B$101,2,FALSE)*G184)</f>
        <v>1.9593326388888888E-2</v>
      </c>
      <c r="I184" s="20">
        <f t="shared" si="5"/>
        <v>75</v>
      </c>
      <c r="J184" s="21">
        <f>VLOOKUP(I184,'Point Table'!A:B,2,FALSE)</f>
        <v>1.1000000000000001</v>
      </c>
    </row>
    <row r="185" spans="1:31">
      <c r="A185" s="3" t="s">
        <v>292</v>
      </c>
      <c r="B185" s="3" t="s">
        <v>142</v>
      </c>
      <c r="C185" s="3" t="s">
        <v>35</v>
      </c>
      <c r="D185" s="3">
        <v>47</v>
      </c>
      <c r="E185" s="3" t="s">
        <v>20</v>
      </c>
      <c r="F185" s="33" t="str">
        <f t="shared" si="4"/>
        <v>ColinSmithMUPPER VALLEY RUNNING CLUB</v>
      </c>
      <c r="G185" s="12">
        <v>2.179398148148148E-2</v>
      </c>
      <c r="H185" s="19">
        <f>IF(C185="F",VLOOKUP(D185,'F 5K Road'!$A$2:$B$101,2,FALSE)*G185,VLOOKUP(D185,'M 5K Road'!$A$2:$B$101,2,FALSE)*G185)</f>
        <v>1.9627659722222222E-2</v>
      </c>
      <c r="I185" s="20">
        <f t="shared" si="5"/>
        <v>76</v>
      </c>
      <c r="J185" s="21">
        <f>VLOOKUP(I185,'Point Table'!A:B,2,FALSE)</f>
        <v>1</v>
      </c>
      <c r="X185" s="2"/>
      <c r="Y185" s="2"/>
      <c r="Z185" s="2"/>
      <c r="AA185" s="2"/>
      <c r="AB185" s="2"/>
      <c r="AC185" s="2"/>
      <c r="AD185" s="2"/>
      <c r="AE185" s="2"/>
    </row>
    <row r="186" spans="1:31">
      <c r="A186" s="3" t="s">
        <v>164</v>
      </c>
      <c r="B186" s="3" t="s">
        <v>107</v>
      </c>
      <c r="C186" s="3" t="s">
        <v>35</v>
      </c>
      <c r="D186" s="3">
        <v>45</v>
      </c>
      <c r="E186" s="3" t="s">
        <v>20</v>
      </c>
      <c r="F186" s="33" t="str">
        <f t="shared" si="4"/>
        <v>EricJamesMUPPER VALLEY RUNNING CLUB</v>
      </c>
      <c r="G186" s="12">
        <v>2.1817129629629631E-2</v>
      </c>
      <c r="H186" s="19">
        <f>IF(C186="F",VLOOKUP(D186,'F 5K Road'!$A$2:$B$101,2,FALSE)*G186,VLOOKUP(D186,'M 5K Road'!$A$2:$B$101,2,FALSE)*G186)</f>
        <v>1.995394675925926E-2</v>
      </c>
      <c r="I186" s="20">
        <f t="shared" si="5"/>
        <v>77</v>
      </c>
      <c r="J186" s="21">
        <f>VLOOKUP(I186,'Point Table'!A:B,2,FALSE)</f>
        <v>1</v>
      </c>
      <c r="X186" s="3" t="s">
        <v>13</v>
      </c>
      <c r="Y186" s="2"/>
      <c r="Z186" s="2"/>
      <c r="AA186" s="2"/>
      <c r="AB186" s="2"/>
      <c r="AC186" s="2"/>
      <c r="AD186" s="2"/>
      <c r="AE186" s="2"/>
    </row>
    <row r="187" spans="1:31">
      <c r="A187" s="3" t="s">
        <v>59</v>
      </c>
      <c r="B187" s="3" t="s">
        <v>60</v>
      </c>
      <c r="C187" s="3" t="s">
        <v>35</v>
      </c>
      <c r="D187" s="3">
        <v>12</v>
      </c>
      <c r="E187" s="3" t="s">
        <v>17</v>
      </c>
      <c r="F187" s="19" t="str">
        <f t="shared" si="4"/>
        <v>JackNewboldMGATE CITY STRIDERS</v>
      </c>
      <c r="G187" s="12">
        <v>2.0081018518518519E-2</v>
      </c>
      <c r="H187" s="19">
        <f>IF(C187="F",VLOOKUP(D187,'F 5K Road'!$A$2:$B$101,2,FALSE)*G187,VLOOKUP(D187,'M 5K Road'!$A$2:$B$101,2,FALSE)*G187)</f>
        <v>2.0081018518518519E-2</v>
      </c>
      <c r="I187" s="20">
        <f t="shared" si="5"/>
        <v>78</v>
      </c>
      <c r="J187" s="21">
        <f>VLOOKUP(I187,'Point Table'!A:B,2,FALSE)</f>
        <v>1</v>
      </c>
    </row>
    <row r="188" spans="1:31">
      <c r="A188" s="3" t="s">
        <v>287</v>
      </c>
      <c r="B188" s="3" t="s">
        <v>288</v>
      </c>
      <c r="C188" s="3" t="s">
        <v>35</v>
      </c>
      <c r="D188" s="3">
        <v>40</v>
      </c>
      <c r="E188" s="3" t="s">
        <v>20</v>
      </c>
      <c r="F188" s="33" t="str">
        <f t="shared" si="4"/>
        <v>BenjaminSwansonMUPPER VALLEY RUNNING CLUB</v>
      </c>
      <c r="G188" s="12">
        <v>2.1469907407407406E-2</v>
      </c>
      <c r="H188" s="19">
        <f>IF(C188="F",VLOOKUP(D188,'F 5K Road'!$A$2:$B$101,2,FALSE)*G188,VLOOKUP(D188,'M 5K Road'!$A$2:$B$101,2,FALSE)*G188)</f>
        <v>2.0387824074074072E-2</v>
      </c>
      <c r="I188" s="20">
        <f t="shared" si="5"/>
        <v>79</v>
      </c>
      <c r="J188" s="21">
        <f>VLOOKUP(I188,'Point Table'!A:B,2,FALSE)</f>
        <v>1</v>
      </c>
    </row>
    <row r="189" spans="1:31">
      <c r="A189" s="3" t="s">
        <v>312</v>
      </c>
      <c r="B189" s="3" t="s">
        <v>313</v>
      </c>
      <c r="C189" s="3" t="s">
        <v>35</v>
      </c>
      <c r="D189" s="3">
        <v>59</v>
      </c>
      <c r="E189" s="3" t="s">
        <v>20</v>
      </c>
      <c r="F189" s="33" t="str">
        <f t="shared" si="4"/>
        <v>CharlesMorganMUPPER VALLEY RUNNING CLUB</v>
      </c>
      <c r="G189" s="12">
        <v>2.5011574074074075E-2</v>
      </c>
      <c r="H189" s="19">
        <f>IF(C189="F",VLOOKUP(D189,'F 5K Road'!$A$2:$B$101,2,FALSE)*G189,VLOOKUP(D189,'M 5K Road'!$A$2:$B$101,2,FALSE)*G189)</f>
        <v>2.042445138888889E-2</v>
      </c>
      <c r="I189" s="20">
        <f t="shared" si="5"/>
        <v>80</v>
      </c>
      <c r="J189" s="21">
        <f>VLOOKUP(I189,'Point Table'!A:B,2,FALSE)</f>
        <v>1</v>
      </c>
      <c r="X189" s="2"/>
      <c r="AB189" s="2"/>
      <c r="AC189" s="2"/>
      <c r="AD189" s="2"/>
      <c r="AE189" s="2"/>
    </row>
    <row r="190" spans="1:31">
      <c r="A190" s="3" t="s">
        <v>172</v>
      </c>
      <c r="B190" s="3" t="s">
        <v>173</v>
      </c>
      <c r="C190" s="3" t="s">
        <v>35</v>
      </c>
      <c r="D190" s="3">
        <v>52</v>
      </c>
      <c r="E190" s="3" t="s">
        <v>19</v>
      </c>
      <c r="F190" s="19" t="str">
        <f t="shared" si="4"/>
        <v>RobertHoffmanMMILLENNIUM RUNNING</v>
      </c>
      <c r="G190" s="12">
        <v>2.3796296296296298E-2</v>
      </c>
      <c r="H190" s="19">
        <f>IF(C190="F",VLOOKUP(D190,'F 5K Road'!$A$2:$B$101,2,FALSE)*G190,VLOOKUP(D190,'M 5K Road'!$A$2:$B$101,2,FALSE)*G190)</f>
        <v>2.0598074074074078E-2</v>
      </c>
      <c r="I190" s="20">
        <f t="shared" si="5"/>
        <v>81</v>
      </c>
      <c r="J190" s="21">
        <f>VLOOKUP(I190,'Point Table'!A:B,2,FALSE)</f>
        <v>1</v>
      </c>
    </row>
    <row r="191" spans="1:31">
      <c r="A191" s="3" t="s">
        <v>298</v>
      </c>
      <c r="B191" s="3" t="s">
        <v>299</v>
      </c>
      <c r="C191" s="3" t="s">
        <v>35</v>
      </c>
      <c r="D191" s="3">
        <v>45</v>
      </c>
      <c r="E191" s="3" t="s">
        <v>20</v>
      </c>
      <c r="F191" s="33" t="str">
        <f t="shared" si="4"/>
        <v>AlexanderBryantMUPPER VALLEY RUNNING CLUB</v>
      </c>
      <c r="G191" s="12">
        <v>2.2534722222222223E-2</v>
      </c>
      <c r="H191" s="19">
        <f>IF(C191="F",VLOOKUP(D191,'F 5K Road'!$A$2:$B$101,2,FALSE)*G191,VLOOKUP(D191,'M 5K Road'!$A$2:$B$101,2,FALSE)*G191)</f>
        <v>2.0610256944444443E-2</v>
      </c>
      <c r="I191" s="20">
        <f t="shared" si="5"/>
        <v>82</v>
      </c>
      <c r="J191" s="21">
        <f>VLOOKUP(I191,'Point Table'!A:B,2,FALSE)</f>
        <v>1</v>
      </c>
    </row>
    <row r="192" spans="1:31">
      <c r="A192" s="3" t="s">
        <v>303</v>
      </c>
      <c r="B192" s="3" t="s">
        <v>304</v>
      </c>
      <c r="C192" s="3" t="s">
        <v>35</v>
      </c>
      <c r="D192" s="3">
        <v>49</v>
      </c>
      <c r="E192" s="3" t="s">
        <v>20</v>
      </c>
      <c r="F192" s="33" t="str">
        <f t="shared" si="4"/>
        <v>DeepakKaranwalMUPPER VALLEY RUNNING CLUB</v>
      </c>
      <c r="G192" s="12">
        <v>2.3379629629629629E-2</v>
      </c>
      <c r="H192" s="19">
        <f>IF(C192="F",VLOOKUP(D192,'F 5K Road'!$A$2:$B$101,2,FALSE)*G192,VLOOKUP(D192,'M 5K Road'!$A$2:$B$101,2,FALSE)*G192)</f>
        <v>2.0728379629629631E-2</v>
      </c>
      <c r="I192" s="20">
        <f t="shared" si="5"/>
        <v>83</v>
      </c>
      <c r="J192" s="21">
        <f>VLOOKUP(I192,'Point Table'!A:B,2,FALSE)</f>
        <v>1</v>
      </c>
    </row>
    <row r="193" spans="1:31">
      <c r="A193" s="3" t="s">
        <v>83</v>
      </c>
      <c r="B193" s="3" t="s">
        <v>84</v>
      </c>
      <c r="C193" s="3" t="s">
        <v>35</v>
      </c>
      <c r="D193" s="3">
        <v>74</v>
      </c>
      <c r="E193" s="3" t="s">
        <v>17</v>
      </c>
      <c r="F193" s="19" t="str">
        <f t="shared" si="4"/>
        <v>DavidSalvasMGATE CITY STRIDERS</v>
      </c>
      <c r="G193" s="12">
        <v>3.0208333333333334E-2</v>
      </c>
      <c r="H193" s="19">
        <f>IF(C193="F",VLOOKUP(D193,'F 5K Road'!$A$2:$B$101,2,FALSE)*G193,VLOOKUP(D193,'M 5K Road'!$A$2:$B$101,2,FALSE)*G193)</f>
        <v>2.1055208333333332E-2</v>
      </c>
      <c r="I193" s="20">
        <f t="shared" si="5"/>
        <v>84</v>
      </c>
      <c r="J193" s="21">
        <f>VLOOKUP(I193,'Point Table'!A:B,2,FALSE)</f>
        <v>1</v>
      </c>
      <c r="X193" s="3" t="s">
        <v>13</v>
      </c>
      <c r="AA193" s="2"/>
      <c r="AB193" s="2"/>
      <c r="AC193" s="2"/>
      <c r="AD193" s="2"/>
      <c r="AE193" s="2"/>
    </row>
    <row r="194" spans="1:31">
      <c r="A194" s="3" t="s">
        <v>322</v>
      </c>
      <c r="B194" s="3" t="s">
        <v>321</v>
      </c>
      <c r="C194" s="3" t="s">
        <v>35</v>
      </c>
      <c r="D194" s="3">
        <v>78</v>
      </c>
      <c r="E194" s="3" t="s">
        <v>20</v>
      </c>
      <c r="F194" s="33" t="str">
        <f t="shared" ref="F194:F202" si="6">A194&amp;B194&amp;C194&amp;E194</f>
        <v>WilliamYoungMUPPER VALLEY RUNNING CLUB</v>
      </c>
      <c r="G194" s="12">
        <v>3.3692129629629627E-2</v>
      </c>
      <c r="H194" s="19">
        <f>IF(C194="F",VLOOKUP(D194,'F 5K Road'!$A$2:$B$101,2,FALSE)*G194,VLOOKUP(D194,'M 5K Road'!$A$2:$B$101,2,FALSE)*G194)</f>
        <v>2.1822392361111113E-2</v>
      </c>
      <c r="I194" s="20">
        <f t="shared" ref="I194:I202" si="7">COUNTIFS($C$2:$C$226,C194,$H$2:$H$226,"&lt;"&amp;H194)+1</f>
        <v>85</v>
      </c>
      <c r="J194" s="21">
        <f>VLOOKUP(I194,'Point Table'!A:B,2,FALSE)</f>
        <v>1</v>
      </c>
    </row>
    <row r="195" spans="1:31">
      <c r="A195" s="3" t="s">
        <v>177</v>
      </c>
      <c r="B195" s="3" t="s">
        <v>178</v>
      </c>
      <c r="C195" s="3" t="s">
        <v>35</v>
      </c>
      <c r="D195" s="3">
        <v>58</v>
      </c>
      <c r="E195" s="3" t="s">
        <v>19</v>
      </c>
      <c r="F195" s="33" t="str">
        <f t="shared" si="6"/>
        <v>AlanCamusoMMILLENNIUM RUNNING</v>
      </c>
      <c r="G195" s="12">
        <v>2.7164351851851853E-2</v>
      </c>
      <c r="H195" s="19">
        <f>IF(C195="F",VLOOKUP(D195,'F 5K Road'!$A$2:$B$101,2,FALSE)*G195,VLOOKUP(D195,'M 5K Road'!$A$2:$B$101,2,FALSE)*G195)</f>
        <v>2.2372560185185186E-2</v>
      </c>
      <c r="I195" s="20">
        <f t="shared" si="7"/>
        <v>86</v>
      </c>
      <c r="J195" s="21">
        <f>VLOOKUP(I195,'Point Table'!A:B,2,FALSE)</f>
        <v>1</v>
      </c>
    </row>
    <row r="196" spans="1:31">
      <c r="A196" s="3" t="s">
        <v>92</v>
      </c>
      <c r="B196" s="3" t="s">
        <v>296</v>
      </c>
      <c r="C196" s="3" t="s">
        <v>35</v>
      </c>
      <c r="D196" s="3">
        <v>81</v>
      </c>
      <c r="E196" s="3" t="s">
        <v>20</v>
      </c>
      <c r="F196" s="33" t="str">
        <f t="shared" si="6"/>
        <v>MichaelGonnermanMUPPER VALLEY RUNNING CLUB</v>
      </c>
      <c r="G196" s="12">
        <v>3.7048611111111109E-2</v>
      </c>
      <c r="H196" s="19">
        <f>IF(C196="F",VLOOKUP(D196,'F 5K Road'!$A$2:$B$101,2,FALSE)*G196,VLOOKUP(D196,'M 5K Road'!$A$2:$B$101,2,FALSE)*G196)</f>
        <v>2.2392180555555558E-2</v>
      </c>
      <c r="I196" s="20">
        <f t="shared" si="7"/>
        <v>87</v>
      </c>
      <c r="J196" s="21">
        <f>VLOOKUP(I196,'Point Table'!A:B,2,FALSE)</f>
        <v>1</v>
      </c>
    </row>
    <row r="197" spans="1:31">
      <c r="A197" s="3" t="s">
        <v>310</v>
      </c>
      <c r="B197" s="3" t="s">
        <v>311</v>
      </c>
      <c r="C197" s="3" t="s">
        <v>35</v>
      </c>
      <c r="D197" s="3">
        <v>38</v>
      </c>
      <c r="E197" s="3" t="s">
        <v>20</v>
      </c>
      <c r="F197" s="33" t="str">
        <f t="shared" si="6"/>
        <v>PalaniappanNagappanMUPPER VALLEY RUNNING CLUB</v>
      </c>
      <c r="G197" s="12">
        <v>2.4722222222222222E-2</v>
      </c>
      <c r="H197" s="19">
        <f>IF(C197="F",VLOOKUP(D197,'F 5K Road'!$A$2:$B$101,2,FALSE)*G197,VLOOKUP(D197,'M 5K Road'!$A$2:$B$101,2,FALSE)*G197)</f>
        <v>2.3822333333333334E-2</v>
      </c>
      <c r="I197" s="20">
        <f t="shared" si="7"/>
        <v>88</v>
      </c>
      <c r="J197" s="21">
        <f>VLOOKUP(I197,'Point Table'!A:B,2,FALSE)</f>
        <v>1</v>
      </c>
    </row>
    <row r="198" spans="1:31">
      <c r="A198" s="3" t="s">
        <v>99</v>
      </c>
      <c r="B198" s="3" t="s">
        <v>147</v>
      </c>
      <c r="C198" s="3" t="s">
        <v>35</v>
      </c>
      <c r="D198" s="3">
        <v>60</v>
      </c>
      <c r="E198" s="3" t="s">
        <v>18</v>
      </c>
      <c r="F198" s="19" t="str">
        <f t="shared" si="6"/>
        <v>PaulSchofieldMGREATER DERRY TRACK CLUB</v>
      </c>
      <c r="G198" s="12">
        <v>3.7118055555555557E-2</v>
      </c>
      <c r="H198" s="19">
        <f>IF(C198="F",VLOOKUP(D198,'F 5K Road'!$A$2:$B$101,2,FALSE)*G198,VLOOKUP(D198,'M 5K Road'!$A$2:$B$101,2,FALSE)*G198)</f>
        <v>3.0050777777777777E-2</v>
      </c>
      <c r="I198" s="20">
        <f t="shared" si="7"/>
        <v>89</v>
      </c>
      <c r="J198" s="21">
        <f>VLOOKUP(I198,'Point Table'!A:B,2,FALSE)</f>
        <v>1</v>
      </c>
    </row>
    <row r="199" spans="1:31">
      <c r="A199" s="3" t="s">
        <v>323</v>
      </c>
      <c r="B199" s="3" t="s">
        <v>324</v>
      </c>
      <c r="C199" s="3" t="s">
        <v>35</v>
      </c>
      <c r="D199" s="3">
        <v>56</v>
      </c>
      <c r="E199" s="3" t="s">
        <v>20</v>
      </c>
      <c r="F199" s="33" t="str">
        <f t="shared" si="6"/>
        <v>JoeCheeversMUPPER VALLEY RUNNING CLUB</v>
      </c>
      <c r="G199" s="12">
        <v>3.6261574074074071E-2</v>
      </c>
      <c r="H199" s="19">
        <f>IF(C199="F",VLOOKUP(D199,'F 5K Road'!$A$2:$B$101,2,FALSE)*G199,VLOOKUP(D199,'M 5K Road'!$A$2:$B$101,2,FALSE)*G199)</f>
        <v>3.0372694444444442E-2</v>
      </c>
      <c r="I199" s="20">
        <f t="shared" si="7"/>
        <v>90</v>
      </c>
      <c r="J199" s="21">
        <f>VLOOKUP(I199,'Point Table'!A:B,2,FALSE)</f>
        <v>1</v>
      </c>
      <c r="X199" s="2"/>
      <c r="Y199" s="2"/>
      <c r="Z199" s="2"/>
      <c r="AA199" s="2"/>
      <c r="AB199" s="2"/>
      <c r="AC199" s="2"/>
      <c r="AD199" s="2"/>
      <c r="AE199" s="2"/>
    </row>
    <row r="200" spans="1:31">
      <c r="A200" s="3" t="s">
        <v>148</v>
      </c>
      <c r="B200" s="3" t="s">
        <v>149</v>
      </c>
      <c r="C200" s="3" t="s">
        <v>35</v>
      </c>
      <c r="D200" s="3">
        <v>65</v>
      </c>
      <c r="E200" s="3" t="s">
        <v>18</v>
      </c>
      <c r="F200" s="19" t="str">
        <f t="shared" si="6"/>
        <v>BrettKarinenMGREATER DERRY TRACK CLUB</v>
      </c>
      <c r="G200" s="12">
        <v>4.0300925925925928E-2</v>
      </c>
      <c r="H200" s="19">
        <f>IF(C200="F",VLOOKUP(D200,'F 5K Road'!$A$2:$B$101,2,FALSE)*G200,VLOOKUP(D200,'M 5K Road'!$A$2:$B$101,2,FALSE)*G200)</f>
        <v>3.1217097222222222E-2</v>
      </c>
      <c r="I200" s="20">
        <f t="shared" si="7"/>
        <v>91</v>
      </c>
      <c r="J200" s="21">
        <f>VLOOKUP(I200,'Point Table'!A:B,2,FALSE)</f>
        <v>1</v>
      </c>
      <c r="X200" s="2"/>
      <c r="Y200" s="2"/>
      <c r="Z200" s="2"/>
      <c r="AA200" s="2"/>
      <c r="AB200" s="2"/>
      <c r="AC200" s="2"/>
      <c r="AD200" s="2"/>
      <c r="AE200" s="2"/>
    </row>
    <row r="201" spans="1:31">
      <c r="A201" s="3" t="s">
        <v>150</v>
      </c>
      <c r="B201" s="3" t="s">
        <v>95</v>
      </c>
      <c r="C201" s="3" t="s">
        <v>35</v>
      </c>
      <c r="D201" s="3">
        <v>65</v>
      </c>
      <c r="E201" s="3" t="s">
        <v>18</v>
      </c>
      <c r="F201" s="19" t="str">
        <f t="shared" si="6"/>
        <v>ShaneFarnsworthMGREATER DERRY TRACK CLUB</v>
      </c>
      <c r="G201" s="12">
        <v>4.0300925925925928E-2</v>
      </c>
      <c r="H201" s="19">
        <f>IF(C201="F",VLOOKUP(D201,'F 5K Road'!$A$2:$B$101,2,FALSE)*G201,VLOOKUP(D201,'M 5K Road'!$A$2:$B$101,2,FALSE)*G201)</f>
        <v>3.1217097222222222E-2</v>
      </c>
      <c r="I201" s="20">
        <f t="shared" si="7"/>
        <v>91</v>
      </c>
      <c r="J201" s="21">
        <f>VLOOKUP(I201,'Point Table'!A:B,2,FALSE)</f>
        <v>1</v>
      </c>
    </row>
    <row r="202" spans="1:31">
      <c r="A202" s="3" t="s">
        <v>194</v>
      </c>
      <c r="B202" s="3" t="s">
        <v>195</v>
      </c>
      <c r="C202" s="3" t="s">
        <v>35</v>
      </c>
      <c r="D202" s="3">
        <v>40</v>
      </c>
      <c r="E202" s="3" t="s">
        <v>19</v>
      </c>
      <c r="F202" s="33" t="str">
        <f t="shared" si="6"/>
        <v>AndrewFreemanMMILLENNIUM RUNNING</v>
      </c>
      <c r="G202" s="12">
        <v>4.1979166666666665E-2</v>
      </c>
      <c r="H202" s="19">
        <f>IF(C202="F",VLOOKUP(D202,'F 5K Road'!$A$2:$B$101,2,FALSE)*G202,VLOOKUP(D202,'M 5K Road'!$A$2:$B$101,2,FALSE)*G202)</f>
        <v>3.9863416666666665E-2</v>
      </c>
      <c r="I202" s="20">
        <f t="shared" si="7"/>
        <v>93</v>
      </c>
      <c r="J202" s="21">
        <f>VLOOKUP(I202,'Point Table'!A:B,2,FALSE)</f>
        <v>1</v>
      </c>
      <c r="X202" s="2"/>
      <c r="Y202" s="2"/>
      <c r="Z202" s="2"/>
      <c r="AA202" s="2"/>
      <c r="AB202" s="2"/>
      <c r="AC202" s="2"/>
      <c r="AD202" s="2"/>
      <c r="AE202" s="2"/>
    </row>
    <row r="322" ht="15.75" customHeight="1"/>
  </sheetData>
  <sortState xmlns:xlrd2="http://schemas.microsoft.com/office/spreadsheetml/2017/richdata2" ref="A2:AE322">
    <sortCondition ref="C2:C322"/>
    <sortCondition ref="H2:H322"/>
  </sortState>
  <pageMargins left="0.7" right="0.7" top="0.75" bottom="0.75" header="0.3" footer="0.3"/>
  <pageSetup orientation="portrait" horizontalDpi="360" verticalDpi="360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outlinePr summaryBelow="0" summaryRight="0"/>
  </sheetPr>
  <dimension ref="A1:B111"/>
  <sheetViews>
    <sheetView workbookViewId="0">
      <pane ySplit="1" topLeftCell="A2" activePane="bottomLeft" state="frozen"/>
      <selection activeCell="C8" sqref="C8"/>
      <selection pane="bottomLeft"/>
    </sheetView>
  </sheetViews>
  <sheetFormatPr defaultColWidth="12.53515625" defaultRowHeight="15.75" customHeight="1"/>
  <cols>
    <col min="1" max="1" width="12.53515625" style="3"/>
    <col min="2" max="2" width="12.53515625" style="18"/>
    <col min="3" max="16384" width="12.53515625" style="3"/>
  </cols>
  <sheetData>
    <row r="1" spans="1:2" s="10" customFormat="1" ht="15.75" customHeight="1">
      <c r="A1" s="4" t="s">
        <v>4</v>
      </c>
      <c r="B1" s="16" t="s">
        <v>9</v>
      </c>
    </row>
    <row r="2" spans="1:2" s="10" customFormat="1" ht="15.75" customHeight="1">
      <c r="A2" s="2">
        <v>1</v>
      </c>
      <c r="B2" s="17">
        <v>1</v>
      </c>
    </row>
    <row r="3" spans="1:2" s="10" customFormat="1" ht="15.75" customHeight="1">
      <c r="A3" s="2">
        <v>2</v>
      </c>
      <c r="B3" s="17">
        <v>1</v>
      </c>
    </row>
    <row r="4" spans="1:2" s="10" customFormat="1" ht="15.75" customHeight="1">
      <c r="A4" s="2">
        <v>3</v>
      </c>
      <c r="B4" s="17">
        <v>1</v>
      </c>
    </row>
    <row r="5" spans="1:2" s="10" customFormat="1" ht="15.75" customHeight="1">
      <c r="A5" s="2">
        <v>4</v>
      </c>
      <c r="B5" s="17">
        <v>1</v>
      </c>
    </row>
    <row r="6" spans="1:2" s="10" customFormat="1" ht="15.75" customHeight="1">
      <c r="A6" s="2">
        <v>5</v>
      </c>
      <c r="B6" s="17">
        <v>1</v>
      </c>
    </row>
    <row r="7" spans="1:2" s="10" customFormat="1" ht="15.75" customHeight="1">
      <c r="A7" s="2">
        <v>6</v>
      </c>
      <c r="B7" s="17">
        <v>1</v>
      </c>
    </row>
    <row r="8" spans="1:2" s="10" customFormat="1" ht="15.75" customHeight="1">
      <c r="A8" s="2">
        <v>7</v>
      </c>
      <c r="B8" s="17">
        <v>1</v>
      </c>
    </row>
    <row r="9" spans="1:2" s="10" customFormat="1" ht="15.75" customHeight="1">
      <c r="A9" s="2">
        <v>8</v>
      </c>
      <c r="B9" s="17">
        <v>1</v>
      </c>
    </row>
    <row r="10" spans="1:2" s="10" customFormat="1" ht="15.75" customHeight="1">
      <c r="A10" s="2">
        <v>9</v>
      </c>
      <c r="B10" s="17">
        <v>1</v>
      </c>
    </row>
    <row r="11" spans="1:2" s="10" customFormat="1" ht="15.75" customHeight="1">
      <c r="A11" s="2">
        <v>10</v>
      </c>
      <c r="B11" s="17">
        <v>1</v>
      </c>
    </row>
    <row r="12" spans="1:2" s="10" customFormat="1" ht="15.75" customHeight="1">
      <c r="A12" s="2">
        <v>11</v>
      </c>
      <c r="B12" s="17">
        <v>1</v>
      </c>
    </row>
    <row r="13" spans="1:2" s="10" customFormat="1" ht="15.75" customHeight="1">
      <c r="A13" s="2">
        <v>12</v>
      </c>
      <c r="B13" s="17">
        <v>1</v>
      </c>
    </row>
    <row r="14" spans="1:2" s="10" customFormat="1" ht="15.75" customHeight="1">
      <c r="A14" s="2">
        <v>13</v>
      </c>
      <c r="B14" s="17">
        <v>1</v>
      </c>
    </row>
    <row r="15" spans="1:2" s="10" customFormat="1" ht="15.75" customHeight="1">
      <c r="A15" s="2">
        <v>14</v>
      </c>
      <c r="B15" s="17">
        <v>1</v>
      </c>
    </row>
    <row r="16" spans="1:2" s="10" customFormat="1" ht="15.75" customHeight="1">
      <c r="A16" s="2">
        <v>15</v>
      </c>
      <c r="B16" s="17">
        <v>1</v>
      </c>
    </row>
    <row r="17" spans="1:2" s="10" customFormat="1" ht="15.75" customHeight="1">
      <c r="A17" s="2">
        <v>16</v>
      </c>
      <c r="B17" s="17">
        <v>1</v>
      </c>
    </row>
    <row r="18" spans="1:2" s="10" customFormat="1" ht="15.75" customHeight="1">
      <c r="A18" s="2">
        <v>17</v>
      </c>
      <c r="B18" s="17">
        <v>1</v>
      </c>
    </row>
    <row r="19" spans="1:2" s="10" customFormat="1" ht="15.75" customHeight="1">
      <c r="A19" s="2">
        <v>18</v>
      </c>
      <c r="B19" s="17">
        <v>1</v>
      </c>
    </row>
    <row r="20" spans="1:2" s="10" customFormat="1" ht="15.75" customHeight="1">
      <c r="A20" s="2">
        <v>19</v>
      </c>
      <c r="B20" s="17">
        <v>1</v>
      </c>
    </row>
    <row r="21" spans="1:2" s="10" customFormat="1" ht="15.75" customHeight="1">
      <c r="A21" s="2">
        <v>20</v>
      </c>
      <c r="B21" s="17">
        <v>1</v>
      </c>
    </row>
    <row r="22" spans="1:2" s="10" customFormat="1" ht="15.75" customHeight="1">
      <c r="A22" s="2">
        <v>21</v>
      </c>
      <c r="B22" s="17">
        <v>1</v>
      </c>
    </row>
    <row r="23" spans="1:2" s="10" customFormat="1" ht="15.75" customHeight="1">
      <c r="A23" s="2">
        <v>22</v>
      </c>
      <c r="B23" s="17">
        <v>1</v>
      </c>
    </row>
    <row r="24" spans="1:2" s="10" customFormat="1" ht="15.75" customHeight="1">
      <c r="A24" s="2">
        <v>23</v>
      </c>
      <c r="B24" s="17">
        <v>1</v>
      </c>
    </row>
    <row r="25" spans="1:2" s="10" customFormat="1" ht="15.75" customHeight="1">
      <c r="A25" s="2">
        <v>24</v>
      </c>
      <c r="B25" s="17">
        <v>1</v>
      </c>
    </row>
    <row r="26" spans="1:2" s="10" customFormat="1" ht="15.75" customHeight="1">
      <c r="A26" s="2">
        <v>25</v>
      </c>
      <c r="B26" s="17">
        <v>1</v>
      </c>
    </row>
    <row r="27" spans="1:2" s="10" customFormat="1" ht="15.75" customHeight="1">
      <c r="A27" s="2">
        <v>26</v>
      </c>
      <c r="B27" s="17">
        <v>1</v>
      </c>
    </row>
    <row r="28" spans="1:2" s="10" customFormat="1" ht="15.75" customHeight="1">
      <c r="A28" s="2">
        <v>27</v>
      </c>
      <c r="B28" s="17">
        <v>1</v>
      </c>
    </row>
    <row r="29" spans="1:2" s="10" customFormat="1" ht="15.75" customHeight="1">
      <c r="A29" s="2">
        <v>28</v>
      </c>
      <c r="B29" s="17">
        <v>1</v>
      </c>
    </row>
    <row r="30" spans="1:2" s="10" customFormat="1" ht="15.75" customHeight="1">
      <c r="A30" s="2">
        <v>29</v>
      </c>
      <c r="B30" s="17">
        <v>1</v>
      </c>
    </row>
    <row r="31" spans="1:2" s="10" customFormat="1" ht="15.75" customHeight="1">
      <c r="A31" s="2">
        <v>30</v>
      </c>
      <c r="B31" s="17">
        <v>1</v>
      </c>
    </row>
    <row r="32" spans="1:2" ht="15.75" customHeight="1">
      <c r="A32" s="2">
        <v>31</v>
      </c>
      <c r="B32" s="17">
        <v>1</v>
      </c>
    </row>
    <row r="33" spans="1:2" ht="15.75" customHeight="1">
      <c r="A33" s="2">
        <v>32</v>
      </c>
      <c r="B33" s="17">
        <v>0.99980000000000002</v>
      </c>
    </row>
    <row r="34" spans="1:2" ht="15.75" customHeight="1">
      <c r="A34" s="2">
        <v>33</v>
      </c>
      <c r="B34" s="17">
        <v>0.99880000000000002</v>
      </c>
    </row>
    <row r="35" spans="1:2" ht="15.75" customHeight="1">
      <c r="A35" s="2">
        <v>34</v>
      </c>
      <c r="B35" s="17">
        <v>0.99709999999999999</v>
      </c>
    </row>
    <row r="36" spans="1:2" ht="15.75" customHeight="1">
      <c r="A36" s="2">
        <v>35</v>
      </c>
      <c r="B36" s="17">
        <v>0.99450000000000005</v>
      </c>
    </row>
    <row r="37" spans="1:2" ht="15.75" customHeight="1">
      <c r="A37" s="2">
        <v>36</v>
      </c>
      <c r="B37" s="17">
        <v>0.99109999999999998</v>
      </c>
    </row>
    <row r="38" spans="1:2" ht="15.75" customHeight="1">
      <c r="A38" s="2">
        <v>37</v>
      </c>
      <c r="B38" s="17">
        <v>0.98699999999999999</v>
      </c>
    </row>
    <row r="39" spans="1:2" ht="15.75" customHeight="1">
      <c r="A39" s="2">
        <v>38</v>
      </c>
      <c r="B39" s="17">
        <v>0.98199999999999998</v>
      </c>
    </row>
    <row r="40" spans="1:2" ht="15.75" customHeight="1">
      <c r="A40" s="2">
        <v>39</v>
      </c>
      <c r="B40" s="17">
        <v>0.97619999999999996</v>
      </c>
    </row>
    <row r="41" spans="1:2" ht="15.75" customHeight="1">
      <c r="A41" s="2">
        <v>40</v>
      </c>
      <c r="B41" s="17">
        <v>0.96960000000000002</v>
      </c>
    </row>
    <row r="42" spans="1:2" ht="15.75" customHeight="1">
      <c r="A42" s="2">
        <v>41</v>
      </c>
      <c r="B42" s="17">
        <v>0.96230000000000004</v>
      </c>
    </row>
    <row r="43" spans="1:2" ht="15.75" customHeight="1">
      <c r="A43" s="2">
        <v>42</v>
      </c>
      <c r="B43" s="17">
        <v>0.95450000000000002</v>
      </c>
    </row>
    <row r="44" spans="1:2" ht="15.75" customHeight="1">
      <c r="A44" s="2">
        <v>43</v>
      </c>
      <c r="B44" s="17">
        <v>0.94669999999999999</v>
      </c>
    </row>
    <row r="45" spans="1:2" ht="15.75" customHeight="1">
      <c r="A45" s="2">
        <v>44</v>
      </c>
      <c r="B45" s="17">
        <v>0.93889999999999996</v>
      </c>
    </row>
    <row r="46" spans="1:2" ht="15.75" customHeight="1">
      <c r="A46" s="2">
        <v>45</v>
      </c>
      <c r="B46" s="17">
        <v>0.93110000000000004</v>
      </c>
    </row>
    <row r="47" spans="1:2" ht="15.75" customHeight="1">
      <c r="A47" s="2">
        <v>46</v>
      </c>
      <c r="B47" s="17">
        <v>0.9234</v>
      </c>
    </row>
    <row r="48" spans="1:2" ht="15.75" customHeight="1">
      <c r="A48" s="2">
        <v>47</v>
      </c>
      <c r="B48" s="17">
        <v>0.91559999999999997</v>
      </c>
    </row>
    <row r="49" spans="1:2" ht="15.75" customHeight="1">
      <c r="A49" s="2">
        <v>48</v>
      </c>
      <c r="B49" s="17">
        <v>0.90780000000000005</v>
      </c>
    </row>
    <row r="50" spans="1:2" ht="15.75" customHeight="1">
      <c r="A50" s="2">
        <v>49</v>
      </c>
      <c r="B50" s="17">
        <v>0.9</v>
      </c>
    </row>
    <row r="51" spans="1:2" ht="12.45">
      <c r="A51" s="2">
        <v>50</v>
      </c>
      <c r="B51" s="17">
        <v>0.89219999999999999</v>
      </c>
    </row>
    <row r="52" spans="1:2" ht="12.45">
      <c r="A52" s="2">
        <v>51</v>
      </c>
      <c r="B52" s="17">
        <v>0.88449999999999995</v>
      </c>
    </row>
    <row r="53" spans="1:2" ht="12.45">
      <c r="A53" s="2">
        <v>52</v>
      </c>
      <c r="B53" s="17">
        <v>0.87670000000000003</v>
      </c>
    </row>
    <row r="54" spans="1:2" ht="12.45">
      <c r="A54" s="2">
        <v>53</v>
      </c>
      <c r="B54" s="17">
        <v>0.86890000000000001</v>
      </c>
    </row>
    <row r="55" spans="1:2" ht="12.45">
      <c r="A55" s="2">
        <v>54</v>
      </c>
      <c r="B55" s="17">
        <v>0.86109999999999998</v>
      </c>
    </row>
    <row r="56" spans="1:2" ht="12.45">
      <c r="A56" s="2">
        <v>55</v>
      </c>
      <c r="B56" s="17">
        <v>0.85329999999999995</v>
      </c>
    </row>
    <row r="57" spans="1:2" ht="12.45">
      <c r="A57" s="2">
        <v>56</v>
      </c>
      <c r="B57" s="17">
        <v>0.84560000000000002</v>
      </c>
    </row>
    <row r="58" spans="1:2" ht="12.45">
      <c r="A58" s="2">
        <v>57</v>
      </c>
      <c r="B58" s="17">
        <v>0.83779999999999999</v>
      </c>
    </row>
    <row r="59" spans="1:2" ht="12.45">
      <c r="A59" s="2">
        <v>58</v>
      </c>
      <c r="B59" s="17">
        <v>0.83</v>
      </c>
    </row>
    <row r="60" spans="1:2" ht="12.45">
      <c r="A60" s="2">
        <v>59</v>
      </c>
      <c r="B60" s="17">
        <v>0.82220000000000004</v>
      </c>
    </row>
    <row r="61" spans="1:2" ht="12.45">
      <c r="A61" s="2">
        <v>60</v>
      </c>
      <c r="B61" s="17">
        <v>0.81440000000000001</v>
      </c>
    </row>
    <row r="62" spans="1:2" ht="12.45">
      <c r="A62" s="2">
        <v>61</v>
      </c>
      <c r="B62" s="17">
        <v>0.80669999999999997</v>
      </c>
    </row>
    <row r="63" spans="1:2" ht="12.45">
      <c r="A63" s="2">
        <v>62</v>
      </c>
      <c r="B63" s="17">
        <v>0.79890000000000005</v>
      </c>
    </row>
    <row r="64" spans="1:2" ht="12.45">
      <c r="A64" s="2">
        <v>63</v>
      </c>
      <c r="B64" s="17">
        <v>0.79110000000000003</v>
      </c>
    </row>
    <row r="65" spans="1:2" ht="12.45">
      <c r="A65" s="2">
        <v>64</v>
      </c>
      <c r="B65" s="17">
        <v>0.7833</v>
      </c>
    </row>
    <row r="66" spans="1:2" ht="12.45">
      <c r="A66" s="2">
        <v>65</v>
      </c>
      <c r="B66" s="17">
        <v>0.77549999999999997</v>
      </c>
    </row>
    <row r="67" spans="1:2" ht="12.45">
      <c r="A67" s="2">
        <v>66</v>
      </c>
      <c r="B67" s="17">
        <v>0.76780000000000004</v>
      </c>
    </row>
    <row r="68" spans="1:2" ht="12.45">
      <c r="A68" s="2">
        <v>67</v>
      </c>
      <c r="B68" s="17">
        <v>0.76</v>
      </c>
    </row>
    <row r="69" spans="1:2" ht="12.45">
      <c r="A69" s="2">
        <v>68</v>
      </c>
      <c r="B69" s="17">
        <v>0.75219999999999998</v>
      </c>
    </row>
    <row r="70" spans="1:2" ht="12.45">
      <c r="A70" s="2">
        <v>69</v>
      </c>
      <c r="B70" s="17">
        <v>0.74439999999999995</v>
      </c>
    </row>
    <row r="71" spans="1:2" ht="12.45">
      <c r="A71" s="2">
        <v>70</v>
      </c>
      <c r="B71" s="17">
        <v>0.73660000000000003</v>
      </c>
    </row>
    <row r="72" spans="1:2" ht="12.45">
      <c r="A72" s="2">
        <v>71</v>
      </c>
      <c r="B72" s="17">
        <v>0.72850000000000004</v>
      </c>
    </row>
    <row r="73" spans="1:2" ht="12.45">
      <c r="A73" s="2">
        <v>72</v>
      </c>
      <c r="B73" s="17">
        <v>0.71970000000000001</v>
      </c>
    </row>
    <row r="74" spans="1:2" ht="12.45">
      <c r="A74" s="2">
        <v>73</v>
      </c>
      <c r="B74" s="17">
        <v>0.71020000000000005</v>
      </c>
    </row>
    <row r="75" spans="1:2" ht="12.45">
      <c r="A75" s="2">
        <v>74</v>
      </c>
      <c r="B75" s="17">
        <v>0.70009999999999994</v>
      </c>
    </row>
    <row r="76" spans="1:2" ht="12.45">
      <c r="A76" s="2">
        <v>75</v>
      </c>
      <c r="B76" s="17">
        <v>0.68920000000000003</v>
      </c>
    </row>
    <row r="77" spans="1:2" ht="12.45">
      <c r="A77" s="2">
        <v>76</v>
      </c>
      <c r="B77" s="17">
        <v>0.67769999999999997</v>
      </c>
    </row>
    <row r="78" spans="1:2" ht="12.45">
      <c r="A78" s="2">
        <v>77</v>
      </c>
      <c r="B78" s="17">
        <v>0.66549999999999998</v>
      </c>
    </row>
    <row r="79" spans="1:2" ht="12.45">
      <c r="A79" s="2">
        <v>78</v>
      </c>
      <c r="B79" s="17">
        <v>0.65259999999999996</v>
      </c>
    </row>
    <row r="80" spans="1:2" ht="12.45">
      <c r="A80" s="2">
        <v>79</v>
      </c>
      <c r="B80" s="17">
        <v>0.63900000000000001</v>
      </c>
    </row>
    <row r="81" spans="1:2" ht="12.45">
      <c r="A81" s="2">
        <v>80</v>
      </c>
      <c r="B81" s="17">
        <v>0.62470000000000003</v>
      </c>
    </row>
    <row r="82" spans="1:2" ht="12.45">
      <c r="A82" s="2">
        <v>81</v>
      </c>
      <c r="B82" s="17">
        <v>0.60980000000000001</v>
      </c>
    </row>
    <row r="83" spans="1:2" ht="12.45">
      <c r="A83" s="2">
        <v>82</v>
      </c>
      <c r="B83" s="17">
        <v>0.59419999999999995</v>
      </c>
    </row>
    <row r="84" spans="1:2" ht="12.45">
      <c r="A84" s="2">
        <v>83</v>
      </c>
      <c r="B84" s="17">
        <v>0.57789999999999997</v>
      </c>
    </row>
    <row r="85" spans="1:2" ht="12.45">
      <c r="A85" s="2">
        <v>84</v>
      </c>
      <c r="B85" s="17">
        <v>0.56089999999999995</v>
      </c>
    </row>
    <row r="86" spans="1:2" ht="12.45">
      <c r="A86" s="2">
        <v>85</v>
      </c>
      <c r="B86" s="17">
        <v>0.54320000000000002</v>
      </c>
    </row>
    <row r="87" spans="1:2" ht="12.45">
      <c r="A87" s="2">
        <v>86</v>
      </c>
      <c r="B87" s="17">
        <v>0.52490000000000003</v>
      </c>
    </row>
    <row r="88" spans="1:2" ht="12.45">
      <c r="A88" s="2">
        <v>87</v>
      </c>
      <c r="B88" s="17">
        <v>0.50580000000000003</v>
      </c>
    </row>
    <row r="89" spans="1:2" ht="12.45">
      <c r="A89" s="2">
        <v>88</v>
      </c>
      <c r="B89" s="17">
        <v>0.48609999999999998</v>
      </c>
    </row>
    <row r="90" spans="1:2" ht="12.45">
      <c r="A90" s="2">
        <v>89</v>
      </c>
      <c r="B90" s="17">
        <v>0.4657</v>
      </c>
    </row>
    <row r="91" spans="1:2" ht="12.45">
      <c r="A91" s="2">
        <v>90</v>
      </c>
      <c r="B91" s="17">
        <v>0.4446</v>
      </c>
    </row>
    <row r="92" spans="1:2" ht="12.45">
      <c r="A92" s="2">
        <v>91</v>
      </c>
      <c r="B92" s="17">
        <v>0.4229</v>
      </c>
    </row>
    <row r="93" spans="1:2" ht="12.45">
      <c r="A93" s="2">
        <v>92</v>
      </c>
      <c r="B93" s="17">
        <v>0.40039999999999998</v>
      </c>
    </row>
    <row r="94" spans="1:2" ht="12.45">
      <c r="A94" s="2">
        <v>93</v>
      </c>
      <c r="B94" s="17">
        <v>0.37730000000000002</v>
      </c>
    </row>
    <row r="95" spans="1:2" ht="12.45">
      <c r="A95" s="2">
        <v>94</v>
      </c>
      <c r="B95" s="17">
        <v>0.35349999999999998</v>
      </c>
    </row>
    <row r="96" spans="1:2" ht="12.45">
      <c r="A96" s="2">
        <v>95</v>
      </c>
      <c r="B96" s="17">
        <v>0.32900000000000001</v>
      </c>
    </row>
    <row r="97" spans="1:2" ht="12.45">
      <c r="A97" s="2">
        <v>96</v>
      </c>
      <c r="B97" s="17">
        <v>0.3039</v>
      </c>
    </row>
    <row r="98" spans="1:2" ht="12.45">
      <c r="A98" s="2">
        <v>97</v>
      </c>
      <c r="B98" s="17">
        <v>0.27800000000000002</v>
      </c>
    </row>
    <row r="99" spans="1:2" ht="12.45">
      <c r="A99" s="2">
        <v>98</v>
      </c>
      <c r="B99" s="17">
        <v>0.2515</v>
      </c>
    </row>
    <row r="100" spans="1:2" ht="12.45">
      <c r="A100" s="2">
        <v>99</v>
      </c>
      <c r="B100" s="17">
        <v>0.22420000000000001</v>
      </c>
    </row>
    <row r="101" spans="1:2" ht="12.45">
      <c r="A101" s="2"/>
      <c r="B101" s="17"/>
    </row>
    <row r="102" spans="1:2" ht="12.45">
      <c r="A102" s="2"/>
      <c r="B102" s="17"/>
    </row>
    <row r="103" spans="1:2" ht="12.45">
      <c r="A103" s="2"/>
      <c r="B103" s="17"/>
    </row>
    <row r="104" spans="1:2" ht="12.45">
      <c r="A104" s="2"/>
      <c r="B104" s="17"/>
    </row>
    <row r="105" spans="1:2" ht="12.45">
      <c r="A105" s="2"/>
      <c r="B105" s="17"/>
    </row>
    <row r="106" spans="1:2" ht="12.45">
      <c r="A106" s="2"/>
      <c r="B106" s="17"/>
    </row>
    <row r="107" spans="1:2" ht="12.45">
      <c r="A107" s="2"/>
      <c r="B107" s="17"/>
    </row>
    <row r="108" spans="1:2" ht="12.45">
      <c r="A108" s="2"/>
      <c r="B108" s="17"/>
    </row>
    <row r="109" spans="1:2" ht="12.45">
      <c r="A109" s="2"/>
      <c r="B109" s="17"/>
    </row>
    <row r="110" spans="1:2" ht="12.45">
      <c r="A110" s="2"/>
      <c r="B110" s="17"/>
    </row>
    <row r="111" spans="1:2" ht="12.45">
      <c r="A111" s="2"/>
      <c r="B111" s="17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outlinePr summaryBelow="0" summaryRight="0"/>
  </sheetPr>
  <dimension ref="A1:AE455"/>
  <sheetViews>
    <sheetView workbookViewId="0">
      <pane ySplit="1" topLeftCell="A2" activePane="bottomLeft" state="frozen"/>
      <selection pane="bottomLeft"/>
    </sheetView>
  </sheetViews>
  <sheetFormatPr defaultColWidth="11.07421875" defaultRowHeight="15.75" customHeight="1" outlineLevelCol="1"/>
  <cols>
    <col min="1" max="1" width="10" style="3" bestFit="1" customWidth="1"/>
    <col min="2" max="2" width="15.4609375" style="3" bestFit="1" customWidth="1"/>
    <col min="3" max="3" width="7.15234375" style="3" bestFit="1" customWidth="1"/>
    <col min="4" max="4" width="4.23046875" style="3" bestFit="1" customWidth="1"/>
    <col min="5" max="5" width="31.4609375" style="3" customWidth="1" collapsed="1"/>
    <col min="6" max="6" width="46" style="3" hidden="1" customWidth="1" outlineLevel="1"/>
    <col min="7" max="7" width="8.921875" style="3" customWidth="1"/>
    <col min="8" max="8" width="10.69140625" style="3" customWidth="1"/>
    <col min="9" max="9" width="5.3046875" style="3" bestFit="1" customWidth="1"/>
    <col min="10" max="10" width="12.69140625" style="15" bestFit="1" customWidth="1"/>
    <col min="11" max="16384" width="11.07421875" style="3"/>
  </cols>
  <sheetData>
    <row r="1" spans="1:31" s="10" customFormat="1" ht="12.45">
      <c r="A1" s="4" t="s">
        <v>7</v>
      </c>
      <c r="B1" s="4" t="s">
        <v>8</v>
      </c>
      <c r="C1" s="4" t="s">
        <v>3</v>
      </c>
      <c r="D1" s="4" t="s">
        <v>4</v>
      </c>
      <c r="E1" s="4" t="s">
        <v>5</v>
      </c>
      <c r="F1" s="4" t="s">
        <v>6</v>
      </c>
      <c r="G1" s="4" t="s">
        <v>9</v>
      </c>
      <c r="H1" s="4" t="s">
        <v>10</v>
      </c>
      <c r="I1" s="4" t="s">
        <v>11</v>
      </c>
      <c r="J1" s="14" t="s">
        <v>12</v>
      </c>
    </row>
    <row r="2" spans="1:31" ht="12.45">
      <c r="A2" s="35" t="s">
        <v>43</v>
      </c>
      <c r="B2" s="35" t="s">
        <v>158</v>
      </c>
      <c r="C2" s="35" t="s">
        <v>38</v>
      </c>
      <c r="D2" s="35">
        <v>58</v>
      </c>
      <c r="E2" s="35" t="s">
        <v>19</v>
      </c>
      <c r="F2" s="19" t="str">
        <f t="shared" ref="F2:F33" si="0">A2&amp;B2&amp;C2&amp;E2</f>
        <v>KarenLongFMILLENNIUM RUNNING</v>
      </c>
      <c r="G2" s="34">
        <v>3.048611111111111E-2</v>
      </c>
      <c r="H2" s="19">
        <f>IF(C2="F",VLOOKUP(D2,'F 10K Road'!$A$2:$B$101,2,FALSE)*G2,VLOOKUP(D2,'M 10K Road'!$A$2:$B$101,2,FALSE)*G2)</f>
        <v>2.4471201388888888E-2</v>
      </c>
      <c r="I2" s="20">
        <f t="shared" ref="I2:I33" si="1">COUNTIFS($C$2:$C$396,C2,$H$2:$H$396,"&lt;"&amp;H2)+1</f>
        <v>1</v>
      </c>
      <c r="J2" s="21">
        <f>VLOOKUP(I2,'Point Table'!A:B,2,FALSE)</f>
        <v>100</v>
      </c>
      <c r="P2" s="8"/>
      <c r="U2" s="3" t="s">
        <v>13</v>
      </c>
      <c r="W2" s="2"/>
      <c r="X2" s="2"/>
      <c r="Y2" s="2"/>
      <c r="Z2" s="2"/>
      <c r="AA2" s="2"/>
      <c r="AB2" s="2"/>
      <c r="AC2" s="2"/>
      <c r="AD2" s="2"/>
      <c r="AE2" s="2"/>
    </row>
    <row r="3" spans="1:31" ht="12.45">
      <c r="A3" s="35" t="s">
        <v>252</v>
      </c>
      <c r="B3" s="35" t="s">
        <v>249</v>
      </c>
      <c r="C3" s="35" t="s">
        <v>38</v>
      </c>
      <c r="D3" s="35">
        <v>63</v>
      </c>
      <c r="E3" s="35" t="s">
        <v>20</v>
      </c>
      <c r="F3" s="19" t="str">
        <f t="shared" si="0"/>
        <v>LaurieReedFUPPER VALLEY RUNNING CLUB</v>
      </c>
      <c r="G3" s="34">
        <v>3.439814814814815E-2</v>
      </c>
      <c r="H3" s="19">
        <f>IF(C3="F",VLOOKUP(D3,'F 10K Road'!$A$2:$B$101,2,FALSE)*G3,VLOOKUP(D3,'M 10K Road'!$A$2:$B$101,2,FALSE)*G3)</f>
        <v>2.5901805555555556E-2</v>
      </c>
      <c r="I3" s="20">
        <f t="shared" si="1"/>
        <v>2</v>
      </c>
      <c r="J3" s="21">
        <f>VLOOKUP(I3,'Point Table'!A:B,2,FALSE)</f>
        <v>96</v>
      </c>
      <c r="P3" s="6"/>
      <c r="R3" s="9"/>
      <c r="X3" s="2"/>
      <c r="Y3" s="2"/>
      <c r="Z3" s="2"/>
      <c r="AA3" s="2"/>
      <c r="AB3" s="2"/>
      <c r="AC3" s="2"/>
      <c r="AD3" s="2"/>
      <c r="AE3" s="2"/>
    </row>
    <row r="4" spans="1:31" ht="12.45">
      <c r="A4" s="35" t="s">
        <v>429</v>
      </c>
      <c r="B4" s="35" t="s">
        <v>430</v>
      </c>
      <c r="C4" s="35" t="s">
        <v>38</v>
      </c>
      <c r="D4" s="35">
        <v>55</v>
      </c>
      <c r="E4" s="35" t="s">
        <v>19</v>
      </c>
      <c r="F4" s="19" t="str">
        <f t="shared" si="0"/>
        <v>MarynBarrettFMILLENNIUM RUNNING</v>
      </c>
      <c r="G4" s="34">
        <v>3.2175925925925927E-2</v>
      </c>
      <c r="H4" s="19">
        <f>IF(C4="F",VLOOKUP(D4,'F 10K Road'!$A$2:$B$101,2,FALSE)*G4,VLOOKUP(D4,'M 10K Road'!$A$2:$B$101,2,FALSE)*G4)</f>
        <v>2.6786458333333336E-2</v>
      </c>
      <c r="I4" s="20">
        <f t="shared" si="1"/>
        <v>3</v>
      </c>
      <c r="J4" s="21">
        <f>VLOOKUP(I4,'Point Table'!A:B,2,FALSE)</f>
        <v>92</v>
      </c>
    </row>
    <row r="5" spans="1:31" ht="12.45">
      <c r="A5" s="35" t="s">
        <v>425</v>
      </c>
      <c r="B5" s="35" t="s">
        <v>426</v>
      </c>
      <c r="C5" s="35" t="s">
        <v>38</v>
      </c>
      <c r="D5" s="35">
        <v>52</v>
      </c>
      <c r="E5" s="35" t="s">
        <v>19</v>
      </c>
      <c r="F5" s="19" t="str">
        <f t="shared" si="0"/>
        <v>YukiChorneyFMILLENNIUM RUNNING</v>
      </c>
      <c r="G5" s="34">
        <v>3.1238425925925926E-2</v>
      </c>
      <c r="H5" s="19">
        <f>IF(C5="F",VLOOKUP(D5,'F 10K Road'!$A$2:$B$101,2,FALSE)*G5,VLOOKUP(D5,'M 10K Road'!$A$2:$B$101,2,FALSE)*G5)</f>
        <v>2.6936894675925926E-2</v>
      </c>
      <c r="I5" s="20">
        <f t="shared" si="1"/>
        <v>4</v>
      </c>
      <c r="J5" s="21">
        <f>VLOOKUP(I5,'Point Table'!A:B,2,FALSE)</f>
        <v>88</v>
      </c>
      <c r="U5" s="3" t="s">
        <v>13</v>
      </c>
    </row>
    <row r="6" spans="1:31" ht="12.45">
      <c r="A6" s="35" t="s">
        <v>119</v>
      </c>
      <c r="B6" s="35" t="s">
        <v>118</v>
      </c>
      <c r="C6" s="35" t="s">
        <v>38</v>
      </c>
      <c r="D6" s="35">
        <v>64</v>
      </c>
      <c r="E6" s="35" t="s">
        <v>18</v>
      </c>
      <c r="F6" s="19" t="str">
        <f t="shared" si="0"/>
        <v>PattyCrothersFGREATER DERRY TRACK CLUB</v>
      </c>
      <c r="G6" s="34">
        <v>3.6805555555555557E-2</v>
      </c>
      <c r="H6" s="19">
        <f>IF(C6="F",VLOOKUP(D6,'F 10K Road'!$A$2:$B$101,2,FALSE)*G6,VLOOKUP(D6,'M 10K Road'!$A$2:$B$101,2,FALSE)*G6)</f>
        <v>2.7350208333333334E-2</v>
      </c>
      <c r="I6" s="20">
        <f t="shared" si="1"/>
        <v>5</v>
      </c>
      <c r="J6" s="21">
        <f>VLOOKUP(I6,'Point Table'!A:B,2,FALSE)</f>
        <v>84</v>
      </c>
      <c r="U6" s="3" t="s">
        <v>13</v>
      </c>
    </row>
    <row r="7" spans="1:31" ht="12.45">
      <c r="A7" s="35" t="s">
        <v>423</v>
      </c>
      <c r="B7" s="35" t="s">
        <v>424</v>
      </c>
      <c r="C7" s="35" t="s">
        <v>38</v>
      </c>
      <c r="D7" s="35">
        <v>49</v>
      </c>
      <c r="E7" s="35" t="s">
        <v>19</v>
      </c>
      <c r="F7" s="19" t="str">
        <f t="shared" si="0"/>
        <v>EmaliaRubnerFMILLENNIUM RUNNING</v>
      </c>
      <c r="G7" s="34">
        <v>3.0810185185185184E-2</v>
      </c>
      <c r="H7" s="19">
        <f>IF(C7="F",VLOOKUP(D7,'F 10K Road'!$A$2:$B$101,2,FALSE)*G7,VLOOKUP(D7,'M 10K Road'!$A$2:$B$101,2,FALSE)*G7)</f>
        <v>2.7485766203703701E-2</v>
      </c>
      <c r="I7" s="20">
        <f t="shared" si="1"/>
        <v>6</v>
      </c>
      <c r="J7" s="21">
        <f>VLOOKUP(I7,'Point Table'!A:B,2,FALSE)</f>
        <v>80</v>
      </c>
    </row>
    <row r="8" spans="1:31" ht="12.45">
      <c r="A8" s="35" t="s">
        <v>138</v>
      </c>
      <c r="B8" s="35" t="s">
        <v>359</v>
      </c>
      <c r="C8" s="35" t="s">
        <v>38</v>
      </c>
      <c r="D8" s="35">
        <v>69</v>
      </c>
      <c r="E8" s="35" t="s">
        <v>18</v>
      </c>
      <c r="F8" s="19" t="str">
        <f t="shared" si="0"/>
        <v>PegDonovanFGREATER DERRY TRACK CLUB</v>
      </c>
      <c r="G8" s="34">
        <v>4.0347222222222222E-2</v>
      </c>
      <c r="H8" s="19">
        <f>IF(C8="F",VLOOKUP(D8,'F 10K Road'!$A$2:$B$101,2,FALSE)*G8,VLOOKUP(D8,'M 10K Road'!$A$2:$B$101,2,FALSE)*G8)</f>
        <v>2.7976763888888888E-2</v>
      </c>
      <c r="I8" s="20">
        <f t="shared" si="1"/>
        <v>7</v>
      </c>
      <c r="J8" s="21">
        <f>VLOOKUP(I8,'Point Table'!A:B,2,FALSE)</f>
        <v>76</v>
      </c>
      <c r="P8" s="6"/>
      <c r="Q8" s="6"/>
      <c r="R8" s="9"/>
      <c r="X8" s="2"/>
      <c r="AB8" s="2"/>
      <c r="AC8" s="2"/>
      <c r="AD8" s="2"/>
      <c r="AE8" s="2"/>
    </row>
    <row r="9" spans="1:31" ht="12.45">
      <c r="A9" s="35" t="s">
        <v>166</v>
      </c>
      <c r="B9" s="35" t="s">
        <v>167</v>
      </c>
      <c r="C9" s="35" t="s">
        <v>38</v>
      </c>
      <c r="D9" s="35">
        <v>65</v>
      </c>
      <c r="E9" s="35" t="s">
        <v>19</v>
      </c>
      <c r="F9" s="19" t="str">
        <f t="shared" si="0"/>
        <v>DonnaDostieFMILLENNIUM RUNNING</v>
      </c>
      <c r="G9" s="34">
        <v>3.8854166666666669E-2</v>
      </c>
      <c r="H9" s="19">
        <f>IF(C9="F",VLOOKUP(D9,'F 10K Road'!$A$2:$B$101,2,FALSE)*G9,VLOOKUP(D9,'M 10K Road'!$A$2:$B$101,2,FALSE)*G9)</f>
        <v>2.8483989583333334E-2</v>
      </c>
      <c r="I9" s="20">
        <f t="shared" si="1"/>
        <v>8</v>
      </c>
      <c r="J9" s="21">
        <f>VLOOKUP(I9,'Point Table'!A:B,2,FALSE)</f>
        <v>72</v>
      </c>
      <c r="P9" s="8"/>
      <c r="Q9" s="6"/>
      <c r="W9" s="2"/>
      <c r="X9" s="2"/>
      <c r="Y9" s="2"/>
      <c r="Z9" s="2"/>
      <c r="AA9" s="2"/>
      <c r="AB9" s="2"/>
      <c r="AC9" s="2"/>
      <c r="AD9" s="2"/>
      <c r="AE9" s="2"/>
    </row>
    <row r="10" spans="1:31" ht="12.45">
      <c r="A10" s="35" t="s">
        <v>43</v>
      </c>
      <c r="B10" s="35" t="s">
        <v>42</v>
      </c>
      <c r="C10" s="35" t="s">
        <v>38</v>
      </c>
      <c r="D10" s="35">
        <v>54</v>
      </c>
      <c r="E10" s="35" t="s">
        <v>17</v>
      </c>
      <c r="F10" s="19" t="str">
        <f t="shared" si="0"/>
        <v>KarenSirimogluFGATE CITY STRIDERS</v>
      </c>
      <c r="G10" s="34">
        <v>3.4178240740740738E-2</v>
      </c>
      <c r="H10" s="19">
        <f>IF(C10="F",VLOOKUP(D10,'F 10K Road'!$A$2:$B$101,2,FALSE)*G10,VLOOKUP(D10,'M 10K Road'!$A$2:$B$101,2,FALSE)*G10)</f>
        <v>2.8795167824074073E-2</v>
      </c>
      <c r="I10" s="20">
        <f t="shared" si="1"/>
        <v>9</v>
      </c>
      <c r="J10" s="21">
        <f>VLOOKUP(I10,'Point Table'!A:B,2,FALSE)</f>
        <v>68</v>
      </c>
    </row>
    <row r="11" spans="1:31" ht="12.45">
      <c r="A11" s="35" t="s">
        <v>345</v>
      </c>
      <c r="B11" s="35" t="s">
        <v>346</v>
      </c>
      <c r="C11" s="35" t="s">
        <v>38</v>
      </c>
      <c r="D11" s="35">
        <v>36</v>
      </c>
      <c r="E11" s="35" t="s">
        <v>18</v>
      </c>
      <c r="F11" s="19" t="str">
        <f t="shared" si="0"/>
        <v>TivanCasavantFGREATER DERRY TRACK CLUB</v>
      </c>
      <c r="G11" s="34">
        <v>2.9513888888888888E-2</v>
      </c>
      <c r="H11" s="19">
        <f>IF(C11="F",VLOOKUP(D11,'F 10K Road'!$A$2:$B$101,2,FALSE)*G11,VLOOKUP(D11,'M 10K Road'!$A$2:$B$101,2,FALSE)*G11)</f>
        <v>2.89796875E-2</v>
      </c>
      <c r="I11" s="20">
        <f t="shared" si="1"/>
        <v>10</v>
      </c>
      <c r="J11" s="21">
        <f>VLOOKUP(I11,'Point Table'!A:B,2,FALSE)</f>
        <v>64</v>
      </c>
    </row>
    <row r="12" spans="1:31" ht="12.45">
      <c r="A12" s="35" t="s">
        <v>121</v>
      </c>
      <c r="B12" s="35" t="s">
        <v>122</v>
      </c>
      <c r="C12" s="35" t="s">
        <v>38</v>
      </c>
      <c r="D12" s="35">
        <v>63</v>
      </c>
      <c r="E12" s="35" t="s">
        <v>18</v>
      </c>
      <c r="F12" s="19" t="str">
        <f t="shared" si="0"/>
        <v>NancyPeabodyFGREATER DERRY TRACK CLUB</v>
      </c>
      <c r="G12" s="34">
        <v>3.9409722222222221E-2</v>
      </c>
      <c r="H12" s="19">
        <f>IF(C12="F",VLOOKUP(D12,'F 10K Road'!$A$2:$B$101,2,FALSE)*G12,VLOOKUP(D12,'M 10K Road'!$A$2:$B$101,2,FALSE)*G12)</f>
        <v>2.9675520833333333E-2</v>
      </c>
      <c r="I12" s="20">
        <f t="shared" si="1"/>
        <v>11</v>
      </c>
      <c r="J12" s="21">
        <f>VLOOKUP(I12,'Point Table'!A:B,2,FALSE)</f>
        <v>61</v>
      </c>
    </row>
    <row r="13" spans="1:31" ht="12.45">
      <c r="A13" s="35" t="s">
        <v>437</v>
      </c>
      <c r="B13" s="35" t="s">
        <v>438</v>
      </c>
      <c r="C13" s="35" t="s">
        <v>38</v>
      </c>
      <c r="D13" s="35">
        <v>59</v>
      </c>
      <c r="E13" s="35" t="s">
        <v>19</v>
      </c>
      <c r="F13" s="19" t="str">
        <f t="shared" si="0"/>
        <v>LucindaBlissFMILLENNIUM RUNNING</v>
      </c>
      <c r="G13" s="34">
        <v>3.7581018518518521E-2</v>
      </c>
      <c r="H13" s="19">
        <f>IF(C13="F",VLOOKUP(D13,'F 10K Road'!$A$2:$B$101,2,FALSE)*G13,VLOOKUP(D13,'M 10K Road'!$A$2:$B$101,2,FALSE)*G13)</f>
        <v>2.9794231481481481E-2</v>
      </c>
      <c r="I13" s="20">
        <f t="shared" si="1"/>
        <v>12</v>
      </c>
      <c r="J13" s="21">
        <f>VLOOKUP(I13,'Point Table'!A:B,2,FALSE)</f>
        <v>58</v>
      </c>
      <c r="P13" s="6"/>
      <c r="W13" s="2"/>
      <c r="X13" s="2"/>
      <c r="Y13" s="2"/>
      <c r="Z13" s="2"/>
      <c r="AA13" s="2"/>
      <c r="AB13" s="2"/>
      <c r="AC13" s="2"/>
      <c r="AD13" s="2"/>
      <c r="AE13" s="2"/>
    </row>
    <row r="14" spans="1:31" ht="12.45">
      <c r="A14" s="35" t="s">
        <v>431</v>
      </c>
      <c r="B14" s="35" t="s">
        <v>432</v>
      </c>
      <c r="C14" s="35" t="s">
        <v>38</v>
      </c>
      <c r="D14" s="35">
        <v>47</v>
      </c>
      <c r="E14" s="35" t="s">
        <v>19</v>
      </c>
      <c r="F14" s="19" t="str">
        <f t="shared" si="0"/>
        <v>KateOmalleyFMILLENNIUM RUNNING</v>
      </c>
      <c r="G14" s="34">
        <v>3.3506944444444443E-2</v>
      </c>
      <c r="H14" s="19">
        <f>IF(C14="F",VLOOKUP(D14,'F 10K Road'!$A$2:$B$101,2,FALSE)*G14,VLOOKUP(D14,'M 10K Road'!$A$2:$B$101,2,FALSE)*G14)</f>
        <v>3.0521475694444446E-2</v>
      </c>
      <c r="I14" s="20">
        <f t="shared" si="1"/>
        <v>13</v>
      </c>
      <c r="J14" s="21">
        <f>VLOOKUP(I14,'Point Table'!A:B,2,FALSE)</f>
        <v>55</v>
      </c>
      <c r="U14" s="3" t="s">
        <v>13</v>
      </c>
    </row>
    <row r="15" spans="1:31" ht="12.45">
      <c r="A15" s="35" t="s">
        <v>428</v>
      </c>
      <c r="B15" s="35" t="s">
        <v>413</v>
      </c>
      <c r="C15" s="35" t="s">
        <v>38</v>
      </c>
      <c r="D15" s="35">
        <v>39</v>
      </c>
      <c r="E15" s="35" t="s">
        <v>19</v>
      </c>
      <c r="F15" s="19" t="str">
        <f t="shared" si="0"/>
        <v>ChelseaCookFMILLENNIUM RUNNING</v>
      </c>
      <c r="G15" s="34">
        <v>3.1655092592592596E-2</v>
      </c>
      <c r="H15" s="19">
        <f>IF(C15="F",VLOOKUP(D15,'F 10K Road'!$A$2:$B$101,2,FALSE)*G15,VLOOKUP(D15,'M 10K Road'!$A$2:$B$101,2,FALSE)*G15)</f>
        <v>3.0638964120370375E-2</v>
      </c>
      <c r="I15" s="20">
        <f t="shared" si="1"/>
        <v>14</v>
      </c>
      <c r="J15" s="21">
        <f>VLOOKUP(I15,'Point Table'!A:B,2,FALSE)</f>
        <v>52</v>
      </c>
    </row>
    <row r="16" spans="1:31" ht="12.45">
      <c r="A16" s="35" t="s">
        <v>48</v>
      </c>
      <c r="B16" s="35" t="s">
        <v>49</v>
      </c>
      <c r="C16" s="35" t="s">
        <v>38</v>
      </c>
      <c r="D16" s="35">
        <v>55</v>
      </c>
      <c r="E16" s="35" t="s">
        <v>17</v>
      </c>
      <c r="F16" s="19" t="str">
        <f t="shared" si="0"/>
        <v>DianeDrudingFGATE CITY STRIDERS</v>
      </c>
      <c r="G16" s="34">
        <v>3.6979166666666667E-2</v>
      </c>
      <c r="H16" s="19">
        <f>IF(C16="F",VLOOKUP(D16,'F 10K Road'!$A$2:$B$101,2,FALSE)*G16,VLOOKUP(D16,'M 10K Road'!$A$2:$B$101,2,FALSE)*G16)</f>
        <v>3.0785156250000001E-2</v>
      </c>
      <c r="I16" s="20">
        <f t="shared" si="1"/>
        <v>15</v>
      </c>
      <c r="J16" s="21">
        <f>VLOOKUP(I16,'Point Table'!A:B,2,FALSE)</f>
        <v>49</v>
      </c>
      <c r="P16" s="6"/>
      <c r="Q16" s="6"/>
      <c r="R16" s="9"/>
      <c r="AA16" s="2"/>
      <c r="AB16" s="2"/>
      <c r="AC16" s="2"/>
      <c r="AD16" s="2"/>
      <c r="AE16" s="2"/>
    </row>
    <row r="17" spans="1:31" ht="12.45">
      <c r="A17" s="35" t="s">
        <v>241</v>
      </c>
      <c r="B17" s="35" t="s">
        <v>379</v>
      </c>
      <c r="C17" s="35" t="s">
        <v>38</v>
      </c>
      <c r="D17" s="35">
        <v>30</v>
      </c>
      <c r="E17" s="35" t="s">
        <v>17</v>
      </c>
      <c r="F17" s="19" t="str">
        <f t="shared" si="0"/>
        <v>KatherineMeredithFGATE CITY STRIDERS</v>
      </c>
      <c r="G17" s="34">
        <v>3.1412037037037037E-2</v>
      </c>
      <c r="H17" s="19">
        <f>IF(C17="F",VLOOKUP(D17,'F 10K Road'!$A$2:$B$101,2,FALSE)*G17,VLOOKUP(D17,'M 10K Road'!$A$2:$B$101,2,FALSE)*G17)</f>
        <v>3.1349212962962961E-2</v>
      </c>
      <c r="I17" s="20">
        <f t="shared" si="1"/>
        <v>16</v>
      </c>
      <c r="J17" s="21">
        <f>VLOOKUP(I17,'Point Table'!A:B,2,FALSE)</f>
        <v>46</v>
      </c>
    </row>
    <row r="18" spans="1:31" ht="12.45">
      <c r="A18" s="35" t="s">
        <v>222</v>
      </c>
      <c r="B18" s="35" t="s">
        <v>223</v>
      </c>
      <c r="C18" s="35" t="s">
        <v>38</v>
      </c>
      <c r="D18" s="35">
        <v>33</v>
      </c>
      <c r="E18" s="35" t="s">
        <v>20</v>
      </c>
      <c r="F18" s="19" t="str">
        <f t="shared" si="0"/>
        <v>StacyGellerFUPPER VALLEY RUNNING CLUB</v>
      </c>
      <c r="G18" s="34">
        <v>3.1793981481481479E-2</v>
      </c>
      <c r="H18" s="19">
        <f>IF(C18="F",VLOOKUP(D18,'F 10K Road'!$A$2:$B$101,2,FALSE)*G18,VLOOKUP(D18,'M 10K Road'!$A$2:$B$101,2,FALSE)*G18)</f>
        <v>3.1539629629629626E-2</v>
      </c>
      <c r="I18" s="20">
        <f t="shared" si="1"/>
        <v>17</v>
      </c>
      <c r="J18" s="21">
        <f>VLOOKUP(I18,'Point Table'!A:B,2,FALSE)</f>
        <v>43</v>
      </c>
    </row>
    <row r="19" spans="1:31" ht="12.45">
      <c r="A19" s="35" t="s">
        <v>113</v>
      </c>
      <c r="B19" s="35" t="s">
        <v>114</v>
      </c>
      <c r="C19" s="35" t="s">
        <v>38</v>
      </c>
      <c r="D19" s="35">
        <v>54</v>
      </c>
      <c r="E19" s="35" t="s">
        <v>18</v>
      </c>
      <c r="F19" s="19" t="str">
        <f t="shared" si="0"/>
        <v>CariHoglundFGREATER DERRY TRACK CLUB</v>
      </c>
      <c r="G19" s="34">
        <v>3.7453703703703704E-2</v>
      </c>
      <c r="H19" s="19">
        <f>IF(C19="F",VLOOKUP(D19,'F 10K Road'!$A$2:$B$101,2,FALSE)*G19,VLOOKUP(D19,'M 10K Road'!$A$2:$B$101,2,FALSE)*G19)</f>
        <v>3.1554745370370375E-2</v>
      </c>
      <c r="I19" s="20">
        <f t="shared" si="1"/>
        <v>18</v>
      </c>
      <c r="J19" s="21">
        <f>VLOOKUP(I19,'Point Table'!A:B,2,FALSE)</f>
        <v>40</v>
      </c>
    </row>
    <row r="20" spans="1:31" ht="12.45">
      <c r="A20" s="35" t="s">
        <v>129</v>
      </c>
      <c r="B20" s="35" t="s">
        <v>130</v>
      </c>
      <c r="C20" s="35" t="s">
        <v>38</v>
      </c>
      <c r="D20" s="35">
        <v>65</v>
      </c>
      <c r="E20" s="35" t="s">
        <v>18</v>
      </c>
      <c r="F20" s="19" t="str">
        <f t="shared" si="0"/>
        <v>ConnieNolanFGREATER DERRY TRACK CLUB</v>
      </c>
      <c r="G20" s="34">
        <v>4.3310185185185188E-2</v>
      </c>
      <c r="H20" s="19">
        <f>IF(C20="F",VLOOKUP(D20,'F 10K Road'!$A$2:$B$101,2,FALSE)*G20,VLOOKUP(D20,'M 10K Road'!$A$2:$B$101,2,FALSE)*G20)</f>
        <v>3.1750696759259261E-2</v>
      </c>
      <c r="I20" s="20">
        <f t="shared" si="1"/>
        <v>19</v>
      </c>
      <c r="J20" s="21">
        <f>VLOOKUP(I20,'Point Table'!A:B,2,FALSE)</f>
        <v>37</v>
      </c>
    </row>
    <row r="21" spans="1:31" ht="12.45">
      <c r="A21" s="35" t="s">
        <v>123</v>
      </c>
      <c r="B21" s="35" t="s">
        <v>360</v>
      </c>
      <c r="C21" s="35" t="s">
        <v>38</v>
      </c>
      <c r="D21" s="35">
        <v>61</v>
      </c>
      <c r="E21" s="35" t="s">
        <v>18</v>
      </c>
      <c r="F21" s="19" t="str">
        <f t="shared" si="0"/>
        <v>DeniseSarnieFGREATER DERRY TRACK CLUB</v>
      </c>
      <c r="G21" s="34">
        <v>4.1296296296296296E-2</v>
      </c>
      <c r="H21" s="19">
        <f>IF(C21="F",VLOOKUP(D21,'F 10K Road'!$A$2:$B$101,2,FALSE)*G21,VLOOKUP(D21,'M 10K Road'!$A$2:$B$101,2,FALSE)*G21)</f>
        <v>3.1917907407407409E-2</v>
      </c>
      <c r="I21" s="20">
        <f t="shared" si="1"/>
        <v>20</v>
      </c>
      <c r="J21" s="21">
        <f>VLOOKUP(I21,'Point Table'!A:B,2,FALSE)</f>
        <v>34</v>
      </c>
      <c r="P21" s="6"/>
      <c r="Q21" s="6"/>
      <c r="R21" s="9"/>
      <c r="AA21" s="2"/>
      <c r="AB21" s="2"/>
      <c r="AC21" s="2"/>
      <c r="AD21" s="2"/>
      <c r="AE21" s="2"/>
    </row>
    <row r="22" spans="1:31" ht="12.45">
      <c r="A22" s="35" t="s">
        <v>356</v>
      </c>
      <c r="B22" s="35" t="s">
        <v>357</v>
      </c>
      <c r="C22" s="35" t="s">
        <v>38</v>
      </c>
      <c r="D22" s="35">
        <v>51</v>
      </c>
      <c r="E22" s="35" t="s">
        <v>18</v>
      </c>
      <c r="F22" s="19" t="str">
        <f t="shared" si="0"/>
        <v>MariaGuerinFGREATER DERRY TRACK CLUB</v>
      </c>
      <c r="G22" s="34">
        <v>3.6759259259259262E-2</v>
      </c>
      <c r="H22" s="19">
        <f>IF(C22="F",VLOOKUP(D22,'F 10K Road'!$A$2:$B$101,2,FALSE)*G22,VLOOKUP(D22,'M 10K Road'!$A$2:$B$101,2,FALSE)*G22)</f>
        <v>3.2065101851851852E-2</v>
      </c>
      <c r="I22" s="20">
        <f t="shared" si="1"/>
        <v>21</v>
      </c>
      <c r="J22" s="21">
        <f>VLOOKUP(I22,'Point Table'!A:B,2,FALSE)</f>
        <v>32</v>
      </c>
      <c r="P22" s="6"/>
      <c r="R22" s="9"/>
      <c r="X22" s="2"/>
      <c r="Y22" s="2"/>
      <c r="Z22" s="2"/>
      <c r="AA22" s="2"/>
      <c r="AB22" s="2"/>
      <c r="AC22" s="2"/>
      <c r="AD22" s="2"/>
      <c r="AE22" s="2"/>
    </row>
    <row r="23" spans="1:31" ht="12.45">
      <c r="A23" s="35" t="s">
        <v>391</v>
      </c>
      <c r="B23" s="35" t="s">
        <v>392</v>
      </c>
      <c r="C23" s="35" t="s">
        <v>38</v>
      </c>
      <c r="D23" s="35">
        <v>57</v>
      </c>
      <c r="E23" s="35" t="s">
        <v>17</v>
      </c>
      <c r="F23" s="19" t="str">
        <f t="shared" si="0"/>
        <v>BethWhippleFGATE CITY STRIDERS</v>
      </c>
      <c r="G23" s="34">
        <v>3.951388888888889E-2</v>
      </c>
      <c r="H23" s="19">
        <f>IF(C23="F",VLOOKUP(D23,'F 10K Road'!$A$2:$B$101,2,FALSE)*G23,VLOOKUP(D23,'M 10K Road'!$A$2:$B$101,2,FALSE)*G23)</f>
        <v>3.2108986111111112E-2</v>
      </c>
      <c r="I23" s="20">
        <f t="shared" si="1"/>
        <v>22</v>
      </c>
      <c r="J23" s="21">
        <f>VLOOKUP(I23,'Point Table'!A:B,2,FALSE)</f>
        <v>30</v>
      </c>
    </row>
    <row r="24" spans="1:31" ht="12.45">
      <c r="A24" s="35" t="s">
        <v>175</v>
      </c>
      <c r="B24" s="35" t="s">
        <v>439</v>
      </c>
      <c r="C24" s="35" t="s">
        <v>38</v>
      </c>
      <c r="D24" s="35">
        <v>55</v>
      </c>
      <c r="E24" s="35" t="s">
        <v>19</v>
      </c>
      <c r="F24" s="19" t="str">
        <f t="shared" si="0"/>
        <v>ChristinaBalchFMILLENNIUM RUNNING</v>
      </c>
      <c r="G24" s="34">
        <v>3.8773148148148147E-2</v>
      </c>
      <c r="H24" s="19">
        <f>IF(C24="F",VLOOKUP(D24,'F 10K Road'!$A$2:$B$101,2,FALSE)*G24,VLOOKUP(D24,'M 10K Road'!$A$2:$B$101,2,FALSE)*G24)</f>
        <v>3.2278645833333335E-2</v>
      </c>
      <c r="I24" s="20">
        <f t="shared" si="1"/>
        <v>23</v>
      </c>
      <c r="J24" s="21">
        <f>VLOOKUP(I24,'Point Table'!A:B,2,FALSE)</f>
        <v>28</v>
      </c>
    </row>
    <row r="25" spans="1:31" ht="12.45">
      <c r="A25" s="35" t="s">
        <v>44</v>
      </c>
      <c r="B25" s="35" t="s">
        <v>45</v>
      </c>
      <c r="C25" s="35" t="s">
        <v>38</v>
      </c>
      <c r="D25" s="35">
        <v>45</v>
      </c>
      <c r="E25" s="35" t="s">
        <v>17</v>
      </c>
      <c r="F25" s="19" t="str">
        <f t="shared" si="0"/>
        <v>LauraSouleFGATE CITY STRIDERS</v>
      </c>
      <c r="G25" s="34">
        <v>3.4976851851851849E-2</v>
      </c>
      <c r="H25" s="19">
        <f>IF(C25="F",VLOOKUP(D25,'F 10K Road'!$A$2:$B$101,2,FALSE)*G25,VLOOKUP(D25,'M 10K Road'!$A$2:$B$101,2,FALSE)*G25)</f>
        <v>3.2451523148148143E-2</v>
      </c>
      <c r="I25" s="20">
        <f t="shared" si="1"/>
        <v>24</v>
      </c>
      <c r="J25" s="21">
        <f>VLOOKUP(I25,'Point Table'!A:B,2,FALSE)</f>
        <v>26</v>
      </c>
    </row>
    <row r="26" spans="1:31" ht="12.45">
      <c r="A26" s="35" t="s">
        <v>94</v>
      </c>
      <c r="B26" s="35" t="s">
        <v>95</v>
      </c>
      <c r="C26" s="35" t="s">
        <v>38</v>
      </c>
      <c r="D26" s="35">
        <v>25</v>
      </c>
      <c r="E26" s="35" t="s">
        <v>18</v>
      </c>
      <c r="F26" s="19" t="str">
        <f t="shared" si="0"/>
        <v>SadieFarnsworthFGREATER DERRY TRACK CLUB</v>
      </c>
      <c r="G26" s="34">
        <v>3.2488425925925928E-2</v>
      </c>
      <c r="H26" s="19">
        <f>IF(C26="F",VLOOKUP(D26,'F 10K Road'!$A$2:$B$101,2,FALSE)*G26,VLOOKUP(D26,'M 10K Road'!$A$2:$B$101,2,FALSE)*G26)</f>
        <v>3.2488425925925928E-2</v>
      </c>
      <c r="I26" s="20">
        <f t="shared" si="1"/>
        <v>25</v>
      </c>
      <c r="J26" s="21">
        <f>VLOOKUP(I26,'Point Table'!A:B,2,FALSE)</f>
        <v>24</v>
      </c>
      <c r="P26" s="8"/>
      <c r="W26" s="2"/>
      <c r="X26" s="2"/>
      <c r="Y26" s="2"/>
      <c r="Z26" s="2"/>
      <c r="AA26" s="2"/>
      <c r="AB26" s="2"/>
      <c r="AC26" s="2"/>
      <c r="AD26" s="2"/>
      <c r="AE26" s="2"/>
    </row>
    <row r="27" spans="1:31" ht="12.45">
      <c r="A27" s="35" t="s">
        <v>440</v>
      </c>
      <c r="B27" s="35" t="s">
        <v>441</v>
      </c>
      <c r="C27" s="35" t="s">
        <v>38</v>
      </c>
      <c r="D27" s="35">
        <v>53</v>
      </c>
      <c r="E27" s="35" t="s">
        <v>19</v>
      </c>
      <c r="F27" s="19" t="str">
        <f t="shared" si="0"/>
        <v>JacquelineRossiFMILLENNIUM RUNNING</v>
      </c>
      <c r="G27" s="34">
        <v>3.8773148148148147E-2</v>
      </c>
      <c r="H27" s="19">
        <f>IF(C27="F",VLOOKUP(D27,'F 10K Road'!$A$2:$B$101,2,FALSE)*G27,VLOOKUP(D27,'M 10K Road'!$A$2:$B$101,2,FALSE)*G27)</f>
        <v>3.3050231481481479E-2</v>
      </c>
      <c r="I27" s="20">
        <f t="shared" si="1"/>
        <v>26</v>
      </c>
      <c r="J27" s="21">
        <f>VLOOKUP(I27,'Point Table'!A:B,2,FALSE)</f>
        <v>22.5</v>
      </c>
    </row>
    <row r="28" spans="1:31" ht="12.45">
      <c r="A28" s="35" t="s">
        <v>36</v>
      </c>
      <c r="B28" s="35" t="s">
        <v>37</v>
      </c>
      <c r="C28" s="35" t="s">
        <v>38</v>
      </c>
      <c r="D28" s="35">
        <v>41</v>
      </c>
      <c r="E28" s="35" t="s">
        <v>17</v>
      </c>
      <c r="F28" s="19" t="str">
        <f t="shared" si="0"/>
        <v>ChristyKervinFGATE CITY STRIDERS</v>
      </c>
      <c r="G28" s="34">
        <v>3.4699074074074077E-2</v>
      </c>
      <c r="H28" s="19">
        <f>IF(C28="F",VLOOKUP(D28,'F 10K Road'!$A$2:$B$101,2,FALSE)*G28,VLOOKUP(D28,'M 10K Road'!$A$2:$B$101,2,FALSE)*G28)</f>
        <v>3.3182724537037044E-2</v>
      </c>
      <c r="I28" s="20">
        <f t="shared" si="1"/>
        <v>27</v>
      </c>
      <c r="J28" s="21">
        <f>VLOOKUP(I28,'Point Table'!A:B,2,FALSE)</f>
        <v>21</v>
      </c>
    </row>
    <row r="29" spans="1:31" ht="12.45">
      <c r="A29" s="35" t="s">
        <v>44</v>
      </c>
      <c r="B29" s="35" t="s">
        <v>159</v>
      </c>
      <c r="C29" s="35" t="s">
        <v>38</v>
      </c>
      <c r="D29" s="35">
        <v>47</v>
      </c>
      <c r="E29" s="35" t="s">
        <v>19</v>
      </c>
      <c r="F29" s="19" t="str">
        <f t="shared" si="0"/>
        <v>LauraHeathFMILLENNIUM RUNNING</v>
      </c>
      <c r="G29" s="34">
        <v>3.6793981481481483E-2</v>
      </c>
      <c r="H29" s="19">
        <f>IF(C29="F",VLOOKUP(D29,'F 10K Road'!$A$2:$B$101,2,FALSE)*G29,VLOOKUP(D29,'M 10K Road'!$A$2:$B$101,2,FALSE)*G29)</f>
        <v>3.3515637731481487E-2</v>
      </c>
      <c r="I29" s="20">
        <f t="shared" si="1"/>
        <v>28</v>
      </c>
      <c r="J29" s="21">
        <f>VLOOKUP(I29,'Point Table'!A:B,2,FALSE)</f>
        <v>19.5</v>
      </c>
      <c r="P29" s="8"/>
      <c r="W29" s="2"/>
      <c r="X29" s="2"/>
      <c r="Y29" s="2"/>
      <c r="Z29" s="2"/>
      <c r="AA29" s="2"/>
      <c r="AB29" s="2"/>
      <c r="AC29" s="2"/>
      <c r="AD29" s="2"/>
      <c r="AE29" s="2"/>
    </row>
    <row r="30" spans="1:31" ht="12.45">
      <c r="A30" s="35" t="s">
        <v>247</v>
      </c>
      <c r="B30" s="35" t="s">
        <v>349</v>
      </c>
      <c r="C30" s="35" t="s">
        <v>38</v>
      </c>
      <c r="D30" s="35">
        <v>32</v>
      </c>
      <c r="E30" s="35" t="s">
        <v>18</v>
      </c>
      <c r="F30" s="19" t="str">
        <f t="shared" si="0"/>
        <v>SarahHewettFGREATER DERRY TRACK CLUB</v>
      </c>
      <c r="G30" s="34">
        <v>3.3784722222222223E-2</v>
      </c>
      <c r="H30" s="19">
        <f>IF(C30="F",VLOOKUP(D30,'F 10K Road'!$A$2:$B$101,2,FALSE)*G30,VLOOKUP(D30,'M 10K Road'!$A$2:$B$101,2,FALSE)*G30)</f>
        <v>3.359552777777778E-2</v>
      </c>
      <c r="I30" s="20">
        <f t="shared" si="1"/>
        <v>29</v>
      </c>
      <c r="J30" s="21">
        <f>VLOOKUP(I30,'Point Table'!A:B,2,FALSE)</f>
        <v>18</v>
      </c>
    </row>
    <row r="31" spans="1:31" ht="12.45">
      <c r="A31" s="35" t="s">
        <v>186</v>
      </c>
      <c r="B31" s="35" t="s">
        <v>395</v>
      </c>
      <c r="C31" s="35" t="s">
        <v>38</v>
      </c>
      <c r="D31" s="35">
        <v>56</v>
      </c>
      <c r="E31" s="35" t="s">
        <v>17</v>
      </c>
      <c r="F31" s="19" t="str">
        <f t="shared" si="0"/>
        <v>LisaReillyFGATE CITY STRIDERS</v>
      </c>
      <c r="G31" s="34">
        <v>4.0960648148148149E-2</v>
      </c>
      <c r="H31" s="19">
        <f>IF(C31="F",VLOOKUP(D31,'F 10K Road'!$A$2:$B$101,2,FALSE)*G31,VLOOKUP(D31,'M 10K Road'!$A$2:$B$101,2,FALSE)*G31)</f>
        <v>3.3694229166666666E-2</v>
      </c>
      <c r="I31" s="20">
        <f t="shared" si="1"/>
        <v>30</v>
      </c>
      <c r="J31" s="21">
        <f>VLOOKUP(I31,'Point Table'!A:B,2,FALSE)</f>
        <v>16.5</v>
      </c>
    </row>
    <row r="32" spans="1:31" ht="12.45">
      <c r="A32" s="35" t="s">
        <v>105</v>
      </c>
      <c r="B32" s="35" t="s">
        <v>106</v>
      </c>
      <c r="C32" s="35" t="s">
        <v>38</v>
      </c>
      <c r="D32" s="35">
        <v>29</v>
      </c>
      <c r="E32" s="35" t="s">
        <v>18</v>
      </c>
      <c r="F32" s="19" t="str">
        <f t="shared" si="0"/>
        <v>BessAlshvangFGREATER DERRY TRACK CLUB</v>
      </c>
      <c r="G32" s="34">
        <v>3.3888888888888892E-2</v>
      </c>
      <c r="H32" s="19">
        <f>IF(C32="F",VLOOKUP(D32,'F 10K Road'!$A$2:$B$101,2,FALSE)*G32,VLOOKUP(D32,'M 10K Road'!$A$2:$B$101,2,FALSE)*G32)</f>
        <v>3.3858388888888889E-2</v>
      </c>
      <c r="I32" s="20">
        <f t="shared" si="1"/>
        <v>31</v>
      </c>
      <c r="J32" s="21">
        <f>VLOOKUP(I32,'Point Table'!A:B,2,FALSE)</f>
        <v>15.5</v>
      </c>
      <c r="P32" s="6"/>
      <c r="Q32" s="6"/>
      <c r="R32" s="9"/>
      <c r="AA32" s="2"/>
      <c r="AB32" s="2"/>
      <c r="AC32" s="2"/>
      <c r="AD32" s="2"/>
      <c r="AE32" s="2"/>
    </row>
    <row r="33" spans="1:31" ht="12.45">
      <c r="A33" s="35" t="s">
        <v>388</v>
      </c>
      <c r="B33" s="35" t="s">
        <v>376</v>
      </c>
      <c r="C33" s="35" t="s">
        <v>38</v>
      </c>
      <c r="D33" s="35">
        <v>49</v>
      </c>
      <c r="E33" s="35" t="s">
        <v>17</v>
      </c>
      <c r="F33" s="19" t="str">
        <f t="shared" si="0"/>
        <v>KellyAschbrennerFGATE CITY STRIDERS</v>
      </c>
      <c r="G33" s="34">
        <v>3.8587962962962963E-2</v>
      </c>
      <c r="H33" s="19">
        <f>IF(C33="F",VLOOKUP(D33,'F 10K Road'!$A$2:$B$101,2,FALSE)*G33,VLOOKUP(D33,'M 10K Road'!$A$2:$B$101,2,FALSE)*G33)</f>
        <v>3.442432175925926E-2</v>
      </c>
      <c r="I33" s="20">
        <f t="shared" si="1"/>
        <v>32</v>
      </c>
      <c r="J33" s="21">
        <f>VLOOKUP(I33,'Point Table'!A:B,2,FALSE)</f>
        <v>14.5</v>
      </c>
      <c r="P33" s="6"/>
      <c r="X33" s="2"/>
      <c r="Y33" s="2"/>
      <c r="Z33" s="2"/>
      <c r="AA33" s="2"/>
      <c r="AB33" s="2"/>
      <c r="AC33" s="2"/>
      <c r="AD33" s="2"/>
      <c r="AE33" s="2"/>
    </row>
    <row r="34" spans="1:31" ht="12.45">
      <c r="A34" s="35" t="s">
        <v>133</v>
      </c>
      <c r="B34" s="35" t="s">
        <v>126</v>
      </c>
      <c r="C34" s="35" t="s">
        <v>38</v>
      </c>
      <c r="D34" s="35">
        <v>68</v>
      </c>
      <c r="E34" s="35" t="s">
        <v>18</v>
      </c>
      <c r="F34" s="19" t="str">
        <f t="shared" ref="F34:F65" si="2">A34&amp;B34&amp;C34&amp;E34</f>
        <v>BevSomogieFGREATER DERRY TRACK CLUB</v>
      </c>
      <c r="G34" s="34">
        <v>4.9201388888888892E-2</v>
      </c>
      <c r="H34" s="19">
        <f>IF(C34="F",VLOOKUP(D34,'F 10K Road'!$A$2:$B$101,2,FALSE)*G34,VLOOKUP(D34,'M 10K Road'!$A$2:$B$101,2,FALSE)*G34)</f>
        <v>3.4603336805555558E-2</v>
      </c>
      <c r="I34" s="20">
        <f t="shared" ref="I34:I65" si="3">COUNTIFS($C$2:$C$396,C34,$H$2:$H$396,"&lt;"&amp;H34)+1</f>
        <v>33</v>
      </c>
      <c r="J34" s="21">
        <f>VLOOKUP(I34,'Point Table'!A:B,2,FALSE)</f>
        <v>13.5</v>
      </c>
      <c r="P34" s="6"/>
      <c r="Q34" s="6"/>
      <c r="R34" s="9"/>
      <c r="W34" s="2"/>
      <c r="X34" s="2"/>
      <c r="Y34" s="2"/>
      <c r="Z34" s="2"/>
      <c r="AA34" s="2"/>
      <c r="AB34" s="2"/>
      <c r="AC34" s="2"/>
      <c r="AD34" s="2"/>
      <c r="AE34" s="2"/>
    </row>
    <row r="35" spans="1:31" ht="12.45">
      <c r="A35" s="35" t="s">
        <v>54</v>
      </c>
      <c r="B35" s="35" t="s">
        <v>53</v>
      </c>
      <c r="C35" s="35" t="s">
        <v>38</v>
      </c>
      <c r="D35" s="35">
        <v>52</v>
      </c>
      <c r="E35" s="35" t="s">
        <v>17</v>
      </c>
      <c r="F35" s="19" t="str">
        <f t="shared" si="2"/>
        <v>TanyaDubeFGATE CITY STRIDERS</v>
      </c>
      <c r="G35" s="34">
        <v>4.0243055555555553E-2</v>
      </c>
      <c r="H35" s="19">
        <f>IF(C35="F",VLOOKUP(D35,'F 10K Road'!$A$2:$B$101,2,FALSE)*G35,VLOOKUP(D35,'M 10K Road'!$A$2:$B$101,2,FALSE)*G35)</f>
        <v>3.4701586805555552E-2</v>
      </c>
      <c r="I35" s="20">
        <f t="shared" si="3"/>
        <v>34</v>
      </c>
      <c r="J35" s="21">
        <f>VLOOKUP(I35,'Point Table'!A:B,2,FALSE)</f>
        <v>12.5</v>
      </c>
      <c r="P35" s="6"/>
      <c r="Q35" s="6"/>
      <c r="R35" s="9"/>
      <c r="U35" s="3" t="s">
        <v>13</v>
      </c>
      <c r="X35" s="2"/>
      <c r="AB35" s="2"/>
      <c r="AC35" s="2"/>
      <c r="AD35" s="2"/>
      <c r="AE35" s="2"/>
    </row>
    <row r="36" spans="1:31" ht="12.45">
      <c r="A36" s="35" t="s">
        <v>353</v>
      </c>
      <c r="B36" s="35" t="s">
        <v>95</v>
      </c>
      <c r="C36" s="35" t="s">
        <v>38</v>
      </c>
      <c r="D36" s="35">
        <v>27</v>
      </c>
      <c r="E36" s="35" t="s">
        <v>18</v>
      </c>
      <c r="F36" s="19" t="str">
        <f t="shared" si="2"/>
        <v>HannahFarnsworthFGREATER DERRY TRACK CLUB</v>
      </c>
      <c r="G36" s="34">
        <v>3.5069444444444445E-2</v>
      </c>
      <c r="H36" s="19">
        <f>IF(C36="F",VLOOKUP(D36,'F 10K Road'!$A$2:$B$101,2,FALSE)*G36,VLOOKUP(D36,'M 10K Road'!$A$2:$B$101,2,FALSE)*G36)</f>
        <v>3.5069444444444445E-2</v>
      </c>
      <c r="I36" s="20">
        <f t="shared" si="3"/>
        <v>35</v>
      </c>
      <c r="J36" s="21">
        <f>VLOOKUP(I36,'Point Table'!A:B,2,FALSE)</f>
        <v>11.5</v>
      </c>
    </row>
    <row r="37" spans="1:31" ht="12.45">
      <c r="A37" s="35" t="s">
        <v>44</v>
      </c>
      <c r="B37" s="35" t="s">
        <v>479</v>
      </c>
      <c r="C37" s="35" t="s">
        <v>38</v>
      </c>
      <c r="D37" s="35">
        <v>56</v>
      </c>
      <c r="E37" s="35" t="s">
        <v>19</v>
      </c>
      <c r="F37" s="19" t="str">
        <f t="shared" si="2"/>
        <v>LauraKeeleyFMILLENNIUM RUNNING</v>
      </c>
      <c r="G37" s="34">
        <v>4.2997685185185187E-2</v>
      </c>
      <c r="H37" s="19">
        <f>IF(C37="F",VLOOKUP(D37,'F 10K Road'!$A$2:$B$101,2,FALSE)*G37,VLOOKUP(D37,'M 10K Road'!$A$2:$B$101,2,FALSE)*G37)</f>
        <v>3.5369895833333338E-2</v>
      </c>
      <c r="I37" s="20">
        <f t="shared" si="3"/>
        <v>36</v>
      </c>
      <c r="J37" s="21">
        <f>VLOOKUP(I37,'Point Table'!A:B,2,FALSE)</f>
        <v>11</v>
      </c>
    </row>
    <row r="38" spans="1:31" ht="12.45">
      <c r="A38" s="3" t="s">
        <v>189</v>
      </c>
      <c r="B38" s="3" t="s">
        <v>398</v>
      </c>
      <c r="C38" s="35" t="s">
        <v>38</v>
      </c>
      <c r="D38" s="35">
        <v>53</v>
      </c>
      <c r="E38" s="35" t="s">
        <v>17</v>
      </c>
      <c r="F38" s="19" t="str">
        <f t="shared" si="2"/>
        <v>MicheleGuilfoilFGATE CITY STRIDERS</v>
      </c>
      <c r="G38" s="34">
        <v>4.1736111111111113E-2</v>
      </c>
      <c r="H38" s="19">
        <f>IF(C38="F",VLOOKUP(D38,'F 10K Road'!$A$2:$B$101,2,FALSE)*G38,VLOOKUP(D38,'M 10K Road'!$A$2:$B$101,2,FALSE)*G38)</f>
        <v>3.5575861111111114E-2</v>
      </c>
      <c r="I38" s="20">
        <f t="shared" si="3"/>
        <v>37</v>
      </c>
      <c r="J38" s="21">
        <f>VLOOKUP(I38,'Point Table'!A:B,2,FALSE)</f>
        <v>10.5</v>
      </c>
    </row>
    <row r="39" spans="1:31" ht="12.45">
      <c r="A39" s="35" t="s">
        <v>389</v>
      </c>
      <c r="B39" s="35" t="s">
        <v>390</v>
      </c>
      <c r="C39" s="35" t="s">
        <v>38</v>
      </c>
      <c r="D39" s="35">
        <v>45</v>
      </c>
      <c r="E39" s="35" t="s">
        <v>17</v>
      </c>
      <c r="F39" s="19" t="str">
        <f t="shared" si="2"/>
        <v>AngelaPoulinFGATE CITY STRIDERS</v>
      </c>
      <c r="G39" s="34">
        <v>3.9293981481481478E-2</v>
      </c>
      <c r="H39" s="19">
        <f>IF(C39="F",VLOOKUP(D39,'F 10K Road'!$A$2:$B$101,2,FALSE)*G39,VLOOKUP(D39,'M 10K Road'!$A$2:$B$101,2,FALSE)*G39)</f>
        <v>3.6456956018518512E-2</v>
      </c>
      <c r="I39" s="20">
        <f t="shared" si="3"/>
        <v>38</v>
      </c>
      <c r="J39" s="21">
        <f>VLOOKUP(I39,'Point Table'!A:B,2,FALSE)</f>
        <v>10</v>
      </c>
      <c r="P39" s="8"/>
      <c r="U39" s="3" t="s">
        <v>13</v>
      </c>
      <c r="W39" s="2"/>
      <c r="X39" s="2"/>
      <c r="Y39" s="2"/>
      <c r="Z39" s="2"/>
      <c r="AA39" s="2"/>
      <c r="AB39" s="2"/>
      <c r="AC39" s="2"/>
      <c r="AD39" s="2"/>
      <c r="AE39" s="2"/>
    </row>
    <row r="40" spans="1:31" ht="12.45">
      <c r="A40" s="35" t="s">
        <v>445</v>
      </c>
      <c r="B40" s="35" t="s">
        <v>446</v>
      </c>
      <c r="C40" s="35" t="s">
        <v>38</v>
      </c>
      <c r="D40" s="35">
        <v>44</v>
      </c>
      <c r="E40" s="35" t="s">
        <v>19</v>
      </c>
      <c r="F40" s="19" t="str">
        <f t="shared" si="2"/>
        <v>SheilaWilsonFMILLENNIUM RUNNING</v>
      </c>
      <c r="G40" s="34">
        <v>3.9282407407407405E-2</v>
      </c>
      <c r="H40" s="19">
        <f>IF(C40="F",VLOOKUP(D40,'F 10K Road'!$A$2:$B$101,2,FALSE)*G40,VLOOKUP(D40,'M 10K Road'!$A$2:$B$101,2,FALSE)*G40)</f>
        <v>3.6752620370370366E-2</v>
      </c>
      <c r="I40" s="20">
        <f t="shared" si="3"/>
        <v>39</v>
      </c>
      <c r="J40" s="21">
        <f>VLOOKUP(I40,'Point Table'!A:B,2,FALSE)</f>
        <v>9.5</v>
      </c>
    </row>
    <row r="41" spans="1:31" ht="12.45">
      <c r="A41" s="35" t="s">
        <v>186</v>
      </c>
      <c r="B41" s="35" t="s">
        <v>408</v>
      </c>
      <c r="C41" s="35" t="s">
        <v>38</v>
      </c>
      <c r="D41" s="35">
        <v>71</v>
      </c>
      <c r="E41" s="35" t="s">
        <v>17</v>
      </c>
      <c r="F41" s="19" t="str">
        <f t="shared" si="2"/>
        <v>LisaChristieFGATE CITY STRIDERS</v>
      </c>
      <c r="G41" s="34">
        <v>5.4629629629629632E-2</v>
      </c>
      <c r="H41" s="19">
        <f>IF(C41="F",VLOOKUP(D41,'F 10K Road'!$A$2:$B$101,2,FALSE)*G41,VLOOKUP(D41,'M 10K Road'!$A$2:$B$101,2,FALSE)*G41)</f>
        <v>3.6793055555555558E-2</v>
      </c>
      <c r="I41" s="20">
        <f t="shared" si="3"/>
        <v>40</v>
      </c>
      <c r="J41" s="21">
        <f>VLOOKUP(I41,'Point Table'!A:B,2,FALSE)</f>
        <v>9</v>
      </c>
    </row>
    <row r="42" spans="1:31" ht="12.45">
      <c r="A42" s="35" t="s">
        <v>137</v>
      </c>
      <c r="B42" s="35" t="s">
        <v>95</v>
      </c>
      <c r="C42" s="35" t="s">
        <v>38</v>
      </c>
      <c r="D42" s="35">
        <v>65</v>
      </c>
      <c r="E42" s="35" t="s">
        <v>18</v>
      </c>
      <c r="F42" s="19" t="str">
        <f t="shared" si="2"/>
        <v>AudreyFarnsworthFGREATER DERRY TRACK CLUB</v>
      </c>
      <c r="G42" s="34">
        <v>5.0358796296296297E-2</v>
      </c>
      <c r="H42" s="19">
        <f>IF(C42="F",VLOOKUP(D42,'F 10K Road'!$A$2:$B$101,2,FALSE)*G42,VLOOKUP(D42,'M 10K Road'!$A$2:$B$101,2,FALSE)*G42)</f>
        <v>3.6918033564814816E-2</v>
      </c>
      <c r="I42" s="20">
        <f t="shared" si="3"/>
        <v>41</v>
      </c>
      <c r="J42" s="21">
        <f>VLOOKUP(I42,'Point Table'!A:B,2,FALSE)</f>
        <v>8.6999999999999993</v>
      </c>
    </row>
    <row r="43" spans="1:31" ht="12.45">
      <c r="A43" s="35" t="s">
        <v>183</v>
      </c>
      <c r="B43" s="35" t="s">
        <v>453</v>
      </c>
      <c r="C43" s="35" t="s">
        <v>38</v>
      </c>
      <c r="D43" s="35">
        <v>54</v>
      </c>
      <c r="E43" s="35" t="s">
        <v>19</v>
      </c>
      <c r="F43" s="19" t="str">
        <f t="shared" si="2"/>
        <v>KimBonenfantFMILLENNIUM RUNNING</v>
      </c>
      <c r="G43" s="34">
        <v>4.3842592592592593E-2</v>
      </c>
      <c r="H43" s="19">
        <f>IF(C43="F",VLOOKUP(D43,'F 10K Road'!$A$2:$B$101,2,FALSE)*G43,VLOOKUP(D43,'M 10K Road'!$A$2:$B$101,2,FALSE)*G43)</f>
        <v>3.6937384259259264E-2</v>
      </c>
      <c r="I43" s="20">
        <f t="shared" si="3"/>
        <v>42</v>
      </c>
      <c r="J43" s="21">
        <f>VLOOKUP(I43,'Point Table'!A:B,2,FALSE)</f>
        <v>8.4</v>
      </c>
    </row>
    <row r="44" spans="1:31" ht="12.45">
      <c r="A44" s="35" t="s">
        <v>442</v>
      </c>
      <c r="B44" s="35" t="s">
        <v>443</v>
      </c>
      <c r="C44" s="35" t="s">
        <v>38</v>
      </c>
      <c r="D44" s="35">
        <v>39</v>
      </c>
      <c r="E44" s="35" t="s">
        <v>19</v>
      </c>
      <c r="F44" s="19" t="str">
        <f t="shared" si="2"/>
        <v>AnnEdwardsFMILLENNIUM RUNNING</v>
      </c>
      <c r="G44" s="34">
        <v>3.8796296296296294E-2</v>
      </c>
      <c r="H44" s="19">
        <f>IF(C44="F",VLOOKUP(D44,'F 10K Road'!$A$2:$B$101,2,FALSE)*G44,VLOOKUP(D44,'M 10K Road'!$A$2:$B$101,2,FALSE)*G44)</f>
        <v>3.755093518518518E-2</v>
      </c>
      <c r="I44" s="20">
        <f t="shared" si="3"/>
        <v>43</v>
      </c>
      <c r="J44" s="21">
        <f>VLOOKUP(I44,'Point Table'!A:B,2,FALSE)</f>
        <v>8.1</v>
      </c>
      <c r="P44" s="8"/>
      <c r="W44" s="2"/>
      <c r="X44" s="2"/>
      <c r="Y44" s="2"/>
      <c r="Z44" s="2"/>
      <c r="AA44" s="2"/>
      <c r="AB44" s="2"/>
      <c r="AC44" s="2"/>
      <c r="AD44" s="2"/>
      <c r="AE44" s="2"/>
    </row>
    <row r="45" spans="1:31" ht="12.45">
      <c r="A45" s="35" t="s">
        <v>365</v>
      </c>
      <c r="B45" s="35" t="s">
        <v>102</v>
      </c>
      <c r="C45" s="35" t="s">
        <v>38</v>
      </c>
      <c r="D45" s="35">
        <v>54</v>
      </c>
      <c r="E45" s="35" t="s">
        <v>18</v>
      </c>
      <c r="F45" s="19" t="str">
        <f t="shared" si="2"/>
        <v>MauraDesmaraisFGREATER DERRY TRACK CLUB</v>
      </c>
      <c r="G45" s="34">
        <v>4.5023148148148145E-2</v>
      </c>
      <c r="H45" s="19">
        <f>IF(C45="F",VLOOKUP(D45,'F 10K Road'!$A$2:$B$101,2,FALSE)*G45,VLOOKUP(D45,'M 10K Road'!$A$2:$B$101,2,FALSE)*G45)</f>
        <v>3.7932002314814812E-2</v>
      </c>
      <c r="I45" s="20">
        <f t="shared" si="3"/>
        <v>44</v>
      </c>
      <c r="J45" s="21">
        <f>VLOOKUP(I45,'Point Table'!A:B,2,FALSE)</f>
        <v>7.8</v>
      </c>
      <c r="P45" s="6"/>
      <c r="Y45" s="2"/>
      <c r="Z45" s="2"/>
      <c r="AA45" s="2"/>
      <c r="AB45" s="2"/>
      <c r="AC45" s="2"/>
      <c r="AD45" s="2"/>
      <c r="AE45" s="2"/>
    </row>
    <row r="46" spans="1:31" ht="12.45">
      <c r="A46" s="35" t="s">
        <v>226</v>
      </c>
      <c r="B46" s="35" t="s">
        <v>405</v>
      </c>
      <c r="C46" s="35" t="s">
        <v>38</v>
      </c>
      <c r="D46" s="35">
        <v>57</v>
      </c>
      <c r="E46" s="35" t="s">
        <v>17</v>
      </c>
      <c r="F46" s="19" t="str">
        <f t="shared" si="2"/>
        <v>PamBernierFGATE CITY STRIDERS</v>
      </c>
      <c r="G46" s="34">
        <v>4.7349537037037037E-2</v>
      </c>
      <c r="H46" s="19">
        <f>IF(C46="F",VLOOKUP(D46,'F 10K Road'!$A$2:$B$101,2,FALSE)*G46,VLOOKUP(D46,'M 10K Road'!$A$2:$B$101,2,FALSE)*G46)</f>
        <v>3.8476233796296298E-2</v>
      </c>
      <c r="I46" s="20">
        <f t="shared" si="3"/>
        <v>45</v>
      </c>
      <c r="J46" s="21">
        <f>VLOOKUP(I46,'Point Table'!A:B,2,FALSE)</f>
        <v>7.5</v>
      </c>
      <c r="P46" s="6"/>
      <c r="R46" s="9"/>
      <c r="X46" s="2"/>
      <c r="Y46" s="2"/>
      <c r="Z46" s="2"/>
      <c r="AA46" s="2"/>
      <c r="AB46" s="2"/>
      <c r="AC46" s="2"/>
      <c r="AD46" s="2"/>
      <c r="AE46" s="2"/>
    </row>
    <row r="47" spans="1:31" ht="12.45">
      <c r="A47" s="35" t="s">
        <v>478</v>
      </c>
      <c r="B47" s="35" t="s">
        <v>225</v>
      </c>
      <c r="C47" s="35" t="s">
        <v>38</v>
      </c>
      <c r="D47" s="35">
        <v>60</v>
      </c>
      <c r="E47" s="35" t="s">
        <v>18</v>
      </c>
      <c r="F47" s="19" t="str">
        <f t="shared" si="2"/>
        <v>JeanManningFGREATER DERRY TRACK CLUB</v>
      </c>
      <c r="G47" s="34">
        <v>4.9155092592592591E-2</v>
      </c>
      <c r="H47" s="19">
        <f>IF(C47="F",VLOOKUP(D47,'F 10K Road'!$A$2:$B$101,2,FALSE)*G47,VLOOKUP(D47,'M 10K Road'!$A$2:$B$101,2,FALSE)*G47)</f>
        <v>3.8478606481481485E-2</v>
      </c>
      <c r="I47" s="20">
        <f t="shared" si="3"/>
        <v>46</v>
      </c>
      <c r="J47" s="21">
        <f>VLOOKUP(I47,'Point Table'!A:B,2,FALSE)</f>
        <v>7.25</v>
      </c>
    </row>
    <row r="48" spans="1:31" ht="12.45">
      <c r="A48" s="35" t="s">
        <v>66</v>
      </c>
      <c r="B48" s="35" t="s">
        <v>67</v>
      </c>
      <c r="C48" s="35" t="s">
        <v>38</v>
      </c>
      <c r="D48" s="35">
        <v>55</v>
      </c>
      <c r="E48" s="35" t="s">
        <v>17</v>
      </c>
      <c r="F48" s="19" t="str">
        <f t="shared" si="2"/>
        <v>JulieSwainFGATE CITY STRIDERS</v>
      </c>
      <c r="G48" s="34">
        <v>4.6469907407407404E-2</v>
      </c>
      <c r="H48" s="19">
        <f>IF(C48="F",VLOOKUP(D48,'F 10K Road'!$A$2:$B$101,2,FALSE)*G48,VLOOKUP(D48,'M 10K Road'!$A$2:$B$101,2,FALSE)*G48)</f>
        <v>3.8686197916666665E-2</v>
      </c>
      <c r="I48" s="20">
        <f t="shared" si="3"/>
        <v>47</v>
      </c>
      <c r="J48" s="21">
        <f>VLOOKUP(I48,'Point Table'!A:B,2,FALSE)</f>
        <v>7</v>
      </c>
    </row>
    <row r="49" spans="1:31" ht="12.45">
      <c r="A49" s="35" t="s">
        <v>277</v>
      </c>
      <c r="B49" s="35" t="s">
        <v>449</v>
      </c>
      <c r="C49" s="35" t="s">
        <v>38</v>
      </c>
      <c r="D49" s="35">
        <v>43</v>
      </c>
      <c r="E49" s="35" t="s">
        <v>19</v>
      </c>
      <c r="F49" s="19" t="str">
        <f t="shared" si="2"/>
        <v>NicoleFanteFMILLENNIUM RUNNING</v>
      </c>
      <c r="G49" s="34">
        <v>4.130787037037037E-2</v>
      </c>
      <c r="H49" s="19">
        <f>IF(C49="F",VLOOKUP(D49,'F 10K Road'!$A$2:$B$101,2,FALSE)*G49,VLOOKUP(D49,'M 10K Road'!$A$2:$B$101,2,FALSE)*G49)</f>
        <v>3.8949190972222221E-2</v>
      </c>
      <c r="I49" s="20">
        <f t="shared" si="3"/>
        <v>48</v>
      </c>
      <c r="J49" s="21">
        <f>VLOOKUP(I49,'Point Table'!A:B,2,FALSE)</f>
        <v>6.75</v>
      </c>
      <c r="P49" s="6"/>
      <c r="Q49" s="6"/>
      <c r="R49" s="9"/>
      <c r="U49" s="3" t="s">
        <v>13</v>
      </c>
      <c r="AA49" s="2"/>
      <c r="AB49" s="2"/>
      <c r="AC49" s="2"/>
      <c r="AD49" s="2"/>
      <c r="AE49" s="2"/>
    </row>
    <row r="50" spans="1:31" ht="12.45">
      <c r="A50" s="35" t="s">
        <v>372</v>
      </c>
      <c r="B50" s="35" t="s">
        <v>362</v>
      </c>
      <c r="C50" s="35" t="s">
        <v>38</v>
      </c>
      <c r="D50" s="35">
        <v>62</v>
      </c>
      <c r="E50" s="35" t="s">
        <v>18</v>
      </c>
      <c r="F50" s="19" t="str">
        <f t="shared" si="2"/>
        <v>ThereseKermanFGREATER DERRY TRACK CLUB</v>
      </c>
      <c r="G50" s="34">
        <v>5.2025462962962961E-2</v>
      </c>
      <c r="H50" s="19">
        <f>IF(C50="F",VLOOKUP(D50,'F 10K Road'!$A$2:$B$101,2,FALSE)*G50,VLOOKUP(D50,'M 10K Road'!$A$2:$B$101,2,FALSE)*G50)</f>
        <v>3.9690225694444442E-2</v>
      </c>
      <c r="I50" s="20">
        <f t="shared" si="3"/>
        <v>49</v>
      </c>
      <c r="J50" s="21">
        <f>VLOOKUP(I50,'Point Table'!A:B,2,FALSE)</f>
        <v>6.5</v>
      </c>
      <c r="P50" s="6"/>
      <c r="Q50" s="6"/>
      <c r="R50" s="9"/>
      <c r="W50" s="2"/>
      <c r="X50" s="2"/>
      <c r="Y50" s="2"/>
      <c r="Z50" s="2"/>
      <c r="AA50" s="2"/>
      <c r="AB50" s="2"/>
      <c r="AC50" s="2"/>
      <c r="AD50" s="2"/>
      <c r="AE50" s="2"/>
    </row>
    <row r="51" spans="1:31" ht="12.45">
      <c r="A51" s="35" t="s">
        <v>393</v>
      </c>
      <c r="B51" s="35" t="s">
        <v>394</v>
      </c>
      <c r="C51" s="35" t="s">
        <v>38</v>
      </c>
      <c r="D51" s="35">
        <v>38</v>
      </c>
      <c r="E51" s="35" t="s">
        <v>17</v>
      </c>
      <c r="F51" s="19" t="str">
        <f t="shared" si="2"/>
        <v>JillRuddon-BenedumFGATE CITY STRIDERS</v>
      </c>
      <c r="G51" s="34">
        <v>4.0868055555555553E-2</v>
      </c>
      <c r="H51" s="19">
        <f>IF(C51="F",VLOOKUP(D51,'F 10K Road'!$A$2:$B$101,2,FALSE)*G51,VLOOKUP(D51,'M 10K Road'!$A$2:$B$101,2,FALSE)*G51)</f>
        <v>3.9764618055555555E-2</v>
      </c>
      <c r="I51" s="20">
        <f t="shared" si="3"/>
        <v>50</v>
      </c>
      <c r="J51" s="21">
        <f>VLOOKUP(I51,'Point Table'!A:B,2,FALSE)</f>
        <v>6.25</v>
      </c>
      <c r="P51" s="6"/>
      <c r="R51" s="9"/>
      <c r="U51" s="3" t="s">
        <v>13</v>
      </c>
      <c r="AA51" s="2"/>
      <c r="AB51" s="2"/>
      <c r="AC51" s="2"/>
      <c r="AD51" s="2"/>
      <c r="AE51" s="2"/>
    </row>
    <row r="52" spans="1:31" ht="12.45">
      <c r="A52" s="35" t="s">
        <v>450</v>
      </c>
      <c r="B52" t="s">
        <v>588</v>
      </c>
      <c r="C52" s="35" t="s">
        <v>38</v>
      </c>
      <c r="D52" s="35">
        <v>46</v>
      </c>
      <c r="E52" s="35" t="s">
        <v>19</v>
      </c>
      <c r="F52" s="19" t="str">
        <f t="shared" si="2"/>
        <v>CathleenThompsonFMILLENNIUM RUNNING</v>
      </c>
      <c r="G52" s="34">
        <v>4.3472222222222225E-2</v>
      </c>
      <c r="H52" s="19">
        <f>IF(C52="F",VLOOKUP(D52,'F 10K Road'!$A$2:$B$101,2,FALSE)*G52,VLOOKUP(D52,'M 10K Road'!$A$2:$B$101,2,FALSE)*G52)</f>
        <v>3.9972708333333336E-2</v>
      </c>
      <c r="I52" s="20">
        <f t="shared" si="3"/>
        <v>51</v>
      </c>
      <c r="J52" s="21">
        <f>VLOOKUP(I52,'Point Table'!A:B,2,FALSE)</f>
        <v>6</v>
      </c>
      <c r="P52" s="6"/>
      <c r="Q52" s="6"/>
      <c r="R52" s="9"/>
      <c r="AA52" s="2"/>
      <c r="AB52" s="2"/>
      <c r="AC52" s="2"/>
      <c r="AD52" s="2"/>
      <c r="AE52" s="2"/>
    </row>
    <row r="53" spans="1:31" ht="12.45">
      <c r="A53" s="35" t="s">
        <v>403</v>
      </c>
      <c r="B53" s="35" t="s">
        <v>404</v>
      </c>
      <c r="C53" s="35" t="s">
        <v>38</v>
      </c>
      <c r="D53" s="35">
        <v>47</v>
      </c>
      <c r="E53" s="35" t="s">
        <v>17</v>
      </c>
      <c r="F53" s="19" t="str">
        <f t="shared" si="2"/>
        <v>ShelbyWalker-AdamsFGATE CITY STRIDERS</v>
      </c>
      <c r="G53" s="34">
        <v>4.4467592592592593E-2</v>
      </c>
      <c r="H53" s="19">
        <f>IF(C53="F",VLOOKUP(D53,'F 10K Road'!$A$2:$B$101,2,FALSE)*G53,VLOOKUP(D53,'M 10K Road'!$A$2:$B$101,2,FALSE)*G53)</f>
        <v>4.0505530092592598E-2</v>
      </c>
      <c r="I53" s="20">
        <f t="shared" si="3"/>
        <v>52</v>
      </c>
      <c r="J53" s="21">
        <f>VLOOKUP(I53,'Point Table'!A:B,2,FALSE)</f>
        <v>5.75</v>
      </c>
      <c r="P53" s="8"/>
      <c r="R53" s="9"/>
      <c r="W53" s="2"/>
      <c r="X53" s="2"/>
      <c r="Y53" s="2"/>
      <c r="Z53" s="2"/>
      <c r="AA53" s="2"/>
      <c r="AB53" s="2"/>
      <c r="AC53" s="2"/>
      <c r="AD53" s="2"/>
      <c r="AE53" s="2"/>
    </row>
    <row r="54" spans="1:31" ht="12.45">
      <c r="A54" s="3" t="s">
        <v>57</v>
      </c>
      <c r="B54" s="3" t="s">
        <v>58</v>
      </c>
      <c r="C54" s="35" t="s">
        <v>38</v>
      </c>
      <c r="D54" s="35">
        <v>35</v>
      </c>
      <c r="E54" s="35" t="s">
        <v>17</v>
      </c>
      <c r="F54" s="19" t="str">
        <f t="shared" si="2"/>
        <v>CarlyMatthewsFGATE CITY STRIDERS</v>
      </c>
      <c r="G54" s="12">
        <v>4.1319444444444443E-2</v>
      </c>
      <c r="H54" s="19">
        <f>IF(C54="F",VLOOKUP(D54,'F 10K Road'!$A$2:$B$101,2,FALSE)*G54,VLOOKUP(D54,'M 10K Road'!$A$2:$B$101,2,FALSE)*G54)</f>
        <v>4.0728576388888889E-2</v>
      </c>
      <c r="I54" s="20">
        <f t="shared" si="3"/>
        <v>53</v>
      </c>
      <c r="J54" s="21">
        <f>VLOOKUP(I54,'Point Table'!A:B,2,FALSE)</f>
        <v>5.5</v>
      </c>
    </row>
    <row r="55" spans="1:31" ht="12.45">
      <c r="A55" s="3" t="s">
        <v>78</v>
      </c>
      <c r="B55" s="3" t="s">
        <v>79</v>
      </c>
      <c r="C55" s="35" t="s">
        <v>38</v>
      </c>
      <c r="D55" s="35">
        <v>61</v>
      </c>
      <c r="E55" s="35" t="s">
        <v>17</v>
      </c>
      <c r="F55" s="19" t="str">
        <f t="shared" si="2"/>
        <v>CherieGaudetteFGATE CITY STRIDERS</v>
      </c>
      <c r="G55" s="12">
        <v>5.3229166666666668E-2</v>
      </c>
      <c r="H55" s="19">
        <f>IF(C55="F",VLOOKUP(D55,'F 10K Road'!$A$2:$B$101,2,FALSE)*G55,VLOOKUP(D55,'M 10K Road'!$A$2:$B$101,2,FALSE)*G55)</f>
        <v>4.1140822916666667E-2</v>
      </c>
      <c r="I55" s="20">
        <f t="shared" si="3"/>
        <v>54</v>
      </c>
      <c r="J55" s="21">
        <f>VLOOKUP(I55,'Point Table'!A:B,2,FALSE)</f>
        <v>5.25</v>
      </c>
      <c r="P55" s="6"/>
      <c r="Q55" s="6"/>
      <c r="R55" s="9"/>
      <c r="AA55" s="2"/>
      <c r="AB55" s="2"/>
      <c r="AC55" s="2"/>
      <c r="AD55" s="2"/>
      <c r="AE55" s="2"/>
    </row>
    <row r="56" spans="1:31" ht="12.45">
      <c r="A56" s="35" t="s">
        <v>363</v>
      </c>
      <c r="B56" s="35" t="s">
        <v>364</v>
      </c>
      <c r="C56" s="35" t="s">
        <v>38</v>
      </c>
      <c r="D56" s="35">
        <v>41</v>
      </c>
      <c r="E56" s="35" t="s">
        <v>18</v>
      </c>
      <c r="F56" s="19" t="str">
        <f t="shared" si="2"/>
        <v>SharonPetersonFGREATER DERRY TRACK CLUB</v>
      </c>
      <c r="G56" s="34">
        <v>4.3391203703703703E-2</v>
      </c>
      <c r="H56" s="19">
        <f>IF(C56="F",VLOOKUP(D56,'F 10K Road'!$A$2:$B$101,2,FALSE)*G56,VLOOKUP(D56,'M 10K Road'!$A$2:$B$101,2,FALSE)*G56)</f>
        <v>4.1495008101851853E-2</v>
      </c>
      <c r="I56" s="20">
        <f t="shared" si="3"/>
        <v>55</v>
      </c>
      <c r="J56" s="21">
        <f>VLOOKUP(I56,'Point Table'!A:B,2,FALSE)</f>
        <v>5</v>
      </c>
    </row>
    <row r="57" spans="1:31" ht="12.45">
      <c r="A57" s="35" t="s">
        <v>174</v>
      </c>
      <c r="B57" s="35" t="s">
        <v>161</v>
      </c>
      <c r="C57" s="35" t="s">
        <v>38</v>
      </c>
      <c r="D57" s="35">
        <v>54</v>
      </c>
      <c r="E57" s="35" t="s">
        <v>19</v>
      </c>
      <c r="F57" s="19" t="str">
        <f t="shared" si="2"/>
        <v>RachelPattenFMILLENNIUM RUNNING</v>
      </c>
      <c r="G57" s="34">
        <v>4.9803240740740738E-2</v>
      </c>
      <c r="H57" s="19">
        <f>IF(C57="F",VLOOKUP(D57,'F 10K Road'!$A$2:$B$101,2,FALSE)*G57,VLOOKUP(D57,'M 10K Road'!$A$2:$B$101,2,FALSE)*G57)</f>
        <v>4.1959230324074073E-2</v>
      </c>
      <c r="I57" s="20">
        <f t="shared" si="3"/>
        <v>56</v>
      </c>
      <c r="J57" s="21">
        <f>VLOOKUP(I57,'Point Table'!A:B,2,FALSE)</f>
        <v>4.75</v>
      </c>
      <c r="P57" s="8"/>
      <c r="U57" s="3" t="s">
        <v>13</v>
      </c>
      <c r="Y57" s="2"/>
      <c r="Z57" s="2"/>
      <c r="AA57" s="2"/>
      <c r="AB57" s="2"/>
      <c r="AC57" s="2"/>
      <c r="AD57" s="2"/>
      <c r="AE57" s="2"/>
    </row>
    <row r="58" spans="1:31" ht="12.45">
      <c r="A58" s="35" t="s">
        <v>123</v>
      </c>
      <c r="B58" s="35" t="s">
        <v>371</v>
      </c>
      <c r="C58" s="35" t="s">
        <v>38</v>
      </c>
      <c r="D58" s="35">
        <v>57</v>
      </c>
      <c r="E58" s="35" t="s">
        <v>18</v>
      </c>
      <c r="F58" s="19" t="str">
        <f t="shared" si="2"/>
        <v>DeniseKeyesFGREATER DERRY TRACK CLUB</v>
      </c>
      <c r="G58" s="34">
        <v>5.2013888888888887E-2</v>
      </c>
      <c r="H58" s="19">
        <f>IF(C58="F",VLOOKUP(D58,'F 10K Road'!$A$2:$B$101,2,FALSE)*G58,VLOOKUP(D58,'M 10K Road'!$A$2:$B$101,2,FALSE)*G58)</f>
        <v>4.2266486111111112E-2</v>
      </c>
      <c r="I58" s="20">
        <f t="shared" si="3"/>
        <v>57</v>
      </c>
      <c r="J58" s="21">
        <f>VLOOKUP(I58,'Point Table'!A:B,2,FALSE)</f>
        <v>4.5</v>
      </c>
      <c r="P58" s="8"/>
      <c r="R58" s="9"/>
      <c r="U58" s="3" t="s">
        <v>13</v>
      </c>
      <c r="W58" s="2"/>
      <c r="X58" s="2"/>
      <c r="Y58" s="2"/>
      <c r="Z58" s="2"/>
      <c r="AA58" s="2"/>
      <c r="AB58" s="2"/>
      <c r="AC58" s="2"/>
      <c r="AD58" s="2"/>
      <c r="AE58" s="2"/>
    </row>
    <row r="59" spans="1:31" ht="12.45">
      <c r="A59" s="35" t="s">
        <v>61</v>
      </c>
      <c r="B59" t="s">
        <v>517</v>
      </c>
      <c r="C59" s="35" t="s">
        <v>38</v>
      </c>
      <c r="D59" s="35">
        <v>37</v>
      </c>
      <c r="E59" s="35" t="s">
        <v>17</v>
      </c>
      <c r="F59" s="19" t="str">
        <f t="shared" si="2"/>
        <v>ShannonOBrienFGATE CITY STRIDERS</v>
      </c>
      <c r="G59" s="34">
        <v>4.3310185185185188E-2</v>
      </c>
      <c r="H59" s="19">
        <f>IF(C59="F",VLOOKUP(D59,'F 10K Road'!$A$2:$B$101,2,FALSE)*G59,VLOOKUP(D59,'M 10K Road'!$A$2:$B$101,2,FALSE)*G59)</f>
        <v>4.234436805555556E-2</v>
      </c>
      <c r="I59" s="20">
        <f t="shared" si="3"/>
        <v>58</v>
      </c>
      <c r="J59" s="21">
        <f>VLOOKUP(I59,'Point Table'!A:B,2,FALSE)</f>
        <v>4.25</v>
      </c>
    </row>
    <row r="60" spans="1:31" ht="12.45">
      <c r="A60" s="35" t="s">
        <v>454</v>
      </c>
      <c r="B60" s="35" t="s">
        <v>455</v>
      </c>
      <c r="C60" s="35" t="s">
        <v>38</v>
      </c>
      <c r="D60" s="35">
        <v>44</v>
      </c>
      <c r="E60" s="35" t="s">
        <v>19</v>
      </c>
      <c r="F60" s="19" t="str">
        <f t="shared" si="2"/>
        <v>MalissaKnightFMILLENNIUM RUNNING</v>
      </c>
      <c r="G60" s="34">
        <v>4.5601851851851852E-2</v>
      </c>
      <c r="H60" s="19">
        <f>IF(C60="F",VLOOKUP(D60,'F 10K Road'!$A$2:$B$101,2,FALSE)*G60,VLOOKUP(D60,'M 10K Road'!$A$2:$B$101,2,FALSE)*G60)</f>
        <v>4.2665092592592595E-2</v>
      </c>
      <c r="I60" s="20">
        <f t="shared" si="3"/>
        <v>59</v>
      </c>
      <c r="J60" s="21">
        <f>VLOOKUP(I60,'Point Table'!A:B,2,FALSE)</f>
        <v>4</v>
      </c>
      <c r="P60" s="6"/>
      <c r="R60" s="9"/>
      <c r="AA60" s="2"/>
      <c r="AB60" s="2"/>
      <c r="AC60" s="2"/>
      <c r="AD60" s="2"/>
      <c r="AE60" s="2"/>
    </row>
    <row r="61" spans="1:31" ht="12.45">
      <c r="A61" s="35" t="s">
        <v>181</v>
      </c>
      <c r="B61" s="35" t="s">
        <v>182</v>
      </c>
      <c r="C61" s="35" t="s">
        <v>38</v>
      </c>
      <c r="D61" s="35">
        <v>66</v>
      </c>
      <c r="E61" s="35" t="s">
        <v>19</v>
      </c>
      <c r="F61" s="19" t="str">
        <f t="shared" si="2"/>
        <v>CherylAdamsFMILLENNIUM RUNNING</v>
      </c>
      <c r="G61" s="34">
        <v>5.903935185185185E-2</v>
      </c>
      <c r="H61" s="19">
        <f>IF(C61="F",VLOOKUP(D61,'F 10K Road'!$A$2:$B$101,2,FALSE)*G61,VLOOKUP(D61,'M 10K Road'!$A$2:$B$101,2,FALSE)*G61)</f>
        <v>4.2697259259259254E-2</v>
      </c>
      <c r="I61" s="20">
        <f t="shared" si="3"/>
        <v>60</v>
      </c>
      <c r="J61" s="21">
        <f>VLOOKUP(I61,'Point Table'!A:B,2,FALSE)</f>
        <v>3.75</v>
      </c>
    </row>
    <row r="62" spans="1:31" ht="12.45">
      <c r="A62" s="35" t="s">
        <v>135</v>
      </c>
      <c r="B62" s="35" t="s">
        <v>136</v>
      </c>
      <c r="C62" s="35" t="s">
        <v>38</v>
      </c>
      <c r="D62" s="35">
        <v>52</v>
      </c>
      <c r="E62" s="35" t="s">
        <v>18</v>
      </c>
      <c r="F62" s="19" t="str">
        <f t="shared" si="2"/>
        <v>PriscillaCamardaFGREATER DERRY TRACK CLUB</v>
      </c>
      <c r="G62" s="34">
        <v>5.0069444444444444E-2</v>
      </c>
      <c r="H62" s="19">
        <f>IF(C62="F",VLOOKUP(D62,'F 10K Road'!$A$2:$B$101,2,FALSE)*G62,VLOOKUP(D62,'M 10K Road'!$A$2:$B$101,2,FALSE)*G62)</f>
        <v>4.3174881944444445E-2</v>
      </c>
      <c r="I62" s="20">
        <f t="shared" si="3"/>
        <v>61</v>
      </c>
      <c r="J62" s="21">
        <f>VLOOKUP(I62,'Point Table'!A:B,2,FALSE)</f>
        <v>3.5</v>
      </c>
      <c r="P62" s="6"/>
      <c r="W62" s="2"/>
      <c r="X62" s="2"/>
      <c r="Y62" s="2"/>
      <c r="Z62" s="2"/>
      <c r="AA62" s="2"/>
      <c r="AB62" s="2"/>
      <c r="AC62" s="2"/>
      <c r="AD62" s="2"/>
      <c r="AE62" s="2"/>
    </row>
    <row r="63" spans="1:31" ht="12.45">
      <c r="A63" s="35" t="s">
        <v>456</v>
      </c>
      <c r="B63" s="35" t="s">
        <v>457</v>
      </c>
      <c r="C63" s="35" t="s">
        <v>38</v>
      </c>
      <c r="D63" s="35">
        <v>43</v>
      </c>
      <c r="E63" s="35" t="s">
        <v>19</v>
      </c>
      <c r="F63" s="19" t="str">
        <f t="shared" si="2"/>
        <v>MelanieHardingFMILLENNIUM RUNNING</v>
      </c>
      <c r="G63" s="34">
        <v>4.6249999999999999E-2</v>
      </c>
      <c r="H63" s="19">
        <f>IF(C63="F",VLOOKUP(D63,'F 10K Road'!$A$2:$B$101,2,FALSE)*G63,VLOOKUP(D63,'M 10K Road'!$A$2:$B$101,2,FALSE)*G63)</f>
        <v>4.3609124999999999E-2</v>
      </c>
      <c r="I63" s="20">
        <f t="shared" si="3"/>
        <v>62</v>
      </c>
      <c r="J63" s="21">
        <f>VLOOKUP(I63,'Point Table'!A:B,2,FALSE)</f>
        <v>3.25</v>
      </c>
      <c r="P63" s="8"/>
      <c r="Q63" s="6"/>
      <c r="W63" s="2"/>
      <c r="X63" s="2"/>
      <c r="Y63" s="2"/>
      <c r="Z63" s="2"/>
      <c r="AA63" s="2"/>
      <c r="AB63" s="2"/>
      <c r="AC63" s="2"/>
      <c r="AD63" s="2"/>
      <c r="AE63" s="2"/>
    </row>
    <row r="64" spans="1:31" ht="12.45">
      <c r="A64" s="35" t="s">
        <v>185</v>
      </c>
      <c r="B64" s="35" t="s">
        <v>370</v>
      </c>
      <c r="C64" s="35" t="s">
        <v>38</v>
      </c>
      <c r="D64" s="35">
        <v>53</v>
      </c>
      <c r="E64" s="35" t="s">
        <v>18</v>
      </c>
      <c r="F64" s="19" t="str">
        <f t="shared" si="2"/>
        <v>KerriHaskinsFGREATER DERRY TRACK CLUB</v>
      </c>
      <c r="G64" s="34">
        <v>5.1689814814814813E-2</v>
      </c>
      <c r="H64" s="19">
        <f>IF(C64="F",VLOOKUP(D64,'F 10K Road'!$A$2:$B$101,2,FALSE)*G64,VLOOKUP(D64,'M 10K Road'!$A$2:$B$101,2,FALSE)*G64)</f>
        <v>4.4060398148148147E-2</v>
      </c>
      <c r="I64" s="20">
        <f t="shared" si="3"/>
        <v>63</v>
      </c>
      <c r="J64" s="21">
        <f>VLOOKUP(I64,'Point Table'!A:B,2,FALSE)</f>
        <v>3</v>
      </c>
      <c r="P64" s="6"/>
      <c r="Q64" s="6"/>
      <c r="R64" s="9"/>
      <c r="X64" s="2"/>
      <c r="AB64" s="2"/>
      <c r="AC64" s="2"/>
      <c r="AD64" s="2"/>
      <c r="AE64" s="2"/>
    </row>
    <row r="65" spans="1:31" ht="12.45">
      <c r="A65" s="35" t="s">
        <v>168</v>
      </c>
      <c r="B65" s="35" t="s">
        <v>169</v>
      </c>
      <c r="C65" s="35" t="s">
        <v>38</v>
      </c>
      <c r="D65" s="35">
        <v>36</v>
      </c>
      <c r="E65" s="35" t="s">
        <v>19</v>
      </c>
      <c r="F65" s="19" t="str">
        <f t="shared" si="2"/>
        <v>MeganMcDermottFMILLENNIUM RUNNING</v>
      </c>
      <c r="G65" s="34">
        <v>4.5150462962962962E-2</v>
      </c>
      <c r="H65" s="19">
        <f>IF(C65="F",VLOOKUP(D65,'F 10K Road'!$A$2:$B$101,2,FALSE)*G65,VLOOKUP(D65,'M 10K Road'!$A$2:$B$101,2,FALSE)*G65)</f>
        <v>4.433323958333333E-2</v>
      </c>
      <c r="I65" s="20">
        <f t="shared" si="3"/>
        <v>64</v>
      </c>
      <c r="J65" s="21">
        <f>VLOOKUP(I65,'Point Table'!A:B,2,FALSE)</f>
        <v>2.8</v>
      </c>
    </row>
    <row r="66" spans="1:31" ht="12.45">
      <c r="A66" s="35" t="s">
        <v>141</v>
      </c>
      <c r="B66" s="35" t="s">
        <v>142</v>
      </c>
      <c r="C66" s="35" t="s">
        <v>38</v>
      </c>
      <c r="D66" s="35">
        <v>60</v>
      </c>
      <c r="E66" s="35" t="s">
        <v>18</v>
      </c>
      <c r="F66" s="19" t="str">
        <f t="shared" ref="F66:F97" si="4">A66&amp;B66&amp;C66&amp;E66</f>
        <v>ChristineSmithFGREATER DERRY TRACK CLUB</v>
      </c>
      <c r="G66" s="34">
        <v>5.6712962962962965E-2</v>
      </c>
      <c r="H66" s="19">
        <f>IF(C66="F",VLOOKUP(D66,'F 10K Road'!$A$2:$B$101,2,FALSE)*G66,VLOOKUP(D66,'M 10K Road'!$A$2:$B$101,2,FALSE)*G66)</f>
        <v>4.4394907407407411E-2</v>
      </c>
      <c r="I66" s="20">
        <f t="shared" ref="I66:I97" si="5">COUNTIFS($C$2:$C$396,C66,$H$2:$H$396,"&lt;"&amp;H66)+1</f>
        <v>65</v>
      </c>
      <c r="J66" s="21">
        <f>VLOOKUP(I66,'Point Table'!A:B,2,FALSE)</f>
        <v>2.6</v>
      </c>
      <c r="P66" s="6"/>
      <c r="Q66" s="6"/>
      <c r="R66" s="9"/>
      <c r="AA66" s="2"/>
      <c r="AB66" s="2"/>
      <c r="AC66" s="2"/>
      <c r="AD66" s="2"/>
      <c r="AE66" s="2"/>
    </row>
    <row r="67" spans="1:31" ht="12.45">
      <c r="A67" s="35" t="s">
        <v>373</v>
      </c>
      <c r="B67" s="35" t="s">
        <v>374</v>
      </c>
      <c r="C67" s="35" t="s">
        <v>38</v>
      </c>
      <c r="D67" s="35">
        <v>55</v>
      </c>
      <c r="E67" s="35" t="s">
        <v>18</v>
      </c>
      <c r="F67" s="19" t="str">
        <f t="shared" si="4"/>
        <v>MaryanneMacdougallFGREATER DERRY TRACK CLUB</v>
      </c>
      <c r="G67" s="34">
        <v>5.3703703703703705E-2</v>
      </c>
      <c r="H67" s="19">
        <f>IF(C67="F",VLOOKUP(D67,'F 10K Road'!$A$2:$B$101,2,FALSE)*G67,VLOOKUP(D67,'M 10K Road'!$A$2:$B$101,2,FALSE)*G67)</f>
        <v>4.4708333333333336E-2</v>
      </c>
      <c r="I67" s="20">
        <f t="shared" si="5"/>
        <v>66</v>
      </c>
      <c r="J67" s="21">
        <f>VLOOKUP(I67,'Point Table'!A:B,2,FALSE)</f>
        <v>2.4</v>
      </c>
      <c r="P67" s="8"/>
      <c r="Q67" s="6"/>
      <c r="R67" s="9"/>
      <c r="W67" s="2"/>
      <c r="X67" s="2"/>
      <c r="Y67" s="2"/>
      <c r="Z67" s="2"/>
      <c r="AA67" s="2"/>
      <c r="AB67" s="2"/>
      <c r="AC67" s="2"/>
      <c r="AD67" s="2"/>
      <c r="AE67" s="2"/>
    </row>
    <row r="68" spans="1:31" ht="12.45">
      <c r="A68" s="35" t="s">
        <v>183</v>
      </c>
      <c r="B68" s="35" t="s">
        <v>184</v>
      </c>
      <c r="C68" s="35" t="s">
        <v>38</v>
      </c>
      <c r="D68" s="35">
        <v>64</v>
      </c>
      <c r="E68" s="35" t="s">
        <v>19</v>
      </c>
      <c r="F68" s="19" t="str">
        <f t="shared" si="4"/>
        <v>KimMacdonald-ConillFMILLENNIUM RUNNING</v>
      </c>
      <c r="G68" s="34">
        <v>6.1041666666666668E-2</v>
      </c>
      <c r="H68" s="19">
        <f>IF(C68="F",VLOOKUP(D68,'F 10K Road'!$A$2:$B$101,2,FALSE)*G68,VLOOKUP(D68,'M 10K Road'!$A$2:$B$101,2,FALSE)*G68)</f>
        <v>4.5360062499999999E-2</v>
      </c>
      <c r="I68" s="20">
        <f t="shared" si="5"/>
        <v>67</v>
      </c>
      <c r="J68" s="21">
        <f>VLOOKUP(I68,'Point Table'!A:B,2,FALSE)</f>
        <v>2.2000000000000002</v>
      </c>
      <c r="P68" s="8"/>
      <c r="R68" s="9"/>
      <c r="U68" s="3" t="s">
        <v>13</v>
      </c>
      <c r="Z68" s="2"/>
      <c r="AA68" s="2"/>
      <c r="AB68" s="2"/>
      <c r="AC68" s="2"/>
      <c r="AD68" s="2"/>
      <c r="AE68" s="2"/>
    </row>
    <row r="69" spans="1:31" ht="12.45">
      <c r="A69" s="35" t="s">
        <v>189</v>
      </c>
      <c r="B69" s="35" t="s">
        <v>421</v>
      </c>
      <c r="C69" s="35" t="s">
        <v>38</v>
      </c>
      <c r="D69" s="35">
        <v>53</v>
      </c>
      <c r="E69" s="35" t="s">
        <v>19</v>
      </c>
      <c r="F69" s="19" t="str">
        <f t="shared" si="4"/>
        <v>MicheleLapradeFMILLENNIUM RUNNING</v>
      </c>
      <c r="G69" s="34">
        <v>5.3425925925925925E-2</v>
      </c>
      <c r="H69" s="19">
        <f>IF(C69="F",VLOOKUP(D69,'F 10K Road'!$A$2:$B$101,2,FALSE)*G69,VLOOKUP(D69,'M 10K Road'!$A$2:$B$101,2,FALSE)*G69)</f>
        <v>4.5540259259259259E-2</v>
      </c>
      <c r="I69" s="20">
        <f t="shared" si="5"/>
        <v>68</v>
      </c>
      <c r="J69" s="21">
        <f>VLOOKUP(I69,'Point Table'!A:B,2,FALSE)</f>
        <v>2</v>
      </c>
    </row>
    <row r="70" spans="1:31" ht="12.45">
      <c r="A70" s="3" t="s">
        <v>476</v>
      </c>
      <c r="B70" s="3" t="s">
        <v>139</v>
      </c>
      <c r="C70" s="35" t="s">
        <v>38</v>
      </c>
      <c r="D70" s="35">
        <v>57</v>
      </c>
      <c r="E70" s="35" t="s">
        <v>17</v>
      </c>
      <c r="F70" s="19" t="str">
        <f t="shared" si="4"/>
        <v>SaraLandryFGATE CITY STRIDERS</v>
      </c>
      <c r="G70" s="12">
        <v>5.6851851851851855E-2</v>
      </c>
      <c r="H70" s="19">
        <f>IF(C70="F",VLOOKUP(D70,'F 10K Road'!$A$2:$B$101,2,FALSE)*G70,VLOOKUP(D70,'M 10K Road'!$A$2:$B$101,2,FALSE)*G70)</f>
        <v>4.6197814814814817E-2</v>
      </c>
      <c r="I70" s="20">
        <f t="shared" si="5"/>
        <v>69</v>
      </c>
      <c r="J70" s="21">
        <f>VLOOKUP(I70,'Point Table'!A:B,2,FALSE)</f>
        <v>1.8</v>
      </c>
      <c r="P70" s="6"/>
      <c r="Q70" s="6"/>
      <c r="R70" s="9"/>
      <c r="AA70" s="2"/>
      <c r="AB70" s="2"/>
      <c r="AC70" s="2"/>
      <c r="AD70" s="2"/>
      <c r="AE70" s="2"/>
    </row>
    <row r="71" spans="1:31" ht="12.45">
      <c r="A71" s="35" t="s">
        <v>64</v>
      </c>
      <c r="B71" s="35" t="s">
        <v>65</v>
      </c>
      <c r="C71" s="35" t="s">
        <v>38</v>
      </c>
      <c r="D71" s="35">
        <v>46</v>
      </c>
      <c r="E71" s="35" t="s">
        <v>17</v>
      </c>
      <c r="F71" s="19" t="str">
        <f t="shared" si="4"/>
        <v>JohannaLisle NewboldFGATE CITY STRIDERS</v>
      </c>
      <c r="G71" s="34">
        <v>5.0590277777777776E-2</v>
      </c>
      <c r="H71" s="19">
        <f>IF(C71="F",VLOOKUP(D71,'F 10K Road'!$A$2:$B$101,2,FALSE)*G71,VLOOKUP(D71,'M 10K Road'!$A$2:$B$101,2,FALSE)*G71)</f>
        <v>4.6517760416666665E-2</v>
      </c>
      <c r="I71" s="20">
        <f t="shared" si="5"/>
        <v>70</v>
      </c>
      <c r="J71" s="21">
        <f>VLOOKUP(I71,'Point Table'!A:B,2,FALSE)</f>
        <v>1.6</v>
      </c>
      <c r="P71" s="8"/>
      <c r="Q71" s="6"/>
      <c r="R71" s="9"/>
      <c r="AA71" s="2"/>
      <c r="AB71" s="2"/>
      <c r="AC71" s="2"/>
      <c r="AD71" s="2"/>
      <c r="AE71" s="2"/>
    </row>
    <row r="72" spans="1:31" ht="12.45">
      <c r="A72" s="35" t="s">
        <v>411</v>
      </c>
      <c r="B72" s="35" t="s">
        <v>412</v>
      </c>
      <c r="C72" s="35" t="s">
        <v>38</v>
      </c>
      <c r="D72" s="35">
        <v>56</v>
      </c>
      <c r="E72" s="35" t="s">
        <v>17</v>
      </c>
      <c r="F72" s="19" t="str">
        <f t="shared" si="4"/>
        <v>DianneSmiglianiFGATE CITY STRIDERS</v>
      </c>
      <c r="G72" s="34">
        <v>5.6863425925925928E-2</v>
      </c>
      <c r="H72" s="19">
        <f>IF(C72="F",VLOOKUP(D72,'F 10K Road'!$A$2:$B$101,2,FALSE)*G72,VLOOKUP(D72,'M 10K Road'!$A$2:$B$101,2,FALSE)*G72)</f>
        <v>4.6775854166666665E-2</v>
      </c>
      <c r="I72" s="20">
        <f t="shared" si="5"/>
        <v>71</v>
      </c>
      <c r="J72" s="21">
        <f>VLOOKUP(I72,'Point Table'!A:B,2,FALSE)</f>
        <v>1.5</v>
      </c>
    </row>
    <row r="73" spans="1:31" ht="12.45">
      <c r="A73" s="3" t="s">
        <v>474</v>
      </c>
      <c r="B73" s="3" t="s">
        <v>475</v>
      </c>
      <c r="C73" s="35" t="s">
        <v>38</v>
      </c>
      <c r="D73" s="35">
        <v>61</v>
      </c>
      <c r="E73" s="35" t="s">
        <v>17</v>
      </c>
      <c r="F73" s="19" t="str">
        <f t="shared" si="4"/>
        <v>DebbieRiouxFGATE CITY STRIDERS</v>
      </c>
      <c r="G73" s="12">
        <v>6.0949074074074072E-2</v>
      </c>
      <c r="H73" s="19">
        <f>IF(C73="F",VLOOKUP(D73,'F 10K Road'!$A$2:$B$101,2,FALSE)*G73,VLOOKUP(D73,'M 10K Road'!$A$2:$B$101,2,FALSE)*G73)</f>
        <v>4.710753935185185E-2</v>
      </c>
      <c r="I73" s="20">
        <f t="shared" si="5"/>
        <v>72</v>
      </c>
      <c r="J73" s="21">
        <f>VLOOKUP(I73,'Point Table'!A:B,2,FALSE)</f>
        <v>1.4</v>
      </c>
    </row>
    <row r="74" spans="1:31" ht="12.45">
      <c r="A74" s="35" t="s">
        <v>458</v>
      </c>
      <c r="B74" s="35" t="s">
        <v>452</v>
      </c>
      <c r="C74" s="35" t="s">
        <v>38</v>
      </c>
      <c r="D74" s="35">
        <v>49</v>
      </c>
      <c r="E74" s="35" t="s">
        <v>19</v>
      </c>
      <c r="F74" s="19" t="str">
        <f t="shared" si="4"/>
        <v>TracyEastmanFMILLENNIUM RUNNING</v>
      </c>
      <c r="G74" s="34">
        <v>5.3425925925925925E-2</v>
      </c>
      <c r="H74" s="19">
        <f>IF(C74="F",VLOOKUP(D74,'F 10K Road'!$A$2:$B$101,2,FALSE)*G74,VLOOKUP(D74,'M 10K Road'!$A$2:$B$101,2,FALSE)*G74)</f>
        <v>4.7661268518518519E-2</v>
      </c>
      <c r="I74" s="20">
        <f t="shared" si="5"/>
        <v>73</v>
      </c>
      <c r="J74" s="21">
        <f>VLOOKUP(I74,'Point Table'!A:B,2,FALSE)</f>
        <v>1.3</v>
      </c>
      <c r="P74" s="6"/>
      <c r="R74" s="9"/>
      <c r="U74" s="3" t="s">
        <v>13</v>
      </c>
      <c r="W74" s="2"/>
      <c r="X74" s="2"/>
      <c r="Y74" s="2"/>
      <c r="Z74" s="2"/>
      <c r="AA74" s="2"/>
      <c r="AB74" s="2"/>
      <c r="AC74" s="2"/>
      <c r="AD74" s="2"/>
      <c r="AE74" s="2"/>
    </row>
    <row r="75" spans="1:31" ht="12.45">
      <c r="A75" s="35" t="s">
        <v>48</v>
      </c>
      <c r="B75" s="35" t="s">
        <v>459</v>
      </c>
      <c r="C75" s="35" t="s">
        <v>38</v>
      </c>
      <c r="D75" s="35">
        <v>49</v>
      </c>
      <c r="E75" s="35" t="s">
        <v>19</v>
      </c>
      <c r="F75" s="19" t="str">
        <f t="shared" si="4"/>
        <v>DianeDussaultFMILLENNIUM RUNNING</v>
      </c>
      <c r="G75" s="34">
        <v>5.3634259259259257E-2</v>
      </c>
      <c r="H75" s="19">
        <f>IF(C75="F",VLOOKUP(D75,'F 10K Road'!$A$2:$B$101,2,FALSE)*G75,VLOOKUP(D75,'M 10K Road'!$A$2:$B$101,2,FALSE)*G75)</f>
        <v>4.7847122685185185E-2</v>
      </c>
      <c r="I75" s="20">
        <f t="shared" si="5"/>
        <v>74</v>
      </c>
      <c r="J75" s="21">
        <f>VLOOKUP(I75,'Point Table'!A:B,2,FALSE)</f>
        <v>1.2</v>
      </c>
      <c r="P75" s="6"/>
      <c r="Q75" s="6"/>
      <c r="R75" s="9"/>
      <c r="W75" s="2"/>
      <c r="X75" s="2"/>
      <c r="Y75" s="2"/>
      <c r="Z75" s="2"/>
      <c r="AA75" s="2"/>
      <c r="AB75" s="2"/>
      <c r="AC75" s="2"/>
      <c r="AD75" s="2"/>
      <c r="AE75" s="2"/>
    </row>
    <row r="76" spans="1:31" ht="12.45">
      <c r="A76" s="35" t="s">
        <v>470</v>
      </c>
      <c r="B76" s="35" t="s">
        <v>471</v>
      </c>
      <c r="C76" s="35" t="s">
        <v>38</v>
      </c>
      <c r="D76" s="35">
        <v>59</v>
      </c>
      <c r="E76" s="35" t="s">
        <v>19</v>
      </c>
      <c r="F76" s="19" t="str">
        <f t="shared" si="4"/>
        <v>MichelleShea La SalaFMILLENNIUM RUNNING</v>
      </c>
      <c r="G76" s="34">
        <v>6.1053240740740741E-2</v>
      </c>
      <c r="H76" s="19">
        <f>IF(C76="F",VLOOKUP(D76,'F 10K Road'!$A$2:$B$101,2,FALSE)*G76,VLOOKUP(D76,'M 10K Road'!$A$2:$B$101,2,FALSE)*G76)</f>
        <v>4.8403009259259257E-2</v>
      </c>
      <c r="I76" s="20">
        <f t="shared" si="5"/>
        <v>75</v>
      </c>
      <c r="J76" s="21">
        <f>VLOOKUP(I76,'Point Table'!A:B,2,FALSE)</f>
        <v>1.1000000000000001</v>
      </c>
    </row>
    <row r="77" spans="1:31" ht="12.45">
      <c r="A77" s="3" t="s">
        <v>74</v>
      </c>
      <c r="B77" s="3" t="s">
        <v>75</v>
      </c>
      <c r="C77" s="35" t="s">
        <v>38</v>
      </c>
      <c r="D77" s="35">
        <v>30</v>
      </c>
      <c r="E77" s="35" t="s">
        <v>17</v>
      </c>
      <c r="F77" s="19" t="str">
        <f t="shared" si="4"/>
        <v>AllisonBelliveauFGATE CITY STRIDERS</v>
      </c>
      <c r="G77" s="12">
        <v>5.0949074074074077E-2</v>
      </c>
      <c r="H77" s="19">
        <f>IF(C77="F",VLOOKUP(D77,'F 10K Road'!$A$2:$B$101,2,FALSE)*G77,VLOOKUP(D77,'M 10K Road'!$A$2:$B$101,2,FALSE)*G77)</f>
        <v>5.0847175925925928E-2</v>
      </c>
      <c r="I77" s="20">
        <f t="shared" si="5"/>
        <v>76</v>
      </c>
      <c r="J77" s="21">
        <f>VLOOKUP(I77,'Point Table'!A:B,2,FALSE)</f>
        <v>1</v>
      </c>
    </row>
    <row r="78" spans="1:31" ht="12.45">
      <c r="A78" s="35" t="s">
        <v>76</v>
      </c>
      <c r="B78" s="35" t="s">
        <v>77</v>
      </c>
      <c r="C78" s="35" t="s">
        <v>38</v>
      </c>
      <c r="D78" s="35">
        <v>28</v>
      </c>
      <c r="E78" s="35" t="s">
        <v>17</v>
      </c>
      <c r="F78" s="19" t="str">
        <f t="shared" si="4"/>
        <v>AlisonLilienfeldFGATE CITY STRIDERS</v>
      </c>
      <c r="G78" s="34">
        <v>5.0949074074074077E-2</v>
      </c>
      <c r="H78" s="19">
        <f>IF(C78="F",VLOOKUP(D78,'F 10K Road'!$A$2:$B$101,2,FALSE)*G78,VLOOKUP(D78,'M 10K Road'!$A$2:$B$101,2,FALSE)*G78)</f>
        <v>5.0938884259259264E-2</v>
      </c>
      <c r="I78" s="20">
        <f t="shared" si="5"/>
        <v>77</v>
      </c>
      <c r="J78" s="21">
        <f>VLOOKUP(I78,'Point Table'!A:B,2,FALSE)</f>
        <v>1</v>
      </c>
      <c r="P78" s="8"/>
      <c r="Q78" s="6"/>
      <c r="R78" s="9"/>
      <c r="X78" s="2"/>
      <c r="AB78" s="2"/>
      <c r="AC78" s="2"/>
      <c r="AD78" s="2"/>
      <c r="AE78" s="2"/>
    </row>
    <row r="79" spans="1:31" ht="12.45">
      <c r="A79" s="3" t="s">
        <v>80</v>
      </c>
      <c r="B79" s="3" t="s">
        <v>477</v>
      </c>
      <c r="C79" s="35" t="s">
        <v>38</v>
      </c>
      <c r="D79" s="35">
        <v>50</v>
      </c>
      <c r="E79" s="35" t="s">
        <v>17</v>
      </c>
      <c r="F79" s="19" t="str">
        <f t="shared" si="4"/>
        <v>JenniferMackFGATE CITY STRIDERS</v>
      </c>
      <c r="G79" s="12">
        <v>5.8368055555555555E-2</v>
      </c>
      <c r="H79" s="19">
        <f>IF(C79="F",VLOOKUP(D79,'F 10K Road'!$A$2:$B$101,2,FALSE)*G79,VLOOKUP(D79,'M 10K Road'!$A$2:$B$101,2,FALSE)*G79)</f>
        <v>5.1492298611111112E-2</v>
      </c>
      <c r="I79" s="20">
        <f t="shared" si="5"/>
        <v>78</v>
      </c>
      <c r="J79" s="21">
        <f>VLOOKUP(I79,'Point Table'!A:B,2,FALSE)</f>
        <v>1</v>
      </c>
      <c r="P79" s="6"/>
      <c r="Q79" s="6"/>
      <c r="R79" s="9"/>
      <c r="AA79" s="2"/>
      <c r="AB79" s="2"/>
      <c r="AC79" s="2"/>
      <c r="AD79" s="2"/>
      <c r="AE79" s="2"/>
    </row>
    <row r="80" spans="1:31" ht="12.45">
      <c r="A80" s="35" t="s">
        <v>185</v>
      </c>
      <c r="B80" s="35" t="s">
        <v>165</v>
      </c>
      <c r="C80" s="35" t="s">
        <v>38</v>
      </c>
      <c r="D80" s="35">
        <v>43</v>
      </c>
      <c r="E80" s="35" t="s">
        <v>19</v>
      </c>
      <c r="F80" s="19" t="str">
        <f t="shared" si="4"/>
        <v>KerriBoucherFMILLENNIUM RUNNING</v>
      </c>
      <c r="G80" s="34">
        <v>5.496527777777778E-2</v>
      </c>
      <c r="H80" s="19">
        <f>IF(C80="F",VLOOKUP(D80,'F 10K Road'!$A$2:$B$101,2,FALSE)*G80,VLOOKUP(D80,'M 10K Road'!$A$2:$B$101,2,FALSE)*G80)</f>
        <v>5.1826760416666666E-2</v>
      </c>
      <c r="I80" s="20">
        <f t="shared" si="5"/>
        <v>79</v>
      </c>
      <c r="J80" s="21">
        <f>VLOOKUP(I80,'Point Table'!A:B,2,FALSE)</f>
        <v>1</v>
      </c>
      <c r="P80" s="8"/>
      <c r="R80" s="9"/>
      <c r="W80" s="2"/>
      <c r="X80" s="2"/>
      <c r="Y80" s="2"/>
      <c r="Z80" s="2"/>
      <c r="AA80" s="2"/>
      <c r="AB80" s="2"/>
      <c r="AC80" s="2"/>
      <c r="AD80" s="2"/>
      <c r="AE80" s="2"/>
    </row>
    <row r="81" spans="1:31" ht="12.45">
      <c r="A81" s="35" t="s">
        <v>460</v>
      </c>
      <c r="B81" s="35" t="s">
        <v>461</v>
      </c>
      <c r="C81" s="35" t="s">
        <v>38</v>
      </c>
      <c r="D81" s="35">
        <v>43</v>
      </c>
      <c r="E81" s="35" t="s">
        <v>19</v>
      </c>
      <c r="F81" s="19" t="str">
        <f t="shared" si="4"/>
        <v>CarolinaTumminelliFMILLENNIUM RUNNING</v>
      </c>
      <c r="G81" s="34">
        <v>5.5196759259259258E-2</v>
      </c>
      <c r="H81" s="19">
        <f>IF(C81="F",VLOOKUP(D81,'F 10K Road'!$A$2:$B$101,2,FALSE)*G81,VLOOKUP(D81,'M 10K Road'!$A$2:$B$101,2,FALSE)*G81)</f>
        <v>5.2045024305555555E-2</v>
      </c>
      <c r="I81" s="20">
        <f t="shared" si="5"/>
        <v>80</v>
      </c>
      <c r="J81" s="21">
        <f>VLOOKUP(I81,'Point Table'!A:B,2,FALSE)</f>
        <v>1</v>
      </c>
      <c r="U81" s="3" t="s">
        <v>13</v>
      </c>
    </row>
    <row r="82" spans="1:31" ht="12.45">
      <c r="A82" s="35" t="s">
        <v>468</v>
      </c>
      <c r="B82" s="35" t="s">
        <v>182</v>
      </c>
      <c r="C82" s="35" t="s">
        <v>38</v>
      </c>
      <c r="D82" s="35">
        <v>49</v>
      </c>
      <c r="E82" s="35" t="s">
        <v>19</v>
      </c>
      <c r="F82" s="19" t="str">
        <f t="shared" si="4"/>
        <v>PaulaAdamsFMILLENNIUM RUNNING</v>
      </c>
      <c r="G82" s="34">
        <v>5.8368055555555555E-2</v>
      </c>
      <c r="H82" s="19">
        <f>IF(C82="F",VLOOKUP(D82,'F 10K Road'!$A$2:$B$101,2,FALSE)*G82,VLOOKUP(D82,'M 10K Road'!$A$2:$B$101,2,FALSE)*G82)</f>
        <v>5.2070142361111113E-2</v>
      </c>
      <c r="I82" s="20">
        <f t="shared" si="5"/>
        <v>81</v>
      </c>
      <c r="J82" s="21">
        <f>VLOOKUP(I82,'Point Table'!A:B,2,FALSE)</f>
        <v>1</v>
      </c>
      <c r="P82" s="8"/>
      <c r="Q82" s="6"/>
      <c r="R82" s="9"/>
      <c r="X82" s="2"/>
      <c r="AB82" s="2"/>
      <c r="AC82" s="2"/>
      <c r="AD82" s="2"/>
      <c r="AE82" s="2"/>
    </row>
    <row r="83" spans="1:31" ht="12.45">
      <c r="A83" s="35" t="s">
        <v>179</v>
      </c>
      <c r="B83" s="35" t="s">
        <v>188</v>
      </c>
      <c r="C83" s="35" t="s">
        <v>38</v>
      </c>
      <c r="D83" s="35">
        <v>55</v>
      </c>
      <c r="E83" s="35" t="s">
        <v>19</v>
      </c>
      <c r="F83" s="19" t="str">
        <f t="shared" si="4"/>
        <v>JaneCottrellFMILLENNIUM RUNNING</v>
      </c>
      <c r="G83" s="34">
        <v>6.3576388888888891E-2</v>
      </c>
      <c r="H83" s="19">
        <f>IF(C83="F",VLOOKUP(D83,'F 10K Road'!$A$2:$B$101,2,FALSE)*G83,VLOOKUP(D83,'M 10K Road'!$A$2:$B$101,2,FALSE)*G83)</f>
        <v>5.2927343750000001E-2</v>
      </c>
      <c r="I83" s="20">
        <f t="shared" si="5"/>
        <v>82</v>
      </c>
      <c r="J83" s="21">
        <f>VLOOKUP(I83,'Point Table'!A:B,2,FALSE)</f>
        <v>1</v>
      </c>
    </row>
    <row r="84" spans="1:31" ht="12.45">
      <c r="A84" s="35" t="s">
        <v>119</v>
      </c>
      <c r="B84" s="35" t="s">
        <v>463</v>
      </c>
      <c r="C84" s="35" t="s">
        <v>38</v>
      </c>
      <c r="D84" s="35">
        <v>43</v>
      </c>
      <c r="E84" s="35" t="s">
        <v>19</v>
      </c>
      <c r="F84" s="19" t="str">
        <f t="shared" si="4"/>
        <v>PattyOneilFMILLENNIUM RUNNING</v>
      </c>
      <c r="G84" s="34">
        <v>5.6689814814814818E-2</v>
      </c>
      <c r="H84" s="19">
        <f>IF(C84="F",VLOOKUP(D84,'F 10K Road'!$A$2:$B$101,2,FALSE)*G84,VLOOKUP(D84,'M 10K Road'!$A$2:$B$101,2,FALSE)*G84)</f>
        <v>5.3452826388888888E-2</v>
      </c>
      <c r="I84" s="20">
        <f t="shared" si="5"/>
        <v>83</v>
      </c>
      <c r="J84" s="21">
        <f>VLOOKUP(I84,'Point Table'!A:B,2,FALSE)</f>
        <v>1</v>
      </c>
      <c r="P84" s="8"/>
      <c r="AA84" s="2"/>
      <c r="AB84" s="2"/>
      <c r="AC84" s="2"/>
      <c r="AD84" s="2"/>
      <c r="AE84" s="2"/>
    </row>
    <row r="85" spans="1:31" ht="12.45">
      <c r="A85" s="35" t="s">
        <v>472</v>
      </c>
      <c r="B85" s="35" t="s">
        <v>473</v>
      </c>
      <c r="C85" s="35" t="s">
        <v>38</v>
      </c>
      <c r="D85" s="35">
        <v>60</v>
      </c>
      <c r="E85" s="35" t="s">
        <v>19</v>
      </c>
      <c r="F85" s="19" t="str">
        <f t="shared" si="4"/>
        <v>TinaConnorFMILLENNIUM RUNNING</v>
      </c>
      <c r="G85" s="34">
        <v>6.8414351851851851E-2</v>
      </c>
      <c r="H85" s="19">
        <f>IF(C85="F",VLOOKUP(D85,'F 10K Road'!$A$2:$B$101,2,FALSE)*G85,VLOOKUP(D85,'M 10K Road'!$A$2:$B$101,2,FALSE)*G85)</f>
        <v>5.3554754629629629E-2</v>
      </c>
      <c r="I85" s="20">
        <f t="shared" si="5"/>
        <v>84</v>
      </c>
      <c r="J85" s="21">
        <f>VLOOKUP(I85,'Point Table'!A:B,2,FALSE)</f>
        <v>1</v>
      </c>
    </row>
    <row r="86" spans="1:31" ht="12.45">
      <c r="A86" s="35" t="s">
        <v>409</v>
      </c>
      <c r="B86" s="35" t="s">
        <v>410</v>
      </c>
      <c r="C86" s="35" t="s">
        <v>38</v>
      </c>
      <c r="D86" s="35">
        <v>35</v>
      </c>
      <c r="E86" s="35" t="s">
        <v>17</v>
      </c>
      <c r="F86" s="19" t="str">
        <f t="shared" si="4"/>
        <v>CarolanneTaylorFGATE CITY STRIDERS</v>
      </c>
      <c r="G86" s="34">
        <v>5.5925925925925928E-2</v>
      </c>
      <c r="H86" s="19">
        <f>IF(C86="F",VLOOKUP(D86,'F 10K Road'!$A$2:$B$101,2,FALSE)*G86,VLOOKUP(D86,'M 10K Road'!$A$2:$B$101,2,FALSE)*G86)</f>
        <v>5.5126185185185188E-2</v>
      </c>
      <c r="I86" s="20">
        <f t="shared" si="5"/>
        <v>85</v>
      </c>
      <c r="J86" s="21">
        <f>VLOOKUP(I86,'Point Table'!A:B,2,FALSE)</f>
        <v>1</v>
      </c>
      <c r="P86" s="6"/>
      <c r="Q86" s="6"/>
      <c r="R86" s="9"/>
      <c r="AA86" s="2"/>
      <c r="AB86" s="2"/>
      <c r="AC86" s="2"/>
      <c r="AD86" s="2"/>
      <c r="AE86" s="2"/>
    </row>
    <row r="87" spans="1:31" ht="12.45">
      <c r="A87" s="35" t="s">
        <v>170</v>
      </c>
      <c r="B87" s="35" t="s">
        <v>142</v>
      </c>
      <c r="C87" s="35" t="s">
        <v>38</v>
      </c>
      <c r="D87" s="35">
        <v>34</v>
      </c>
      <c r="E87" s="35" t="s">
        <v>19</v>
      </c>
      <c r="F87" s="19" t="str">
        <f t="shared" si="4"/>
        <v>JessicaSmithFMILLENNIUM RUNNING</v>
      </c>
      <c r="G87" s="34">
        <v>5.6863425925925928E-2</v>
      </c>
      <c r="H87" s="19">
        <f>IF(C87="F",VLOOKUP(D87,'F 10K Road'!$A$2:$B$101,2,FALSE)*G87,VLOOKUP(D87,'M 10K Road'!$A$2:$B$101,2,FALSE)*G87)</f>
        <v>5.6243614583333337E-2</v>
      </c>
      <c r="I87" s="20">
        <f t="shared" si="5"/>
        <v>86</v>
      </c>
      <c r="J87" s="21">
        <f>VLOOKUP(I87,'Point Table'!A:B,2,FALSE)</f>
        <v>1</v>
      </c>
    </row>
    <row r="88" spans="1:31" ht="12.45">
      <c r="A88" s="35" t="s">
        <v>80</v>
      </c>
      <c r="B88" s="35" t="s">
        <v>469</v>
      </c>
      <c r="C88" s="35" t="s">
        <v>38</v>
      </c>
      <c r="D88" s="35">
        <v>39</v>
      </c>
      <c r="E88" s="35" t="s">
        <v>19</v>
      </c>
      <c r="F88" s="19" t="str">
        <f t="shared" si="4"/>
        <v>JenniferSorensonFMILLENNIUM RUNNING</v>
      </c>
      <c r="G88" s="34">
        <v>5.8391203703703702E-2</v>
      </c>
      <c r="H88" s="19">
        <f>IF(C88="F",VLOOKUP(D88,'F 10K Road'!$A$2:$B$101,2,FALSE)*G88,VLOOKUP(D88,'M 10K Road'!$A$2:$B$101,2,FALSE)*G88)</f>
        <v>5.6516846064814809E-2</v>
      </c>
      <c r="I88" s="20">
        <f t="shared" si="5"/>
        <v>87</v>
      </c>
      <c r="J88" s="21">
        <f>VLOOKUP(I88,'Point Table'!A:B,2,FALSE)</f>
        <v>1</v>
      </c>
    </row>
    <row r="89" spans="1:31" ht="12.45">
      <c r="A89" s="35" t="s">
        <v>466</v>
      </c>
      <c r="B89" s="35" t="s">
        <v>467</v>
      </c>
      <c r="C89" s="35" t="s">
        <v>38</v>
      </c>
      <c r="D89" s="35">
        <v>25</v>
      </c>
      <c r="E89" s="35" t="s">
        <v>19</v>
      </c>
      <c r="F89" s="19" t="str">
        <f t="shared" si="4"/>
        <v>GillianKayoFMILLENNIUM RUNNING</v>
      </c>
      <c r="G89" s="34">
        <v>5.8356481481481481E-2</v>
      </c>
      <c r="H89" s="19">
        <f>IF(C89="F",VLOOKUP(D89,'F 10K Road'!$A$2:$B$101,2,FALSE)*G89,VLOOKUP(D89,'M 10K Road'!$A$2:$B$101,2,FALSE)*G89)</f>
        <v>5.8356481481481481E-2</v>
      </c>
      <c r="I89" s="20">
        <f t="shared" si="5"/>
        <v>88</v>
      </c>
      <c r="J89" s="21">
        <f>VLOOKUP(I89,'Point Table'!A:B,2,FALSE)</f>
        <v>1</v>
      </c>
    </row>
    <row r="90" spans="1:31" ht="12.45">
      <c r="A90" s="35" t="s">
        <v>145</v>
      </c>
      <c r="B90" s="35" t="s">
        <v>146</v>
      </c>
      <c r="C90" s="35" t="s">
        <v>38</v>
      </c>
      <c r="D90" s="35">
        <v>39</v>
      </c>
      <c r="E90" s="35" t="s">
        <v>18</v>
      </c>
      <c r="F90" s="19" t="str">
        <f t="shared" si="4"/>
        <v>ErinMcCuneFGREATER DERRY TRACK CLUB</v>
      </c>
      <c r="G90" s="34">
        <v>7.3391203703703708E-2</v>
      </c>
      <c r="H90" s="19">
        <f>IF(C90="F",VLOOKUP(D90,'F 10K Road'!$A$2:$B$101,2,FALSE)*G90,VLOOKUP(D90,'M 10K Road'!$A$2:$B$101,2,FALSE)*G90)</f>
        <v>7.1035346064814819E-2</v>
      </c>
      <c r="I90" s="20">
        <f t="shared" si="5"/>
        <v>89</v>
      </c>
      <c r="J90" s="21">
        <f>VLOOKUP(I90,'Point Table'!A:B,2,FALSE)</f>
        <v>1</v>
      </c>
    </row>
    <row r="91" spans="1:31" ht="12.45">
      <c r="A91" s="35" t="s">
        <v>202</v>
      </c>
      <c r="B91" s="35" t="s">
        <v>376</v>
      </c>
      <c r="C91" s="35" t="s">
        <v>35</v>
      </c>
      <c r="D91" s="35">
        <v>46</v>
      </c>
      <c r="E91" s="35" t="s">
        <v>17</v>
      </c>
      <c r="F91" s="19" t="str">
        <f t="shared" si="4"/>
        <v>RyanAschbrennerMGATE CITY STRIDERS</v>
      </c>
      <c r="G91" s="34">
        <v>2.5057870370370369E-2</v>
      </c>
      <c r="H91" s="19">
        <f>IF(C91="F",VLOOKUP(D91,'F 10K Road'!$A$2:$B$101,2,FALSE)*G91,VLOOKUP(D91,'M 10K Road'!$A$2:$B$101,2,FALSE)*G91)</f>
        <v>2.3018159722222219E-2</v>
      </c>
      <c r="I91" s="20">
        <f t="shared" si="5"/>
        <v>1</v>
      </c>
      <c r="J91" s="21">
        <f>VLOOKUP(I91,'Point Table'!A:B,2,FALSE)</f>
        <v>100</v>
      </c>
      <c r="P91" s="6"/>
      <c r="Q91" s="6"/>
      <c r="R91" s="9"/>
      <c r="AA91" s="2"/>
      <c r="AB91" s="2"/>
      <c r="AC91" s="2"/>
      <c r="AD91" s="2"/>
      <c r="AE91" s="2"/>
    </row>
    <row r="92" spans="1:31" ht="12.45">
      <c r="A92" s="35" t="s">
        <v>62</v>
      </c>
      <c r="B92" s="35" t="s">
        <v>375</v>
      </c>
      <c r="C92" s="35" t="s">
        <v>35</v>
      </c>
      <c r="D92" s="35">
        <v>33</v>
      </c>
      <c r="E92" s="35" t="s">
        <v>17</v>
      </c>
      <c r="F92" s="19" t="str">
        <f t="shared" si="4"/>
        <v>ThomasCantaraMGATE CITY STRIDERS</v>
      </c>
      <c r="G92" s="34">
        <v>2.3252314814814816E-2</v>
      </c>
      <c r="H92" s="19">
        <f>IF(C92="F",VLOOKUP(D92,'F 10K Road'!$A$2:$B$101,2,FALSE)*G92,VLOOKUP(D92,'M 10K Road'!$A$2:$B$101,2,FALSE)*G92)</f>
        <v>2.3175582175925927E-2</v>
      </c>
      <c r="I92" s="20">
        <f t="shared" si="5"/>
        <v>2</v>
      </c>
      <c r="J92" s="21">
        <f>VLOOKUP(I92,'Point Table'!A:B,2,FALSE)</f>
        <v>96</v>
      </c>
    </row>
    <row r="93" spans="1:31" ht="12.45">
      <c r="A93" s="35" t="s">
        <v>153</v>
      </c>
      <c r="B93" s="35" t="s">
        <v>154</v>
      </c>
      <c r="C93" s="35" t="s">
        <v>35</v>
      </c>
      <c r="D93" s="35">
        <v>46</v>
      </c>
      <c r="E93" s="35" t="s">
        <v>19</v>
      </c>
      <c r="F93" s="19" t="str">
        <f t="shared" si="4"/>
        <v>DaveBeaudoinMMILLENNIUM RUNNING</v>
      </c>
      <c r="G93" s="34">
        <v>2.5300925925925925E-2</v>
      </c>
      <c r="H93" s="19">
        <f>IF(C93="F",VLOOKUP(D93,'F 10K Road'!$A$2:$B$101,2,FALSE)*G93,VLOOKUP(D93,'M 10K Road'!$A$2:$B$101,2,FALSE)*G93)</f>
        <v>2.3241430555555553E-2</v>
      </c>
      <c r="I93" s="20">
        <f t="shared" si="5"/>
        <v>3</v>
      </c>
      <c r="J93" s="21">
        <f>VLOOKUP(I93,'Point Table'!A:B,2,FALSE)</f>
        <v>92</v>
      </c>
    </row>
    <row r="94" spans="1:31" ht="12.45">
      <c r="A94" s="35" t="s">
        <v>377</v>
      </c>
      <c r="B94" s="35" t="s">
        <v>378</v>
      </c>
      <c r="C94" s="35" t="s">
        <v>35</v>
      </c>
      <c r="D94" s="35">
        <v>58</v>
      </c>
      <c r="E94" s="35" t="s">
        <v>17</v>
      </c>
      <c r="F94" s="19" t="str">
        <f t="shared" si="4"/>
        <v>BrianRuhmMGATE CITY STRIDERS</v>
      </c>
      <c r="G94" s="34">
        <v>2.8217592592592593E-2</v>
      </c>
      <c r="H94" s="19">
        <f>IF(C94="F",VLOOKUP(D94,'F 10K Road'!$A$2:$B$101,2,FALSE)*G94,VLOOKUP(D94,'M 10K Road'!$A$2:$B$101,2,FALSE)*G94)</f>
        <v>2.3381097222222223E-2</v>
      </c>
      <c r="I94" s="20">
        <f t="shared" si="5"/>
        <v>4</v>
      </c>
      <c r="J94" s="21">
        <f>VLOOKUP(I94,'Point Table'!A:B,2,FALSE)</f>
        <v>88</v>
      </c>
    </row>
    <row r="95" spans="1:31" ht="12.45">
      <c r="A95" s="35" t="s">
        <v>92</v>
      </c>
      <c r="B95" t="s">
        <v>484</v>
      </c>
      <c r="C95" s="35" t="s">
        <v>35</v>
      </c>
      <c r="D95" s="35">
        <v>55</v>
      </c>
      <c r="E95" s="35" t="s">
        <v>17</v>
      </c>
      <c r="F95" s="19" t="str">
        <f t="shared" si="4"/>
        <v>MichaelO'NeillMGATE CITY STRIDERS</v>
      </c>
      <c r="G95" s="34">
        <v>2.7777777777777776E-2</v>
      </c>
      <c r="H95" s="19">
        <f>IF(C95="F",VLOOKUP(D95,'F 10K Road'!$A$2:$B$101,2,FALSE)*G95,VLOOKUP(D95,'M 10K Road'!$A$2:$B$101,2,FALSE)*G95)</f>
        <v>2.3641666666666665E-2</v>
      </c>
      <c r="I95" s="20">
        <f t="shared" si="5"/>
        <v>5</v>
      </c>
      <c r="J95" s="21">
        <f>VLOOKUP(I95,'Point Table'!A:B,2,FALSE)</f>
        <v>84</v>
      </c>
    </row>
    <row r="96" spans="1:31" ht="12.45">
      <c r="A96" s="35" t="s">
        <v>83</v>
      </c>
      <c r="B96" s="35" t="s">
        <v>418</v>
      </c>
      <c r="C96" s="35" t="s">
        <v>35</v>
      </c>
      <c r="D96" s="35">
        <v>53</v>
      </c>
      <c r="E96" s="35" t="s">
        <v>19</v>
      </c>
      <c r="F96" s="19" t="str">
        <f t="shared" si="4"/>
        <v>DavidSaarinenMMILLENNIUM RUNNING</v>
      </c>
      <c r="G96" s="34">
        <v>2.7997685185185184E-2</v>
      </c>
      <c r="H96" s="19">
        <f>IF(C96="F",VLOOKUP(D96,'F 10K Road'!$A$2:$B$101,2,FALSE)*G96,VLOOKUP(D96,'M 10K Road'!$A$2:$B$101,2,FALSE)*G96)</f>
        <v>2.4248795138888887E-2</v>
      </c>
      <c r="I96" s="20">
        <f t="shared" si="5"/>
        <v>6</v>
      </c>
      <c r="J96" s="21">
        <f>VLOOKUP(I96,'Point Table'!A:B,2,FALSE)</f>
        <v>80</v>
      </c>
      <c r="P96" s="8"/>
      <c r="Q96" s="6"/>
      <c r="R96" s="9"/>
      <c r="U96" s="3" t="s">
        <v>13</v>
      </c>
      <c r="AA96" s="2"/>
      <c r="AB96" s="2"/>
      <c r="AC96" s="2"/>
      <c r="AD96" s="2"/>
      <c r="AE96" s="2"/>
    </row>
    <row r="97" spans="1:31" ht="12.45">
      <c r="A97" s="35" t="s">
        <v>96</v>
      </c>
      <c r="B97" s="35" t="s">
        <v>97</v>
      </c>
      <c r="C97" s="35" t="s">
        <v>35</v>
      </c>
      <c r="D97" s="35">
        <v>57</v>
      </c>
      <c r="E97" s="35" t="s">
        <v>18</v>
      </c>
      <c r="F97" s="19" t="str">
        <f t="shared" si="4"/>
        <v>JohnMcGarryMGREATER DERRY TRACK CLUB</v>
      </c>
      <c r="G97" s="34">
        <v>2.9641203703703704E-2</v>
      </c>
      <c r="H97" s="19">
        <f>IF(C97="F",VLOOKUP(D97,'F 10K Road'!$A$2:$B$101,2,FALSE)*G97,VLOOKUP(D97,'M 10K Road'!$A$2:$B$101,2,FALSE)*G97)</f>
        <v>2.4783010416666664E-2</v>
      </c>
      <c r="I97" s="20">
        <f t="shared" si="5"/>
        <v>7</v>
      </c>
      <c r="J97" s="21">
        <f>VLOOKUP(I97,'Point Table'!A:B,2,FALSE)</f>
        <v>76</v>
      </c>
      <c r="P97" s="8"/>
      <c r="Q97" s="6"/>
      <c r="R97" s="9"/>
      <c r="U97" s="3" t="s">
        <v>13</v>
      </c>
      <c r="W97" s="2"/>
      <c r="X97" s="2"/>
      <c r="Y97" s="2"/>
      <c r="Z97" s="2"/>
      <c r="AA97" s="2"/>
      <c r="AB97" s="2"/>
      <c r="AC97" s="2"/>
      <c r="AD97" s="2"/>
      <c r="AE97" s="2"/>
    </row>
    <row r="98" spans="1:31" ht="12.45">
      <c r="A98" s="35" t="s">
        <v>205</v>
      </c>
      <c r="B98" s="35" t="s">
        <v>206</v>
      </c>
      <c r="C98" s="35" t="s">
        <v>35</v>
      </c>
      <c r="D98" s="35">
        <v>50</v>
      </c>
      <c r="E98" s="35" t="s">
        <v>20</v>
      </c>
      <c r="F98" s="19" t="str">
        <f t="shared" ref="F98:F129" si="6">A98&amp;B98&amp;C98&amp;E98</f>
        <v>DanielSheaMUPPER VALLEY RUNNING CLUB</v>
      </c>
      <c r="G98" s="34">
        <v>2.8171296296296295E-2</v>
      </c>
      <c r="H98" s="19">
        <f>IF(C98="F",VLOOKUP(D98,'F 10K Road'!$A$2:$B$101,2,FALSE)*G98,VLOOKUP(D98,'M 10K Road'!$A$2:$B$101,2,FALSE)*G98)</f>
        <v>2.5033013888888886E-2</v>
      </c>
      <c r="I98" s="20">
        <f t="shared" ref="I98:I129" si="7">COUNTIFS($C$2:$C$396,C98,$H$2:$H$396,"&lt;"&amp;H98)+1</f>
        <v>8</v>
      </c>
      <c r="J98" s="21">
        <f>VLOOKUP(I98,'Point Table'!A:B,2,FALSE)</f>
        <v>72</v>
      </c>
      <c r="P98" s="8"/>
      <c r="Q98" s="6"/>
      <c r="R98" s="9"/>
      <c r="AA98" s="2"/>
      <c r="AB98" s="2"/>
      <c r="AC98" s="2"/>
      <c r="AD98" s="2"/>
      <c r="AE98" s="2"/>
    </row>
    <row r="99" spans="1:31" ht="12.45">
      <c r="A99" s="35" t="s">
        <v>124</v>
      </c>
      <c r="B99" s="35" t="s">
        <v>157</v>
      </c>
      <c r="C99" s="35" t="s">
        <v>35</v>
      </c>
      <c r="D99" s="35">
        <v>56</v>
      </c>
      <c r="E99" s="35" t="s">
        <v>19</v>
      </c>
      <c r="F99" s="19" t="str">
        <f t="shared" si="6"/>
        <v>MarkCraneMMILLENNIUM RUNNING</v>
      </c>
      <c r="G99" s="34">
        <v>2.9826388888888888E-2</v>
      </c>
      <c r="H99" s="19">
        <f>IF(C99="F",VLOOKUP(D99,'F 10K Road'!$A$2:$B$101,2,FALSE)*G99,VLOOKUP(D99,'M 10K Road'!$A$2:$B$101,2,FALSE)*G99)</f>
        <v>2.5161541666666665E-2</v>
      </c>
      <c r="I99" s="20">
        <f t="shared" si="7"/>
        <v>9</v>
      </c>
      <c r="J99" s="21">
        <f>VLOOKUP(I99,'Point Table'!A:B,2,FALSE)</f>
        <v>68</v>
      </c>
      <c r="U99" s="3" t="s">
        <v>13</v>
      </c>
    </row>
    <row r="100" spans="1:31" ht="12.45">
      <c r="A100" s="35" t="s">
        <v>381</v>
      </c>
      <c r="B100" s="35" t="s">
        <v>382</v>
      </c>
      <c r="C100" s="35" t="s">
        <v>35</v>
      </c>
      <c r="D100" s="35">
        <v>65</v>
      </c>
      <c r="E100" s="35" t="s">
        <v>17</v>
      </c>
      <c r="F100" s="19" t="str">
        <f t="shared" si="6"/>
        <v>JimHansenMGATE CITY STRIDERS</v>
      </c>
      <c r="G100" s="34">
        <v>3.2569444444444443E-2</v>
      </c>
      <c r="H100" s="19">
        <f>IF(C100="F",VLOOKUP(D100,'F 10K Road'!$A$2:$B$101,2,FALSE)*G100,VLOOKUP(D100,'M 10K Road'!$A$2:$B$101,2,FALSE)*G100)</f>
        <v>2.5277145833333334E-2</v>
      </c>
      <c r="I100" s="20">
        <f t="shared" si="7"/>
        <v>10</v>
      </c>
      <c r="J100" s="21">
        <f>VLOOKUP(I100,'Point Table'!A:B,2,FALSE)</f>
        <v>64</v>
      </c>
    </row>
    <row r="101" spans="1:31" ht="12.45">
      <c r="A101" s="35" t="s">
        <v>96</v>
      </c>
      <c r="B101" s="35" t="s">
        <v>416</v>
      </c>
      <c r="C101" s="35" t="s">
        <v>35</v>
      </c>
      <c r="D101" s="35">
        <v>48</v>
      </c>
      <c r="E101" s="35" t="s">
        <v>19</v>
      </c>
      <c r="F101" s="19" t="str">
        <f t="shared" si="6"/>
        <v>JohnMortimerMMILLENNIUM RUNNING</v>
      </c>
      <c r="G101" s="34">
        <v>2.7986111111111111E-2</v>
      </c>
      <c r="H101" s="19">
        <f>IF(C101="F",VLOOKUP(D101,'F 10K Road'!$A$2:$B$101,2,FALSE)*G101,VLOOKUP(D101,'M 10K Road'!$A$2:$B$101,2,FALSE)*G101)</f>
        <v>2.5288249999999998E-2</v>
      </c>
      <c r="I101" s="20">
        <f t="shared" si="7"/>
        <v>11</v>
      </c>
      <c r="J101" s="21">
        <f>VLOOKUP(I101,'Point Table'!A:B,2,FALSE)</f>
        <v>61</v>
      </c>
      <c r="P101" s="6"/>
      <c r="R101" s="9"/>
      <c r="X101" s="2"/>
      <c r="Y101" s="2"/>
      <c r="Z101" s="2"/>
      <c r="AA101" s="2"/>
      <c r="AB101" s="2"/>
    </row>
    <row r="102" spans="1:31" ht="12.45">
      <c r="A102" s="35" t="s">
        <v>414</v>
      </c>
      <c r="B102" s="35" t="s">
        <v>415</v>
      </c>
      <c r="C102" s="35" t="s">
        <v>35</v>
      </c>
      <c r="D102" s="35">
        <v>46</v>
      </c>
      <c r="E102" s="35" t="s">
        <v>19</v>
      </c>
      <c r="F102" s="19" t="str">
        <f t="shared" si="6"/>
        <v>EddieFerrisMMILLENNIUM RUNNING</v>
      </c>
      <c r="G102" s="34">
        <v>2.78125E-2</v>
      </c>
      <c r="H102" s="19">
        <f>IF(C102="F",VLOOKUP(D102,'F 10K Road'!$A$2:$B$101,2,FALSE)*G102,VLOOKUP(D102,'M 10K Road'!$A$2:$B$101,2,FALSE)*G102)</f>
        <v>2.55485625E-2</v>
      </c>
      <c r="I102" s="20">
        <f t="shared" si="7"/>
        <v>12</v>
      </c>
      <c r="J102" s="21">
        <f>VLOOKUP(I102,'Point Table'!A:B,2,FALSE)</f>
        <v>58</v>
      </c>
      <c r="P102" s="6"/>
      <c r="U102" s="3" t="s">
        <v>13</v>
      </c>
      <c r="W102" s="2"/>
      <c r="X102" s="2"/>
      <c r="Y102" s="2"/>
      <c r="Z102" s="2"/>
      <c r="AA102" s="2"/>
      <c r="AB102" s="2"/>
      <c r="AC102" s="2"/>
      <c r="AD102" s="2"/>
      <c r="AE102" s="2"/>
    </row>
    <row r="103" spans="1:31" ht="12.45">
      <c r="A103" s="35" t="s">
        <v>322</v>
      </c>
      <c r="B103" s="35" t="s">
        <v>380</v>
      </c>
      <c r="C103" s="35" t="s">
        <v>35</v>
      </c>
      <c r="D103" s="35">
        <v>59</v>
      </c>
      <c r="E103" s="35" t="s">
        <v>17</v>
      </c>
      <c r="F103" s="19" t="str">
        <f t="shared" si="6"/>
        <v>WilliamNewshamMGATE CITY STRIDERS</v>
      </c>
      <c r="G103" s="34">
        <v>3.197916666666667E-2</v>
      </c>
      <c r="H103" s="19">
        <f>IF(C103="F",VLOOKUP(D103,'F 10K Road'!$A$2:$B$101,2,FALSE)*G103,VLOOKUP(D103,'M 10K Road'!$A$2:$B$101,2,FALSE)*G103)</f>
        <v>2.6258093750000003E-2</v>
      </c>
      <c r="I103" s="20">
        <f t="shared" si="7"/>
        <v>13</v>
      </c>
      <c r="J103" s="21">
        <f>VLOOKUP(I103,'Point Table'!A:B,2,FALSE)</f>
        <v>55</v>
      </c>
      <c r="P103" s="8"/>
      <c r="R103" s="9"/>
      <c r="U103" s="3" t="s">
        <v>13</v>
      </c>
      <c r="W103" s="2"/>
      <c r="X103" s="2"/>
      <c r="Y103" s="2"/>
      <c r="Z103" s="2"/>
      <c r="AA103" s="2"/>
      <c r="AB103" s="2"/>
      <c r="AC103" s="2"/>
      <c r="AD103" s="2"/>
      <c r="AE103" s="2"/>
    </row>
    <row r="104" spans="1:31" ht="12.45">
      <c r="A104" s="35" t="s">
        <v>124</v>
      </c>
      <c r="B104" s="35" t="s">
        <v>421</v>
      </c>
      <c r="C104" s="35" t="s">
        <v>35</v>
      </c>
      <c r="D104" s="35">
        <v>51</v>
      </c>
      <c r="E104" s="35" t="s">
        <v>19</v>
      </c>
      <c r="F104" s="19" t="str">
        <f t="shared" si="6"/>
        <v>MarkLapradeMMILLENNIUM RUNNING</v>
      </c>
      <c r="G104" s="34">
        <v>3.0138888888888889E-2</v>
      </c>
      <c r="H104" s="19">
        <f>IF(C104="F",VLOOKUP(D104,'F 10K Road'!$A$2:$B$101,2,FALSE)*G104,VLOOKUP(D104,'M 10K Road'!$A$2:$B$101,2,FALSE)*G104)</f>
        <v>2.6555374999999999E-2</v>
      </c>
      <c r="I104" s="20">
        <f t="shared" si="7"/>
        <v>14</v>
      </c>
      <c r="J104" s="21">
        <f>VLOOKUP(I104,'Point Table'!A:B,2,FALSE)</f>
        <v>52</v>
      </c>
      <c r="P104" s="6"/>
      <c r="Q104" s="6"/>
      <c r="R104" s="9"/>
      <c r="W104" s="2"/>
      <c r="X104" s="2"/>
      <c r="Y104" s="2"/>
      <c r="Z104" s="2"/>
      <c r="AA104" s="2"/>
      <c r="AB104" s="2"/>
      <c r="AC104" s="2"/>
      <c r="AD104" s="2"/>
      <c r="AE104" s="2"/>
    </row>
    <row r="105" spans="1:31" ht="12.45">
      <c r="A105" s="35" t="s">
        <v>99</v>
      </c>
      <c r="B105" s="35" t="s">
        <v>100</v>
      </c>
      <c r="C105" s="35" t="s">
        <v>35</v>
      </c>
      <c r="D105" s="35">
        <v>51</v>
      </c>
      <c r="E105" s="35" t="s">
        <v>18</v>
      </c>
      <c r="F105" s="19" t="str">
        <f t="shared" si="6"/>
        <v>PaulMahonMGREATER DERRY TRACK CLUB</v>
      </c>
      <c r="G105" s="34">
        <v>3.0405092592592591E-2</v>
      </c>
      <c r="H105" s="19">
        <f>IF(C105="F",VLOOKUP(D105,'F 10K Road'!$A$2:$B$101,2,FALSE)*G105,VLOOKUP(D105,'M 10K Road'!$A$2:$B$101,2,FALSE)*G105)</f>
        <v>2.6789927083333331E-2</v>
      </c>
      <c r="I105" s="20">
        <f t="shared" si="7"/>
        <v>15</v>
      </c>
      <c r="J105" s="21">
        <f>VLOOKUP(I105,'Point Table'!A:B,2,FALSE)</f>
        <v>49</v>
      </c>
      <c r="P105" s="8"/>
      <c r="Q105" s="6"/>
      <c r="R105" s="9"/>
      <c r="W105" s="2"/>
      <c r="X105" s="2"/>
      <c r="Y105" s="2"/>
      <c r="Z105" s="2"/>
      <c r="AA105" s="2"/>
      <c r="AB105" s="2"/>
      <c r="AC105" s="2"/>
      <c r="AD105" s="2"/>
      <c r="AE105" s="2"/>
    </row>
    <row r="106" spans="1:31" ht="12.45">
      <c r="A106" s="35" t="s">
        <v>62</v>
      </c>
      <c r="B106" s="35" t="s">
        <v>413</v>
      </c>
      <c r="C106" s="35" t="s">
        <v>35</v>
      </c>
      <c r="D106" s="35">
        <v>38</v>
      </c>
      <c r="E106" s="35" t="s">
        <v>19</v>
      </c>
      <c r="F106" s="19" t="str">
        <f t="shared" si="6"/>
        <v>ThomasCookMMILLENNIUM RUNNING</v>
      </c>
      <c r="G106" s="34">
        <v>2.7627314814814816E-2</v>
      </c>
      <c r="H106" s="19">
        <f>IF(C106="F",VLOOKUP(D106,'F 10K Road'!$A$2:$B$101,2,FALSE)*G106,VLOOKUP(D106,'M 10K Road'!$A$2:$B$101,2,FALSE)*G106)</f>
        <v>2.6983598379629631E-2</v>
      </c>
      <c r="I106" s="20">
        <f t="shared" si="7"/>
        <v>16</v>
      </c>
      <c r="J106" s="21">
        <f>VLOOKUP(I106,'Point Table'!A:B,2,FALSE)</f>
        <v>46</v>
      </c>
    </row>
    <row r="107" spans="1:31" ht="12.45">
      <c r="A107" s="3" t="s">
        <v>101</v>
      </c>
      <c r="B107" s="35" t="s">
        <v>102</v>
      </c>
      <c r="C107" s="35" t="s">
        <v>35</v>
      </c>
      <c r="D107" s="35">
        <v>52</v>
      </c>
      <c r="E107" s="35" t="s">
        <v>18</v>
      </c>
      <c r="F107" s="19" t="str">
        <f t="shared" si="6"/>
        <v>GregDesmaraisMGREATER DERRY TRACK CLUB</v>
      </c>
      <c r="G107" s="34">
        <v>3.1168981481481482E-2</v>
      </c>
      <c r="H107" s="19">
        <f>IF(C107="F",VLOOKUP(D107,'F 10K Road'!$A$2:$B$101,2,FALSE)*G107,VLOOKUP(D107,'M 10K Road'!$A$2:$B$101,2,FALSE)*G107)</f>
        <v>2.7229222222222224E-2</v>
      </c>
      <c r="I107" s="20">
        <f t="shared" si="7"/>
        <v>17</v>
      </c>
      <c r="J107" s="21">
        <f>VLOOKUP(I107,'Point Table'!A:B,2,FALSE)</f>
        <v>43</v>
      </c>
    </row>
    <row r="108" spans="1:31" ht="12.45">
      <c r="A108" s="35" t="s">
        <v>96</v>
      </c>
      <c r="B108" s="35" t="s">
        <v>420</v>
      </c>
      <c r="C108" s="35" t="s">
        <v>35</v>
      </c>
      <c r="D108" s="35">
        <v>40</v>
      </c>
      <c r="E108" s="35" t="s">
        <v>19</v>
      </c>
      <c r="F108" s="19" t="str">
        <f t="shared" si="6"/>
        <v>JohnKennedyMMILLENNIUM RUNNING</v>
      </c>
      <c r="G108" s="34">
        <v>2.8564814814814814E-2</v>
      </c>
      <c r="H108" s="19">
        <f>IF(C108="F",VLOOKUP(D108,'F 10K Road'!$A$2:$B$101,2,FALSE)*G108,VLOOKUP(D108,'M 10K Road'!$A$2:$B$101,2,FALSE)*G108)</f>
        <v>2.7525055555555556E-2</v>
      </c>
      <c r="I108" s="20">
        <f t="shared" si="7"/>
        <v>18</v>
      </c>
      <c r="J108" s="21">
        <f>VLOOKUP(I108,'Point Table'!A:B,2,FALSE)</f>
        <v>40</v>
      </c>
    </row>
    <row r="109" spans="1:31" ht="12.45">
      <c r="A109" s="35" t="s">
        <v>433</v>
      </c>
      <c r="B109" s="35" t="s">
        <v>434</v>
      </c>
      <c r="C109" s="35" t="s">
        <v>35</v>
      </c>
      <c r="D109" s="35">
        <v>58</v>
      </c>
      <c r="E109" s="35" t="s">
        <v>19</v>
      </c>
      <c r="F109" s="19" t="str">
        <f t="shared" si="6"/>
        <v>KevinReigstadMMILLENNIUM RUNNING</v>
      </c>
      <c r="G109" s="34">
        <v>3.363425925925926E-2</v>
      </c>
      <c r="H109" s="19">
        <f>IF(C109="F",VLOOKUP(D109,'F 10K Road'!$A$2:$B$101,2,FALSE)*G109,VLOOKUP(D109,'M 10K Road'!$A$2:$B$101,2,FALSE)*G109)</f>
        <v>2.7869347222222222E-2</v>
      </c>
      <c r="I109" s="20">
        <f t="shared" si="7"/>
        <v>19</v>
      </c>
      <c r="J109" s="21">
        <f>VLOOKUP(I109,'Point Table'!A:B,2,FALSE)</f>
        <v>37</v>
      </c>
      <c r="P109" s="6"/>
      <c r="Q109" s="6"/>
      <c r="R109" s="9"/>
      <c r="W109" s="2"/>
      <c r="X109" s="2"/>
      <c r="Y109" s="2"/>
      <c r="Z109" s="2"/>
      <c r="AA109" s="2"/>
      <c r="AB109" s="2"/>
      <c r="AC109" s="2"/>
      <c r="AD109" s="2"/>
      <c r="AE109" s="2"/>
    </row>
    <row r="110" spans="1:31" ht="12.45">
      <c r="A110" s="35" t="s">
        <v>417</v>
      </c>
      <c r="B110" s="35" t="s">
        <v>279</v>
      </c>
      <c r="C110" s="35" t="s">
        <v>35</v>
      </c>
      <c r="D110" s="35">
        <v>31</v>
      </c>
      <c r="E110" s="35" t="s">
        <v>19</v>
      </c>
      <c r="F110" s="19" t="str">
        <f t="shared" si="6"/>
        <v>DanJohnsonMMILLENNIUM RUNNING</v>
      </c>
      <c r="G110" s="34">
        <v>2.7986111111111111E-2</v>
      </c>
      <c r="H110" s="19">
        <f>IF(C110="F",VLOOKUP(D110,'F 10K Road'!$A$2:$B$101,2,FALSE)*G110,VLOOKUP(D110,'M 10K Road'!$A$2:$B$101,2,FALSE)*G110)</f>
        <v>2.7974916666666669E-2</v>
      </c>
      <c r="I110" s="20">
        <f t="shared" si="7"/>
        <v>20</v>
      </c>
      <c r="J110" s="21">
        <f>VLOOKUP(I110,'Point Table'!A:B,2,FALSE)</f>
        <v>34</v>
      </c>
      <c r="P110" s="6"/>
      <c r="R110" s="9"/>
      <c r="W110" s="2"/>
      <c r="X110" s="2"/>
      <c r="Y110" s="2"/>
      <c r="Z110" s="2"/>
      <c r="AA110" s="2"/>
      <c r="AB110" s="2"/>
      <c r="AC110" s="2"/>
      <c r="AD110" s="2"/>
      <c r="AE110" s="2"/>
    </row>
    <row r="111" spans="1:31" ht="12.45">
      <c r="A111" s="35" t="s">
        <v>419</v>
      </c>
      <c r="B111" s="35" t="s">
        <v>62</v>
      </c>
      <c r="C111" s="35" t="s">
        <v>35</v>
      </c>
      <c r="D111" s="35">
        <v>26</v>
      </c>
      <c r="E111" s="35" t="s">
        <v>19</v>
      </c>
      <c r="F111" s="19" t="str">
        <f t="shared" si="6"/>
        <v>GavinThomasMMILLENNIUM RUNNING</v>
      </c>
      <c r="G111" s="34">
        <v>2.8090277777777777E-2</v>
      </c>
      <c r="H111" s="19">
        <f>IF(C111="F",VLOOKUP(D111,'F 10K Road'!$A$2:$B$101,2,FALSE)*G111,VLOOKUP(D111,'M 10K Road'!$A$2:$B$101,2,FALSE)*G111)</f>
        <v>2.8090277777777777E-2</v>
      </c>
      <c r="I111" s="20">
        <f t="shared" si="7"/>
        <v>21</v>
      </c>
      <c r="J111" s="21">
        <f>VLOOKUP(I111,'Point Table'!A:B,2,FALSE)</f>
        <v>32</v>
      </c>
      <c r="P111" s="6"/>
      <c r="W111" s="2"/>
      <c r="X111" s="2"/>
      <c r="Y111" s="2"/>
      <c r="Z111" s="2"/>
      <c r="AA111" s="2"/>
      <c r="AB111" s="2"/>
      <c r="AC111" s="2"/>
      <c r="AD111" s="2"/>
      <c r="AE111" s="2"/>
    </row>
    <row r="112" spans="1:31" ht="12.45">
      <c r="A112" s="35" t="s">
        <v>92</v>
      </c>
      <c r="B112" s="35" t="s">
        <v>427</v>
      </c>
      <c r="C112" s="35" t="s">
        <v>35</v>
      </c>
      <c r="D112" s="35">
        <v>49</v>
      </c>
      <c r="E112" s="35" t="s">
        <v>19</v>
      </c>
      <c r="F112" s="19" t="str">
        <f t="shared" si="6"/>
        <v>MichaelGrzybMMILLENNIUM RUNNING</v>
      </c>
      <c r="G112" s="34">
        <v>3.1354166666666669E-2</v>
      </c>
      <c r="H112" s="19">
        <f>IF(C112="F",VLOOKUP(D112,'F 10K Road'!$A$2:$B$101,2,FALSE)*G112,VLOOKUP(D112,'M 10K Road'!$A$2:$B$101,2,FALSE)*G112)</f>
        <v>2.8096468750000003E-2</v>
      </c>
      <c r="I112" s="20">
        <f t="shared" si="7"/>
        <v>22</v>
      </c>
      <c r="J112" s="21">
        <f>VLOOKUP(I112,'Point Table'!A:B,2,FALSE)</f>
        <v>30</v>
      </c>
      <c r="P112" s="8"/>
      <c r="Q112" s="6"/>
      <c r="R112" s="9"/>
      <c r="W112" s="2"/>
      <c r="X112" s="2"/>
      <c r="Y112" s="2"/>
      <c r="Z112" s="2"/>
      <c r="AA112" s="2"/>
      <c r="AB112" s="2"/>
      <c r="AC112" s="2"/>
      <c r="AD112" s="2"/>
      <c r="AE112" s="2"/>
    </row>
    <row r="113" spans="1:31" ht="12.45">
      <c r="A113" s="35" t="s">
        <v>41</v>
      </c>
      <c r="B113" s="35" t="s">
        <v>42</v>
      </c>
      <c r="C113" s="35" t="s">
        <v>35</v>
      </c>
      <c r="D113" s="35">
        <v>57</v>
      </c>
      <c r="E113" s="35" t="s">
        <v>17</v>
      </c>
      <c r="F113" s="19" t="str">
        <f t="shared" si="6"/>
        <v>KentSirimogluMGATE CITY STRIDERS</v>
      </c>
      <c r="G113" s="34">
        <v>3.4131944444444444E-2</v>
      </c>
      <c r="H113" s="19">
        <f>IF(C113="F",VLOOKUP(D113,'F 10K Road'!$A$2:$B$101,2,FALSE)*G113,VLOOKUP(D113,'M 10K Road'!$A$2:$B$101,2,FALSE)*G113)</f>
        <v>2.853771875E-2</v>
      </c>
      <c r="I113" s="20">
        <f t="shared" si="7"/>
        <v>23</v>
      </c>
      <c r="J113" s="21">
        <f>VLOOKUP(I113,'Point Table'!A:B,2,FALSE)</f>
        <v>28</v>
      </c>
      <c r="P113" s="8"/>
      <c r="R113" s="9"/>
      <c r="U113" s="3" t="s">
        <v>13</v>
      </c>
      <c r="W113" s="2"/>
      <c r="X113" s="2"/>
      <c r="Y113" s="2"/>
      <c r="Z113" s="2"/>
      <c r="AA113" s="2"/>
      <c r="AB113" s="2"/>
      <c r="AC113" s="2"/>
      <c r="AD113" s="2"/>
      <c r="AE113" s="2"/>
    </row>
    <row r="114" spans="1:31" ht="12.45">
      <c r="A114" s="35" t="s">
        <v>386</v>
      </c>
      <c r="B114" s="35" t="s">
        <v>387</v>
      </c>
      <c r="C114" s="35" t="s">
        <v>35</v>
      </c>
      <c r="D114" s="35">
        <v>68</v>
      </c>
      <c r="E114" s="35" t="s">
        <v>17</v>
      </c>
      <c r="F114" s="19" t="str">
        <f t="shared" si="6"/>
        <v>HeinVan Den HeuvelMGATE CITY STRIDERS</v>
      </c>
      <c r="G114" s="34">
        <v>3.8263888888888889E-2</v>
      </c>
      <c r="H114" s="19">
        <f>IF(C114="F",VLOOKUP(D114,'F 10K Road'!$A$2:$B$101,2,FALSE)*G114,VLOOKUP(D114,'M 10K Road'!$A$2:$B$101,2,FALSE)*G114)</f>
        <v>2.8835666666666669E-2</v>
      </c>
      <c r="I114" s="20">
        <f t="shared" si="7"/>
        <v>24</v>
      </c>
      <c r="J114" s="21">
        <f>VLOOKUP(I114,'Point Table'!A:B,2,FALSE)</f>
        <v>26</v>
      </c>
      <c r="P114" s="6"/>
      <c r="R114" s="9"/>
      <c r="U114" s="3" t="s">
        <v>13</v>
      </c>
      <c r="W114" s="2"/>
      <c r="X114" s="2"/>
      <c r="Y114" s="2"/>
      <c r="Z114" s="2"/>
      <c r="AA114" s="2"/>
      <c r="AB114" s="2"/>
      <c r="AC114" s="2"/>
      <c r="AD114" s="2"/>
      <c r="AE114" s="2"/>
    </row>
    <row r="115" spans="1:31" ht="12.45">
      <c r="A115" s="35" t="s">
        <v>99</v>
      </c>
      <c r="B115" s="35" t="s">
        <v>348</v>
      </c>
      <c r="C115" s="35" t="s">
        <v>35</v>
      </c>
      <c r="D115" s="35">
        <v>52</v>
      </c>
      <c r="E115" s="35" t="s">
        <v>18</v>
      </c>
      <c r="F115" s="19" t="str">
        <f t="shared" si="6"/>
        <v>PaulLecainMGREATER DERRY TRACK CLUB</v>
      </c>
      <c r="G115" s="34">
        <v>3.3090277777777781E-2</v>
      </c>
      <c r="H115" s="19">
        <f>IF(C115="F",VLOOKUP(D115,'F 10K Road'!$A$2:$B$101,2,FALSE)*G115,VLOOKUP(D115,'M 10K Road'!$A$2:$B$101,2,FALSE)*G115)</f>
        <v>2.8907666666666672E-2</v>
      </c>
      <c r="I115" s="20">
        <f t="shared" si="7"/>
        <v>25</v>
      </c>
      <c r="J115" s="21">
        <f>VLOOKUP(I115,'Point Table'!A:B,2,FALSE)</f>
        <v>24</v>
      </c>
    </row>
    <row r="116" spans="1:31" ht="12.45">
      <c r="A116" s="35" t="s">
        <v>312</v>
      </c>
      <c r="B116" s="35" t="s">
        <v>422</v>
      </c>
      <c r="C116" s="35" t="s">
        <v>35</v>
      </c>
      <c r="D116" s="35">
        <v>41</v>
      </c>
      <c r="E116" s="35" t="s">
        <v>19</v>
      </c>
      <c r="F116" s="19" t="str">
        <f t="shared" si="6"/>
        <v>CharlesPerreaultMMILLENNIUM RUNNING</v>
      </c>
      <c r="G116" s="34">
        <v>3.0497685185185187E-2</v>
      </c>
      <c r="H116" s="19">
        <f>IF(C116="F",VLOOKUP(D116,'F 10K Road'!$A$2:$B$101,2,FALSE)*G116,VLOOKUP(D116,'M 10K Road'!$A$2:$B$101,2,FALSE)*G116)</f>
        <v>2.9158836805555557E-2</v>
      </c>
      <c r="I116" s="20">
        <f t="shared" si="7"/>
        <v>26</v>
      </c>
      <c r="J116" s="21">
        <f>VLOOKUP(I116,'Point Table'!A:B,2,FALSE)</f>
        <v>22.5</v>
      </c>
      <c r="P116" s="6"/>
      <c r="Q116" s="6"/>
      <c r="R116" s="9"/>
      <c r="U116" s="3" t="s">
        <v>13</v>
      </c>
      <c r="W116" s="2"/>
      <c r="X116" s="2"/>
      <c r="Y116" s="2"/>
      <c r="Z116" s="2"/>
      <c r="AA116" s="2"/>
      <c r="AB116" s="2"/>
      <c r="AC116" s="2"/>
      <c r="AD116" s="2"/>
      <c r="AE116" s="2"/>
    </row>
    <row r="117" spans="1:31" ht="12.45">
      <c r="A117" s="35" t="s">
        <v>109</v>
      </c>
      <c r="B117" s="35" t="s">
        <v>435</v>
      </c>
      <c r="C117" s="35" t="s">
        <v>35</v>
      </c>
      <c r="D117" s="35">
        <v>58</v>
      </c>
      <c r="E117" s="35" t="s">
        <v>19</v>
      </c>
      <c r="F117" s="19" t="str">
        <f t="shared" si="6"/>
        <v>ChristopherBaermanMMILLENNIUM RUNNING</v>
      </c>
      <c r="G117" s="34">
        <v>3.5613425925925923E-2</v>
      </c>
      <c r="H117" s="19">
        <f>IF(C117="F",VLOOKUP(D117,'F 10K Road'!$A$2:$B$101,2,FALSE)*G117,VLOOKUP(D117,'M 10K Road'!$A$2:$B$101,2,FALSE)*G117)</f>
        <v>2.950928472222222E-2</v>
      </c>
      <c r="I117" s="20">
        <f t="shared" si="7"/>
        <v>27</v>
      </c>
      <c r="J117" s="21">
        <f>VLOOKUP(I117,'Point Table'!A:B,2,FALSE)</f>
        <v>21</v>
      </c>
      <c r="P117" s="6"/>
      <c r="R117" s="9"/>
      <c r="X117" s="2"/>
      <c r="Y117" s="2"/>
      <c r="Z117" s="2"/>
      <c r="AA117" s="2"/>
      <c r="AB117" s="2"/>
      <c r="AC117" s="2"/>
      <c r="AD117" s="2"/>
      <c r="AE117" s="2"/>
    </row>
    <row r="118" spans="1:31" ht="12.45">
      <c r="A118" s="35" t="s">
        <v>107</v>
      </c>
      <c r="B118" s="35" t="s">
        <v>108</v>
      </c>
      <c r="C118" s="35" t="s">
        <v>35</v>
      </c>
      <c r="D118" s="35">
        <v>50</v>
      </c>
      <c r="E118" s="35" t="s">
        <v>18</v>
      </c>
      <c r="F118" s="19" t="str">
        <f t="shared" si="6"/>
        <v>JamesAikenMGREATER DERRY TRACK CLUB</v>
      </c>
      <c r="G118" s="34">
        <v>3.335648148148148E-2</v>
      </c>
      <c r="H118" s="19">
        <f>IF(C118="F",VLOOKUP(D118,'F 10K Road'!$A$2:$B$101,2,FALSE)*G118,VLOOKUP(D118,'M 10K Road'!$A$2:$B$101,2,FALSE)*G118)</f>
        <v>2.9640569444444442E-2</v>
      </c>
      <c r="I118" s="20">
        <f t="shared" si="7"/>
        <v>28</v>
      </c>
      <c r="J118" s="21">
        <f>VLOOKUP(I118,'Point Table'!A:B,2,FALSE)</f>
        <v>19.5</v>
      </c>
    </row>
    <row r="119" spans="1:31" ht="12.45">
      <c r="A119" s="35" t="s">
        <v>176</v>
      </c>
      <c r="B119" s="35" t="s">
        <v>352</v>
      </c>
      <c r="C119" s="35" t="s">
        <v>35</v>
      </c>
      <c r="D119" s="35">
        <v>52</v>
      </c>
      <c r="E119" s="35" t="s">
        <v>18</v>
      </c>
      <c r="F119" s="19" t="str">
        <f t="shared" si="6"/>
        <v>ScottReiffMGREATER DERRY TRACK CLUB</v>
      </c>
      <c r="G119" s="34">
        <v>3.4062500000000002E-2</v>
      </c>
      <c r="H119" s="19">
        <f>IF(C119="F",VLOOKUP(D119,'F 10K Road'!$A$2:$B$101,2,FALSE)*G119,VLOOKUP(D119,'M 10K Road'!$A$2:$B$101,2,FALSE)*G119)</f>
        <v>2.9757000000000002E-2</v>
      </c>
      <c r="I119" s="20">
        <f t="shared" si="7"/>
        <v>29</v>
      </c>
      <c r="J119" s="21">
        <f>VLOOKUP(I119,'Point Table'!A:B,2,FALSE)</f>
        <v>18</v>
      </c>
      <c r="P119" s="8"/>
      <c r="Q119" s="6"/>
      <c r="R119" s="9"/>
      <c r="W119" s="2"/>
      <c r="X119" s="2"/>
      <c r="Y119" s="2"/>
      <c r="Z119" s="2"/>
      <c r="AA119" s="2"/>
      <c r="AB119" s="2"/>
      <c r="AC119" s="2"/>
      <c r="AD119" s="2"/>
      <c r="AE119" s="2"/>
    </row>
    <row r="120" spans="1:31" ht="12.45">
      <c r="A120" s="35" t="s">
        <v>50</v>
      </c>
      <c r="B120" s="35" t="s">
        <v>51</v>
      </c>
      <c r="C120" s="35" t="s">
        <v>35</v>
      </c>
      <c r="D120" s="35">
        <v>65</v>
      </c>
      <c r="E120" s="35" t="s">
        <v>17</v>
      </c>
      <c r="F120" s="19" t="str">
        <f t="shared" si="6"/>
        <v>BruceContiMGATE CITY STRIDERS</v>
      </c>
      <c r="G120" s="34">
        <v>3.8518518518518521E-2</v>
      </c>
      <c r="H120" s="19">
        <f>IF(C120="F",VLOOKUP(D120,'F 10K Road'!$A$2:$B$101,2,FALSE)*G120,VLOOKUP(D120,'M 10K Road'!$A$2:$B$101,2,FALSE)*G120)</f>
        <v>2.9894222222222225E-2</v>
      </c>
      <c r="I120" s="20">
        <f t="shared" si="7"/>
        <v>30</v>
      </c>
      <c r="J120" s="21">
        <f>VLOOKUP(I120,'Point Table'!A:B,2,FALSE)</f>
        <v>16.5</v>
      </c>
      <c r="P120" s="8"/>
      <c r="R120" s="9"/>
      <c r="AA120" s="2"/>
      <c r="AB120" s="2"/>
      <c r="AC120" s="2"/>
      <c r="AD120" s="2"/>
      <c r="AE120" s="2"/>
    </row>
    <row r="121" spans="1:31" ht="12.45">
      <c r="A121" s="3" t="s">
        <v>46</v>
      </c>
      <c r="B121" s="35" t="s">
        <v>47</v>
      </c>
      <c r="C121" s="35" t="s">
        <v>35</v>
      </c>
      <c r="D121" s="35">
        <v>51</v>
      </c>
      <c r="E121" s="35" t="s">
        <v>17</v>
      </c>
      <c r="F121" s="19" t="str">
        <f t="shared" si="6"/>
        <v>MatthewShapiroMGATE CITY STRIDERS</v>
      </c>
      <c r="G121" s="34">
        <v>3.4479166666666665E-2</v>
      </c>
      <c r="H121" s="19">
        <f>IF(C121="F",VLOOKUP(D121,'F 10K Road'!$A$2:$B$101,2,FALSE)*G121,VLOOKUP(D121,'M 10K Road'!$A$2:$B$101,2,FALSE)*G121)</f>
        <v>3.0379593749999999E-2</v>
      </c>
      <c r="I121" s="20">
        <f t="shared" si="7"/>
        <v>31</v>
      </c>
      <c r="J121" s="21">
        <f>VLOOKUP(I121,'Point Table'!A:B,2,FALSE)</f>
        <v>15.5</v>
      </c>
      <c r="U121" s="3" t="s">
        <v>13</v>
      </c>
    </row>
    <row r="122" spans="1:31" ht="12.45">
      <c r="A122" s="35" t="s">
        <v>210</v>
      </c>
      <c r="B122" s="35" t="s">
        <v>436</v>
      </c>
      <c r="C122" s="35" t="s">
        <v>35</v>
      </c>
      <c r="D122" s="35">
        <v>53</v>
      </c>
      <c r="E122" s="35" t="s">
        <v>19</v>
      </c>
      <c r="F122" s="19" t="str">
        <f t="shared" si="6"/>
        <v>JeremyGillMMILLENNIUM RUNNING</v>
      </c>
      <c r="G122" s="34">
        <v>3.5879629629629629E-2</v>
      </c>
      <c r="H122" s="19">
        <f>IF(C122="F",VLOOKUP(D122,'F 10K Road'!$A$2:$B$101,2,FALSE)*G122,VLOOKUP(D122,'M 10K Road'!$A$2:$B$101,2,FALSE)*G122)</f>
        <v>3.1075347222222223E-2</v>
      </c>
      <c r="I122" s="20">
        <f t="shared" si="7"/>
        <v>32</v>
      </c>
      <c r="J122" s="21">
        <f>VLOOKUP(I122,'Point Table'!A:B,2,FALSE)</f>
        <v>14.5</v>
      </c>
      <c r="P122" s="6"/>
      <c r="X122" s="2"/>
      <c r="Y122" s="2"/>
      <c r="Z122" s="2"/>
      <c r="AA122" s="2"/>
      <c r="AB122" s="2"/>
      <c r="AC122" s="2"/>
      <c r="AD122" s="2"/>
      <c r="AE122" s="2"/>
    </row>
    <row r="123" spans="1:31" ht="12.45">
      <c r="A123" s="35" t="s">
        <v>164</v>
      </c>
      <c r="B123" s="35" t="s">
        <v>426</v>
      </c>
      <c r="C123" s="35" t="s">
        <v>35</v>
      </c>
      <c r="D123" s="35">
        <v>47</v>
      </c>
      <c r="E123" s="35" t="s">
        <v>19</v>
      </c>
      <c r="F123" s="19" t="str">
        <f t="shared" si="6"/>
        <v>EricChorneyMMILLENNIUM RUNNING</v>
      </c>
      <c r="G123" s="34">
        <v>3.5000000000000003E-2</v>
      </c>
      <c r="H123" s="19">
        <f>IF(C123="F",VLOOKUP(D123,'F 10K Road'!$A$2:$B$101,2,FALSE)*G123,VLOOKUP(D123,'M 10K Road'!$A$2:$B$101,2,FALSE)*G123)</f>
        <v>3.1888500000000007E-2</v>
      </c>
      <c r="I123" s="20">
        <f t="shared" si="7"/>
        <v>33</v>
      </c>
      <c r="J123" s="21">
        <f>VLOOKUP(I123,'Point Table'!A:B,2,FALSE)</f>
        <v>13.5</v>
      </c>
    </row>
    <row r="124" spans="1:31" ht="12.45">
      <c r="A124" s="35" t="s">
        <v>46</v>
      </c>
      <c r="B124" s="35" t="s">
        <v>299</v>
      </c>
      <c r="C124" s="35" t="s">
        <v>35</v>
      </c>
      <c r="D124" s="35">
        <v>46</v>
      </c>
      <c r="E124" s="35" t="s">
        <v>17</v>
      </c>
      <c r="F124" s="19" t="str">
        <f t="shared" si="6"/>
        <v>MatthewBryantMGATE CITY STRIDERS</v>
      </c>
      <c r="G124" s="34">
        <v>3.4745370370370371E-2</v>
      </c>
      <c r="H124" s="19">
        <f>IF(C124="F",VLOOKUP(D124,'F 10K Road'!$A$2:$B$101,2,FALSE)*G124,VLOOKUP(D124,'M 10K Road'!$A$2:$B$101,2,FALSE)*G124)</f>
        <v>3.1917097222222225E-2</v>
      </c>
      <c r="I124" s="20">
        <f t="shared" si="7"/>
        <v>34</v>
      </c>
      <c r="J124" s="21">
        <f>VLOOKUP(I124,'Point Table'!A:B,2,FALSE)</f>
        <v>12.5</v>
      </c>
    </row>
    <row r="125" spans="1:31" ht="12.45">
      <c r="A125" s="3" t="s">
        <v>39</v>
      </c>
      <c r="B125" s="3" t="s">
        <v>40</v>
      </c>
      <c r="C125" s="3" t="s">
        <v>35</v>
      </c>
      <c r="D125" s="3">
        <v>45</v>
      </c>
      <c r="E125" s="3" t="s">
        <v>17</v>
      </c>
      <c r="F125" s="19" t="str">
        <f t="shared" si="6"/>
        <v>StephenRouleauMGATE CITY STRIDERS</v>
      </c>
      <c r="G125" s="34">
        <v>3.4699074074074077E-2</v>
      </c>
      <c r="H125" s="19">
        <f>IF(C125="F",VLOOKUP(D125,'F 10K Road'!$A$2:$B$101,2,FALSE)*G125,VLOOKUP(D125,'M 10K Road'!$A$2:$B$101,2,FALSE)*G125)</f>
        <v>3.2134812500000005E-2</v>
      </c>
      <c r="I125" s="20">
        <f t="shared" si="7"/>
        <v>35</v>
      </c>
      <c r="J125" s="21">
        <f>VLOOKUP(I125,'Point Table'!A:B,2,FALSE)</f>
        <v>11.5</v>
      </c>
      <c r="P125" s="6"/>
      <c r="R125" s="9"/>
      <c r="Y125" s="2"/>
      <c r="Z125" s="2"/>
      <c r="AA125" s="2"/>
      <c r="AB125" s="2"/>
      <c r="AC125" s="2"/>
      <c r="AD125" s="2"/>
      <c r="AE125" s="2"/>
    </row>
    <row r="126" spans="1:31" ht="12.45">
      <c r="A126" s="35" t="s">
        <v>160</v>
      </c>
      <c r="B126" s="35" t="s">
        <v>161</v>
      </c>
      <c r="C126" s="35" t="s">
        <v>35</v>
      </c>
      <c r="D126" s="35">
        <v>55</v>
      </c>
      <c r="E126" s="35" t="s">
        <v>19</v>
      </c>
      <c r="F126" s="19" t="str">
        <f t="shared" si="6"/>
        <v>SeanPattenMMILLENNIUM RUNNING</v>
      </c>
      <c r="G126" s="34">
        <v>3.7789351851851852E-2</v>
      </c>
      <c r="H126" s="19">
        <f>IF(C126="F",VLOOKUP(D126,'F 10K Road'!$A$2:$B$101,2,FALSE)*G126,VLOOKUP(D126,'M 10K Road'!$A$2:$B$101,2,FALSE)*G126)</f>
        <v>3.2162517361111108E-2</v>
      </c>
      <c r="I126" s="20">
        <f t="shared" si="7"/>
        <v>36</v>
      </c>
      <c r="J126" s="21">
        <f>VLOOKUP(I126,'Point Table'!A:B,2,FALSE)</f>
        <v>11</v>
      </c>
      <c r="P126" s="8"/>
      <c r="Q126" s="6"/>
      <c r="R126" s="9"/>
      <c r="X126" s="2"/>
      <c r="AB126" s="2"/>
      <c r="AC126" s="2"/>
      <c r="AD126" s="2"/>
      <c r="AE126" s="2"/>
    </row>
    <row r="127" spans="1:31" ht="12.45">
      <c r="A127" s="35" t="s">
        <v>124</v>
      </c>
      <c r="B127" s="35" t="s">
        <v>122</v>
      </c>
      <c r="C127" s="35" t="s">
        <v>35</v>
      </c>
      <c r="D127" s="35">
        <v>64</v>
      </c>
      <c r="E127" s="35" t="s">
        <v>18</v>
      </c>
      <c r="F127" s="19" t="str">
        <f t="shared" si="6"/>
        <v>MarkPeabodyMGREATER DERRY TRACK CLUB</v>
      </c>
      <c r="G127" s="34">
        <v>4.1400462962962965E-2</v>
      </c>
      <c r="H127" s="19">
        <f>IF(C127="F",VLOOKUP(D127,'F 10K Road'!$A$2:$B$101,2,FALSE)*G127,VLOOKUP(D127,'M 10K Road'!$A$2:$B$101,2,FALSE)*G127)</f>
        <v>3.2441402777777781E-2</v>
      </c>
      <c r="I127" s="20">
        <f t="shared" si="7"/>
        <v>37</v>
      </c>
      <c r="J127" s="21">
        <f>VLOOKUP(I127,'Point Table'!A:B,2,FALSE)</f>
        <v>10.5</v>
      </c>
    </row>
    <row r="128" spans="1:31" ht="12.45">
      <c r="A128" s="35" t="s">
        <v>46</v>
      </c>
      <c r="B128" s="35" t="s">
        <v>347</v>
      </c>
      <c r="C128" s="35" t="s">
        <v>35</v>
      </c>
      <c r="D128" s="35">
        <v>25</v>
      </c>
      <c r="E128" s="35" t="s">
        <v>18</v>
      </c>
      <c r="F128" s="19" t="str">
        <f t="shared" si="6"/>
        <v>MatthewClarkMGREATER DERRY TRACK CLUB</v>
      </c>
      <c r="G128" s="34">
        <v>3.2500000000000001E-2</v>
      </c>
      <c r="H128" s="19">
        <f>IF(C128="F",VLOOKUP(D128,'F 10K Road'!$A$2:$B$101,2,FALSE)*G128,VLOOKUP(D128,'M 10K Road'!$A$2:$B$101,2,FALSE)*G128)</f>
        <v>3.2500000000000001E-2</v>
      </c>
      <c r="I128" s="20">
        <f t="shared" si="7"/>
        <v>38</v>
      </c>
      <c r="J128" s="21">
        <f>VLOOKUP(I128,'Point Table'!A:B,2,FALSE)</f>
        <v>10</v>
      </c>
      <c r="P128" s="6"/>
      <c r="R128" s="9"/>
      <c r="AA128" s="2"/>
      <c r="AB128" s="2"/>
      <c r="AC128" s="2"/>
      <c r="AD128" s="2"/>
      <c r="AE128" s="2"/>
    </row>
    <row r="129" spans="1:31" ht="12.45">
      <c r="A129" s="35" t="s">
        <v>354</v>
      </c>
      <c r="B129" s="35" t="s">
        <v>355</v>
      </c>
      <c r="C129" s="35" t="s">
        <v>35</v>
      </c>
      <c r="D129" s="35">
        <v>49</v>
      </c>
      <c r="E129" s="35" t="s">
        <v>18</v>
      </c>
      <c r="F129" s="19" t="str">
        <f t="shared" si="6"/>
        <v>ClintHavensMGREATER DERRY TRACK CLUB</v>
      </c>
      <c r="G129" s="34">
        <v>3.6469907407407409E-2</v>
      </c>
      <c r="H129" s="19">
        <f>IF(C129="F",VLOOKUP(D129,'F 10K Road'!$A$2:$B$101,2,FALSE)*G129,VLOOKUP(D129,'M 10K Road'!$A$2:$B$101,2,FALSE)*G129)</f>
        <v>3.2680684027777782E-2</v>
      </c>
      <c r="I129" s="20">
        <f t="shared" si="7"/>
        <v>39</v>
      </c>
      <c r="J129" s="21">
        <f>VLOOKUP(I129,'Point Table'!A:B,2,FALSE)</f>
        <v>9.5</v>
      </c>
      <c r="P129" s="6"/>
      <c r="Q129" s="6"/>
      <c r="R129" s="9"/>
      <c r="W129" s="2"/>
      <c r="X129" s="2"/>
      <c r="Y129" s="2"/>
      <c r="Z129" s="2"/>
      <c r="AA129" s="2"/>
      <c r="AB129" s="2"/>
      <c r="AC129" s="2"/>
      <c r="AD129" s="2"/>
      <c r="AE129" s="2"/>
    </row>
    <row r="130" spans="1:31" ht="12.45">
      <c r="A130" s="35" t="s">
        <v>83</v>
      </c>
      <c r="B130" s="35" t="s">
        <v>358</v>
      </c>
      <c r="C130" s="35" t="s">
        <v>35</v>
      </c>
      <c r="D130" s="35">
        <v>52</v>
      </c>
      <c r="E130" s="35" t="s">
        <v>18</v>
      </c>
      <c r="F130" s="19" t="str">
        <f t="shared" ref="F130:F159" si="8">A130&amp;B130&amp;C130&amp;E130</f>
        <v>DavidGagneMGREATER DERRY TRACK CLUB</v>
      </c>
      <c r="G130" s="34">
        <v>3.7430555555555557E-2</v>
      </c>
      <c r="H130" s="19">
        <f>IF(C130="F",VLOOKUP(D130,'F 10K Road'!$A$2:$B$101,2,FALSE)*G130,VLOOKUP(D130,'M 10K Road'!$A$2:$B$101,2,FALSE)*G130)</f>
        <v>3.2699333333333337E-2</v>
      </c>
      <c r="I130" s="20">
        <f t="shared" ref="I130:I159" si="9">COUNTIFS($C$2:$C$396,C130,$H$2:$H$396,"&lt;"&amp;H130)+1</f>
        <v>40</v>
      </c>
      <c r="J130" s="21">
        <f>VLOOKUP(I130,'Point Table'!A:B,2,FALSE)</f>
        <v>9</v>
      </c>
    </row>
    <row r="131" spans="1:31" ht="12.45">
      <c r="A131" s="35" t="s">
        <v>383</v>
      </c>
      <c r="B131" s="35" t="s">
        <v>379</v>
      </c>
      <c r="C131" s="35" t="s">
        <v>35</v>
      </c>
      <c r="D131" s="35">
        <v>29</v>
      </c>
      <c r="E131" s="35" t="s">
        <v>17</v>
      </c>
      <c r="F131" s="19" t="str">
        <f t="shared" si="8"/>
        <v>CallumMeredithMGATE CITY STRIDERS</v>
      </c>
      <c r="G131" s="34">
        <v>3.2835648148148149E-2</v>
      </c>
      <c r="H131" s="19">
        <f>IF(C131="F",VLOOKUP(D131,'F 10K Road'!$A$2:$B$101,2,FALSE)*G131,VLOOKUP(D131,'M 10K Road'!$A$2:$B$101,2,FALSE)*G131)</f>
        <v>3.2835648148148149E-2</v>
      </c>
      <c r="I131" s="20">
        <f t="shared" si="9"/>
        <v>41</v>
      </c>
      <c r="J131" s="21">
        <f>VLOOKUP(I131,'Point Table'!A:B,2,FALSE)</f>
        <v>8.6999999999999993</v>
      </c>
    </row>
    <row r="132" spans="1:31" ht="12.45">
      <c r="A132" s="35" t="s">
        <v>172</v>
      </c>
      <c r="B132" s="35" t="s">
        <v>444</v>
      </c>
      <c r="C132" s="35" t="s">
        <v>35</v>
      </c>
      <c r="D132" s="35">
        <v>55</v>
      </c>
      <c r="E132" s="35" t="s">
        <v>19</v>
      </c>
      <c r="F132" s="19" t="str">
        <f t="shared" si="8"/>
        <v>RobertFieroMMILLENNIUM RUNNING</v>
      </c>
      <c r="G132" s="34">
        <v>3.8981481481481478E-2</v>
      </c>
      <c r="H132" s="19">
        <f>IF(C132="F",VLOOKUP(D132,'F 10K Road'!$A$2:$B$101,2,FALSE)*G132,VLOOKUP(D132,'M 10K Road'!$A$2:$B$101,2,FALSE)*G132)</f>
        <v>3.3177138888888888E-2</v>
      </c>
      <c r="I132" s="20">
        <f t="shared" si="9"/>
        <v>42</v>
      </c>
      <c r="J132" s="21">
        <f>VLOOKUP(I132,'Point Table'!A:B,2,FALSE)</f>
        <v>8.4</v>
      </c>
      <c r="P132" s="6"/>
      <c r="Q132" s="6"/>
      <c r="R132" s="9"/>
      <c r="X132" s="2"/>
      <c r="AB132" s="2"/>
      <c r="AC132" s="2"/>
      <c r="AD132" s="2"/>
      <c r="AE132" s="2"/>
    </row>
    <row r="133" spans="1:31" ht="12.45">
      <c r="A133" s="35" t="s">
        <v>350</v>
      </c>
      <c r="B133" s="35" t="s">
        <v>351</v>
      </c>
      <c r="C133" s="35" t="s">
        <v>35</v>
      </c>
      <c r="D133" s="35">
        <v>31</v>
      </c>
      <c r="E133" s="35" t="s">
        <v>18</v>
      </c>
      <c r="F133" s="19" t="str">
        <f t="shared" si="8"/>
        <v>JakeCohenMGREATER DERRY TRACK CLUB</v>
      </c>
      <c r="G133" s="34">
        <v>3.3888888888888892E-2</v>
      </c>
      <c r="H133" s="19">
        <f>IF(C133="F",VLOOKUP(D133,'F 10K Road'!$A$2:$B$101,2,FALSE)*G133,VLOOKUP(D133,'M 10K Road'!$A$2:$B$101,2,FALSE)*G133)</f>
        <v>3.3875333333333341E-2</v>
      </c>
      <c r="I133" s="20">
        <f t="shared" si="9"/>
        <v>43</v>
      </c>
      <c r="J133" s="21">
        <f>VLOOKUP(I133,'Point Table'!A:B,2,FALSE)</f>
        <v>8.1</v>
      </c>
      <c r="P133" s="6"/>
      <c r="Q133" s="6"/>
      <c r="R133" s="9"/>
      <c r="W133" s="2"/>
      <c r="X133" s="2"/>
      <c r="Y133" s="2"/>
      <c r="Z133" s="2"/>
      <c r="AA133" s="2"/>
      <c r="AB133" s="2"/>
      <c r="AC133" s="2"/>
      <c r="AD133" s="2"/>
      <c r="AE133" s="2"/>
    </row>
    <row r="134" spans="1:31" ht="12.45">
      <c r="A134" s="35" t="s">
        <v>361</v>
      </c>
      <c r="B134" s="35" t="s">
        <v>362</v>
      </c>
      <c r="C134" s="35" t="s">
        <v>35</v>
      </c>
      <c r="D134" s="35">
        <v>63</v>
      </c>
      <c r="E134" s="35" t="s">
        <v>18</v>
      </c>
      <c r="F134" s="19" t="str">
        <f t="shared" si="8"/>
        <v>BryanKermanMGREATER DERRY TRACK CLUB</v>
      </c>
      <c r="G134" s="34">
        <v>4.3078703703703702E-2</v>
      </c>
      <c r="H134" s="19">
        <f>IF(C134="F",VLOOKUP(D134,'F 10K Road'!$A$2:$B$101,2,FALSE)*G134,VLOOKUP(D134,'M 10K Road'!$A$2:$B$101,2,FALSE)*G134)</f>
        <v>3.40795625E-2</v>
      </c>
      <c r="I134" s="20">
        <f t="shared" si="9"/>
        <v>44</v>
      </c>
      <c r="J134" s="21">
        <f>VLOOKUP(I134,'Point Table'!A:B,2,FALSE)</f>
        <v>7.8</v>
      </c>
    </row>
    <row r="135" spans="1:31" ht="12.45">
      <c r="A135" s="3" t="s">
        <v>401</v>
      </c>
      <c r="B135" s="35" t="s">
        <v>402</v>
      </c>
      <c r="C135" s="35" t="s">
        <v>35</v>
      </c>
      <c r="D135" s="35">
        <v>63</v>
      </c>
      <c r="E135" s="35" t="s">
        <v>17</v>
      </c>
      <c r="F135" s="19" t="str">
        <f t="shared" si="8"/>
        <v>PhilPetchekMGATE CITY STRIDERS</v>
      </c>
      <c r="G135" s="34">
        <v>4.3923611111111108E-2</v>
      </c>
      <c r="H135" s="19">
        <f>IF(C135="F",VLOOKUP(D135,'F 10K Road'!$A$2:$B$101,2,FALSE)*G135,VLOOKUP(D135,'M 10K Road'!$A$2:$B$101,2,FALSE)*G135)</f>
        <v>3.4747968749999997E-2</v>
      </c>
      <c r="I135" s="20">
        <f t="shared" si="9"/>
        <v>45</v>
      </c>
      <c r="J135" s="21">
        <f>VLOOKUP(I135,'Point Table'!A:B,2,FALSE)</f>
        <v>7.5</v>
      </c>
    </row>
    <row r="136" spans="1:31" ht="12.45">
      <c r="A136" s="35" t="s">
        <v>52</v>
      </c>
      <c r="B136" s="35" t="s">
        <v>53</v>
      </c>
      <c r="C136" s="35" t="s">
        <v>35</v>
      </c>
      <c r="D136" s="35">
        <v>59</v>
      </c>
      <c r="E136" s="35" t="s">
        <v>17</v>
      </c>
      <c r="F136" s="19" t="str">
        <f t="shared" si="8"/>
        <v>JacquesDubeMGATE CITY STRIDERS</v>
      </c>
      <c r="G136" s="34">
        <v>4.2488425925925923E-2</v>
      </c>
      <c r="H136" s="19">
        <f>IF(C136="F",VLOOKUP(D136,'F 10K Road'!$A$2:$B$101,2,FALSE)*G136,VLOOKUP(D136,'M 10K Road'!$A$2:$B$101,2,FALSE)*G136)</f>
        <v>3.4887246527777777E-2</v>
      </c>
      <c r="I136" s="20">
        <f t="shared" si="9"/>
        <v>46</v>
      </c>
      <c r="J136" s="21">
        <f>VLOOKUP(I136,'Point Table'!A:B,2,FALSE)</f>
        <v>7.25</v>
      </c>
      <c r="P136" s="8"/>
      <c r="Q136" s="6"/>
      <c r="R136" s="9"/>
      <c r="W136" s="2"/>
      <c r="X136" s="2"/>
      <c r="Y136" s="2"/>
      <c r="Z136" s="2"/>
      <c r="AA136" s="2"/>
      <c r="AB136" s="2"/>
      <c r="AC136" s="2"/>
      <c r="AD136" s="2"/>
      <c r="AE136" s="2"/>
    </row>
    <row r="137" spans="1:31" ht="12.45">
      <c r="A137" s="35" t="s">
        <v>325</v>
      </c>
      <c r="B137" s="35" t="s">
        <v>326</v>
      </c>
      <c r="C137" s="35" t="s">
        <v>35</v>
      </c>
      <c r="D137" s="35">
        <v>40</v>
      </c>
      <c r="E137" s="35" t="s">
        <v>18</v>
      </c>
      <c r="F137" s="19" t="str">
        <f t="shared" si="8"/>
        <v>ChristophJaegerMGREATER DERRY TRACK CLUB</v>
      </c>
      <c r="G137" s="34">
        <v>3.6469907407407409E-2</v>
      </c>
      <c r="H137" s="19">
        <f>IF(C137="F",VLOOKUP(D137,'F 10K Road'!$A$2:$B$101,2,FALSE)*G137,VLOOKUP(D137,'M 10K Road'!$A$2:$B$101,2,FALSE)*G137)</f>
        <v>3.5142402777777783E-2</v>
      </c>
      <c r="I137" s="20">
        <f t="shared" si="9"/>
        <v>47</v>
      </c>
      <c r="J137" s="21">
        <f>VLOOKUP(I137,'Point Table'!A:B,2,FALSE)</f>
        <v>7</v>
      </c>
    </row>
    <row r="138" spans="1:31" ht="12.45">
      <c r="A138" s="35" t="s">
        <v>125</v>
      </c>
      <c r="B138" s="35" t="s">
        <v>126</v>
      </c>
      <c r="C138" s="35" t="s">
        <v>35</v>
      </c>
      <c r="D138" s="35">
        <v>69</v>
      </c>
      <c r="E138" s="35" t="s">
        <v>18</v>
      </c>
      <c r="F138" s="19" t="str">
        <f t="shared" si="8"/>
        <v>GarySomogieMGREATER DERRY TRACK CLUB</v>
      </c>
      <c r="G138" s="34">
        <v>4.7476851851851853E-2</v>
      </c>
      <c r="H138" s="19">
        <f>IF(C138="F",VLOOKUP(D138,'F 10K Road'!$A$2:$B$101,2,FALSE)*G138,VLOOKUP(D138,'M 10K Road'!$A$2:$B$101,2,FALSE)*G138)</f>
        <v>3.5422479166666666E-2</v>
      </c>
      <c r="I138" s="20">
        <f t="shared" si="9"/>
        <v>48</v>
      </c>
      <c r="J138" s="21">
        <f>VLOOKUP(I138,'Point Table'!A:B,2,FALSE)</f>
        <v>6.75</v>
      </c>
      <c r="P138" s="6"/>
      <c r="Q138" s="6"/>
      <c r="R138" s="9"/>
      <c r="AA138" s="2"/>
      <c r="AB138" s="2"/>
      <c r="AC138" s="2"/>
      <c r="AD138" s="2"/>
      <c r="AE138" s="2"/>
    </row>
    <row r="139" spans="1:31" ht="12.45">
      <c r="A139" s="35" t="s">
        <v>287</v>
      </c>
      <c r="B139" s="35" t="s">
        <v>384</v>
      </c>
      <c r="C139" s="35" t="s">
        <v>35</v>
      </c>
      <c r="D139" s="35">
        <v>38</v>
      </c>
      <c r="E139" s="35" t="s">
        <v>17</v>
      </c>
      <c r="F139" s="19" t="str">
        <f t="shared" si="8"/>
        <v>BenjaminBouchardMGATE CITY STRIDERS</v>
      </c>
      <c r="G139" s="34">
        <v>3.6354166666666667E-2</v>
      </c>
      <c r="H139" s="19">
        <f>IF(C139="F",VLOOKUP(D139,'F 10K Road'!$A$2:$B$101,2,FALSE)*G139,VLOOKUP(D139,'M 10K Road'!$A$2:$B$101,2,FALSE)*G139)</f>
        <v>3.5507114583333332E-2</v>
      </c>
      <c r="I139" s="20">
        <f t="shared" si="9"/>
        <v>49</v>
      </c>
      <c r="J139" s="21">
        <f>VLOOKUP(I139,'Point Table'!A:B,2,FALSE)</f>
        <v>6.5</v>
      </c>
    </row>
    <row r="140" spans="1:31" ht="12.45">
      <c r="A140" s="35" t="s">
        <v>68</v>
      </c>
      <c r="B140" s="35" t="s">
        <v>398</v>
      </c>
      <c r="C140" s="35" t="s">
        <v>35</v>
      </c>
      <c r="D140" s="35">
        <v>55</v>
      </c>
      <c r="E140" s="35" t="s">
        <v>17</v>
      </c>
      <c r="F140" s="19" t="str">
        <f t="shared" si="8"/>
        <v>TomGuilfoilMGATE CITY STRIDERS</v>
      </c>
      <c r="G140" s="34">
        <v>4.1736111111111113E-2</v>
      </c>
      <c r="H140" s="19">
        <f>IF(C140="F",VLOOKUP(D140,'F 10K Road'!$A$2:$B$101,2,FALSE)*G140,VLOOKUP(D140,'M 10K Road'!$A$2:$B$101,2,FALSE)*G140)</f>
        <v>3.5521604166666665E-2</v>
      </c>
      <c r="I140" s="20">
        <f t="shared" si="9"/>
        <v>50</v>
      </c>
      <c r="J140" s="21">
        <f>VLOOKUP(I140,'Point Table'!A:B,2,FALSE)</f>
        <v>6.25</v>
      </c>
      <c r="P140" s="6"/>
      <c r="Q140" s="6"/>
      <c r="R140" s="9"/>
      <c r="X140" s="2"/>
      <c r="AB140" s="2"/>
      <c r="AC140" s="2"/>
      <c r="AD140" s="2"/>
      <c r="AE140" s="2"/>
    </row>
    <row r="141" spans="1:31" ht="12.45">
      <c r="A141" s="35" t="s">
        <v>164</v>
      </c>
      <c r="B141" s="35" t="s">
        <v>165</v>
      </c>
      <c r="C141" s="35" t="s">
        <v>35</v>
      </c>
      <c r="D141" s="35">
        <v>44</v>
      </c>
      <c r="E141" s="35" t="s">
        <v>19</v>
      </c>
      <c r="F141" s="19" t="str">
        <f t="shared" si="8"/>
        <v>EricBoucherMMILLENNIUM RUNNING</v>
      </c>
      <c r="G141" s="34">
        <v>3.8113425925925926E-2</v>
      </c>
      <c r="H141" s="19">
        <f>IF(C141="F",VLOOKUP(D141,'F 10K Road'!$A$2:$B$101,2,FALSE)*G141,VLOOKUP(D141,'M 10K Road'!$A$2:$B$101,2,FALSE)*G141)</f>
        <v>3.5582694444444445E-2</v>
      </c>
      <c r="I141" s="20">
        <f t="shared" si="9"/>
        <v>51</v>
      </c>
      <c r="J141" s="21">
        <f>VLOOKUP(I141,'Point Table'!A:B,2,FALSE)</f>
        <v>6</v>
      </c>
    </row>
    <row r="142" spans="1:31" ht="12.45">
      <c r="A142" s="35" t="s">
        <v>399</v>
      </c>
      <c r="B142" s="35" t="s">
        <v>400</v>
      </c>
      <c r="C142" s="35" t="s">
        <v>35</v>
      </c>
      <c r="D142" s="35">
        <v>55</v>
      </c>
      <c r="E142" s="35" t="s">
        <v>17</v>
      </c>
      <c r="F142" s="19" t="str">
        <f t="shared" si="8"/>
        <v>PatrickNelsonMGATE CITY STRIDERS</v>
      </c>
      <c r="G142" s="34">
        <v>4.252314814814815E-2</v>
      </c>
      <c r="H142" s="19">
        <f>IF(C142="F",VLOOKUP(D142,'F 10K Road'!$A$2:$B$101,2,FALSE)*G142,VLOOKUP(D142,'M 10K Road'!$A$2:$B$101,2,FALSE)*G142)</f>
        <v>3.6191451388888886E-2</v>
      </c>
      <c r="I142" s="20">
        <f t="shared" si="9"/>
        <v>52</v>
      </c>
      <c r="J142" s="21">
        <f>VLOOKUP(I142,'Point Table'!A:B,2,FALSE)</f>
        <v>5.75</v>
      </c>
      <c r="P142" s="6"/>
      <c r="Q142" s="6"/>
      <c r="R142" s="9"/>
      <c r="W142" s="2"/>
      <c r="X142" s="2"/>
      <c r="Y142" s="2"/>
      <c r="Z142" s="2"/>
      <c r="AA142" s="2"/>
      <c r="AB142" s="2"/>
      <c r="AC142" s="2"/>
      <c r="AD142" s="2"/>
      <c r="AE142" s="2"/>
    </row>
    <row r="143" spans="1:31" ht="12.45">
      <c r="A143" s="35" t="s">
        <v>406</v>
      </c>
      <c r="B143" s="35" t="s">
        <v>407</v>
      </c>
      <c r="C143" s="35" t="s">
        <v>35</v>
      </c>
      <c r="D143" s="35">
        <v>69</v>
      </c>
      <c r="E143" s="35" t="s">
        <v>17</v>
      </c>
      <c r="F143" s="19" t="str">
        <f t="shared" si="8"/>
        <v>BobSouzaMGATE CITY STRIDERS</v>
      </c>
      <c r="G143" s="34">
        <v>4.9548611111111113E-2</v>
      </c>
      <c r="H143" s="19">
        <f>IF(C143="F",VLOOKUP(D143,'F 10K Road'!$A$2:$B$101,2,FALSE)*G143,VLOOKUP(D143,'M 10K Road'!$A$2:$B$101,2,FALSE)*G143)</f>
        <v>3.6968218750000004E-2</v>
      </c>
      <c r="I143" s="20">
        <f t="shared" si="9"/>
        <v>53</v>
      </c>
      <c r="J143" s="21">
        <f>VLOOKUP(I143,'Point Table'!A:B,2,FALSE)</f>
        <v>5.5</v>
      </c>
      <c r="P143" s="6"/>
      <c r="Q143" s="6"/>
      <c r="R143" s="9"/>
      <c r="W143" s="2"/>
      <c r="X143" s="2"/>
      <c r="Y143" s="2"/>
      <c r="Z143" s="2"/>
      <c r="AA143" s="2"/>
      <c r="AB143" s="2"/>
      <c r="AC143" s="2"/>
      <c r="AD143" s="2"/>
      <c r="AE143" s="2"/>
    </row>
    <row r="144" spans="1:31" ht="12.45">
      <c r="A144" s="35" t="s">
        <v>417</v>
      </c>
      <c r="B144" s="35" t="s">
        <v>451</v>
      </c>
      <c r="C144" s="35" t="s">
        <v>35</v>
      </c>
      <c r="D144" s="35">
        <v>55</v>
      </c>
      <c r="E144" s="35" t="s">
        <v>19</v>
      </c>
      <c r="F144" s="19" t="str">
        <f t="shared" si="8"/>
        <v>DanKingMMILLENNIUM RUNNING</v>
      </c>
      <c r="G144" s="34">
        <v>4.3472222222222225E-2</v>
      </c>
      <c r="H144" s="19">
        <f>IF(C144="F",VLOOKUP(D144,'F 10K Road'!$A$2:$B$101,2,FALSE)*G144,VLOOKUP(D144,'M 10K Road'!$A$2:$B$101,2,FALSE)*G144)</f>
        <v>3.6999208333333332E-2</v>
      </c>
      <c r="I144" s="20">
        <f t="shared" si="9"/>
        <v>54</v>
      </c>
      <c r="J144" s="21">
        <f>VLOOKUP(I144,'Point Table'!A:B,2,FALSE)</f>
        <v>5.25</v>
      </c>
    </row>
    <row r="145" spans="1:31" ht="12.45">
      <c r="A145" s="35" t="s">
        <v>322</v>
      </c>
      <c r="B145" s="35" t="s">
        <v>385</v>
      </c>
      <c r="C145" s="35" t="s">
        <v>35</v>
      </c>
      <c r="D145" s="35">
        <v>36</v>
      </c>
      <c r="E145" s="35" t="s">
        <v>17</v>
      </c>
      <c r="F145" s="19" t="str">
        <f t="shared" si="8"/>
        <v>WilliamBenedumMGATE CITY STRIDERS</v>
      </c>
      <c r="G145" s="34">
        <v>3.7928240740740742E-2</v>
      </c>
      <c r="H145" s="19">
        <f>IF(C145="F",VLOOKUP(D145,'F 10K Road'!$A$2:$B$101,2,FALSE)*G145,VLOOKUP(D145,'M 10K Road'!$A$2:$B$101,2,FALSE)*G145)</f>
        <v>3.743138078703704E-2</v>
      </c>
      <c r="I145" s="20">
        <f t="shared" si="9"/>
        <v>55</v>
      </c>
      <c r="J145" s="21">
        <f>VLOOKUP(I145,'Point Table'!A:B,2,FALSE)</f>
        <v>5</v>
      </c>
    </row>
    <row r="146" spans="1:31" ht="12.45">
      <c r="A146" s="35" t="s">
        <v>447</v>
      </c>
      <c r="B146" s="35" t="s">
        <v>448</v>
      </c>
      <c r="C146" s="35" t="s">
        <v>35</v>
      </c>
      <c r="D146" s="35">
        <v>41</v>
      </c>
      <c r="E146" s="35" t="s">
        <v>19</v>
      </c>
      <c r="F146" s="19" t="str">
        <f t="shared" si="8"/>
        <v>NikJansonMMILLENNIUM RUNNING</v>
      </c>
      <c r="G146" s="34">
        <v>3.9479166666666669E-2</v>
      </c>
      <c r="H146" s="19">
        <f>IF(C146="F",VLOOKUP(D146,'F 10K Road'!$A$2:$B$101,2,FALSE)*G146,VLOOKUP(D146,'M 10K Road'!$A$2:$B$101,2,FALSE)*G146)</f>
        <v>3.7746031249999999E-2</v>
      </c>
      <c r="I146" s="20">
        <f t="shared" si="9"/>
        <v>56</v>
      </c>
      <c r="J146" s="21">
        <f>VLOOKUP(I146,'Point Table'!A:B,2,FALSE)</f>
        <v>4.75</v>
      </c>
    </row>
    <row r="147" spans="1:31" ht="12.45">
      <c r="A147" s="35" t="s">
        <v>164</v>
      </c>
      <c r="B147" s="35" t="s">
        <v>452</v>
      </c>
      <c r="C147" s="35" t="s">
        <v>35</v>
      </c>
      <c r="D147" s="35">
        <v>53</v>
      </c>
      <c r="E147" s="35" t="s">
        <v>19</v>
      </c>
      <c r="F147" s="19" t="str">
        <f t="shared" si="8"/>
        <v>EricEastmanMMILLENNIUM RUNNING</v>
      </c>
      <c r="G147" s="34">
        <v>4.3784722222222225E-2</v>
      </c>
      <c r="H147" s="19">
        <f>IF(C147="F",VLOOKUP(D147,'F 10K Road'!$A$2:$B$101,2,FALSE)*G147,VLOOKUP(D147,'M 10K Road'!$A$2:$B$101,2,FALSE)*G147)</f>
        <v>3.7921947916666671E-2</v>
      </c>
      <c r="I147" s="20">
        <f t="shared" si="9"/>
        <v>57</v>
      </c>
      <c r="J147" s="21">
        <f>VLOOKUP(I147,'Point Table'!A:B,2,FALSE)</f>
        <v>4.5</v>
      </c>
    </row>
    <row r="148" spans="1:31" ht="12.45">
      <c r="A148" s="35" t="s">
        <v>172</v>
      </c>
      <c r="B148" s="35" t="s">
        <v>173</v>
      </c>
      <c r="C148" s="35" t="s">
        <v>35</v>
      </c>
      <c r="D148" s="35">
        <v>52</v>
      </c>
      <c r="E148" s="35" t="s">
        <v>19</v>
      </c>
      <c r="F148" s="19" t="str">
        <f t="shared" si="8"/>
        <v>RobertHoffmanMMILLENNIUM RUNNING</v>
      </c>
      <c r="G148" s="34">
        <v>4.6412037037037036E-2</v>
      </c>
      <c r="H148" s="19">
        <f>IF(C148="F",VLOOKUP(D148,'F 10K Road'!$A$2:$B$101,2,FALSE)*G148,VLOOKUP(D148,'M 10K Road'!$A$2:$B$101,2,FALSE)*G148)</f>
        <v>4.0545555555555557E-2</v>
      </c>
      <c r="I148" s="20">
        <f t="shared" si="9"/>
        <v>58</v>
      </c>
      <c r="J148" s="21">
        <f>VLOOKUP(I148,'Point Table'!A:B,2,FALSE)</f>
        <v>4.25</v>
      </c>
      <c r="P148" s="6"/>
      <c r="R148" s="9"/>
      <c r="X148" s="2"/>
      <c r="Y148" s="2"/>
      <c r="Z148" s="2"/>
      <c r="AA148" s="2"/>
      <c r="AB148" s="2"/>
      <c r="AC148" s="2"/>
      <c r="AD148" s="2"/>
      <c r="AE148" s="2"/>
    </row>
    <row r="149" spans="1:31" ht="12.45">
      <c r="A149" s="35" t="s">
        <v>55</v>
      </c>
      <c r="B149" s="35" t="s">
        <v>56</v>
      </c>
      <c r="C149" s="35" t="s">
        <v>35</v>
      </c>
      <c r="D149" s="35">
        <v>34</v>
      </c>
      <c r="E149" s="35" t="s">
        <v>17</v>
      </c>
      <c r="F149" s="19" t="str">
        <f t="shared" si="8"/>
        <v>StevenMontecalvoMGATE CITY STRIDERS</v>
      </c>
      <c r="G149" s="34">
        <v>4.1319444444444443E-2</v>
      </c>
      <c r="H149" s="19">
        <f>IF(C149="F",VLOOKUP(D149,'F 10K Road'!$A$2:$B$101,2,FALSE)*G149,VLOOKUP(D149,'M 10K Road'!$A$2:$B$101,2,FALSE)*G149)</f>
        <v>4.1079791666666664E-2</v>
      </c>
      <c r="I149" s="20">
        <f t="shared" si="9"/>
        <v>59</v>
      </c>
      <c r="J149" s="21">
        <f>VLOOKUP(I149,'Point Table'!A:B,2,FALSE)</f>
        <v>4</v>
      </c>
      <c r="P149" s="6"/>
      <c r="Q149" s="6"/>
      <c r="R149" s="9"/>
      <c r="AA149" s="2"/>
      <c r="AB149" s="2"/>
      <c r="AC149" s="2"/>
      <c r="AD149" s="2"/>
      <c r="AE149" s="2"/>
    </row>
    <row r="150" spans="1:31" ht="12.45">
      <c r="A150" s="35" t="s">
        <v>396</v>
      </c>
      <c r="B150" s="35" t="s">
        <v>397</v>
      </c>
      <c r="C150" s="35" t="s">
        <v>35</v>
      </c>
      <c r="D150" s="35">
        <v>35</v>
      </c>
      <c r="E150" s="35" t="s">
        <v>17</v>
      </c>
      <c r="F150" s="19" t="str">
        <f t="shared" si="8"/>
        <v>JustinDeflumeriMGATE CITY STRIDERS</v>
      </c>
      <c r="G150" s="34">
        <v>4.1539351851851855E-2</v>
      </c>
      <c r="H150" s="19">
        <f>IF(C150="F",VLOOKUP(D150,'F 10K Road'!$A$2:$B$101,2,FALSE)*G150,VLOOKUP(D150,'M 10K Road'!$A$2:$B$101,2,FALSE)*G150)</f>
        <v>4.1161343750000003E-2</v>
      </c>
      <c r="I150" s="20">
        <f t="shared" si="9"/>
        <v>60</v>
      </c>
      <c r="J150" s="21">
        <f>VLOOKUP(I150,'Point Table'!A:B,2,FALSE)</f>
        <v>3.75</v>
      </c>
      <c r="P150" s="6"/>
      <c r="Q150" s="6"/>
      <c r="R150" s="9"/>
      <c r="U150" s="3" t="s">
        <v>13</v>
      </c>
      <c r="X150" s="2"/>
      <c r="AB150" s="2"/>
      <c r="AC150" s="2"/>
      <c r="AD150" s="2"/>
      <c r="AE150" s="2"/>
    </row>
    <row r="151" spans="1:31" ht="12.45">
      <c r="A151" s="35" t="s">
        <v>85</v>
      </c>
      <c r="B151" s="35" t="s">
        <v>86</v>
      </c>
      <c r="C151" s="35" t="s">
        <v>35</v>
      </c>
      <c r="D151" s="35">
        <v>78</v>
      </c>
      <c r="E151" s="35" t="s">
        <v>17</v>
      </c>
      <c r="F151" s="19" t="str">
        <f t="shared" si="8"/>
        <v>RaymondBoutotteMGATE CITY STRIDERS</v>
      </c>
      <c r="G151" s="34">
        <v>6.4930555555555561E-2</v>
      </c>
      <c r="H151" s="19">
        <f>IF(C151="F",VLOOKUP(D151,'F 10K Road'!$A$2:$B$101,2,FALSE)*G151,VLOOKUP(D151,'M 10K Road'!$A$2:$B$101,2,FALSE)*G151)</f>
        <v>4.2672361111111112E-2</v>
      </c>
      <c r="I151" s="20">
        <f t="shared" si="9"/>
        <v>61</v>
      </c>
      <c r="J151" s="21">
        <f>VLOOKUP(I151,'Point Table'!A:B,2,FALSE)</f>
        <v>3.5</v>
      </c>
    </row>
    <row r="152" spans="1:31" ht="12.45">
      <c r="A152" s="35" t="s">
        <v>117</v>
      </c>
      <c r="B152" s="35" t="s">
        <v>366</v>
      </c>
      <c r="C152" s="35" t="s">
        <v>35</v>
      </c>
      <c r="D152" s="35">
        <v>49</v>
      </c>
      <c r="E152" s="35" t="s">
        <v>18</v>
      </c>
      <c r="F152" s="19" t="str">
        <f t="shared" si="8"/>
        <v>JeffLevineMGREATER DERRY TRACK CLUB</v>
      </c>
      <c r="G152" s="34">
        <v>4.7662037037037037E-2</v>
      </c>
      <c r="H152" s="19">
        <f>IF(C152="F",VLOOKUP(D152,'F 10K Road'!$A$2:$B$101,2,FALSE)*G152,VLOOKUP(D152,'M 10K Road'!$A$2:$B$101,2,FALSE)*G152)</f>
        <v>4.2709951388888889E-2</v>
      </c>
      <c r="I152" s="20">
        <f t="shared" si="9"/>
        <v>62</v>
      </c>
      <c r="J152" s="21">
        <f>VLOOKUP(I152,'Point Table'!A:B,2,FALSE)</f>
        <v>3.25</v>
      </c>
    </row>
    <row r="153" spans="1:31" ht="12.45">
      <c r="A153" s="35" t="s">
        <v>83</v>
      </c>
      <c r="B153" s="35" t="s">
        <v>84</v>
      </c>
      <c r="C153" s="35" t="s">
        <v>35</v>
      </c>
      <c r="D153" s="35">
        <v>74</v>
      </c>
      <c r="E153" s="35" t="s">
        <v>17</v>
      </c>
      <c r="F153" s="19" t="str">
        <f t="shared" si="8"/>
        <v>DavidSalvasMGATE CITY STRIDERS</v>
      </c>
      <c r="G153" s="34">
        <v>6.2696759259259258E-2</v>
      </c>
      <c r="H153" s="19">
        <f>IF(C153="F",VLOOKUP(D153,'F 10K Road'!$A$2:$B$101,2,FALSE)*G153,VLOOKUP(D153,'M 10K Road'!$A$2:$B$101,2,FALSE)*G153)</f>
        <v>4.4094630787037035E-2</v>
      </c>
      <c r="I153" s="20">
        <f t="shared" si="9"/>
        <v>63</v>
      </c>
      <c r="J153" s="21">
        <f>VLOOKUP(I153,'Point Table'!A:B,2,FALSE)</f>
        <v>3</v>
      </c>
    </row>
    <row r="154" spans="1:31" ht="12.45">
      <c r="A154" s="35" t="s">
        <v>367</v>
      </c>
      <c r="B154" s="35" t="s">
        <v>368</v>
      </c>
      <c r="C154" s="35" t="s">
        <v>35</v>
      </c>
      <c r="D154" s="35">
        <v>45</v>
      </c>
      <c r="E154" s="35" t="s">
        <v>18</v>
      </c>
      <c r="F154" s="19" t="str">
        <f t="shared" si="8"/>
        <v>SharadVidyarthyMGREATER DERRY TRACK CLUB</v>
      </c>
      <c r="G154" s="34">
        <v>4.8414351851851854E-2</v>
      </c>
      <c r="H154" s="19">
        <f>IF(C154="F",VLOOKUP(D154,'F 10K Road'!$A$2:$B$101,2,FALSE)*G154,VLOOKUP(D154,'M 10K Road'!$A$2:$B$101,2,FALSE)*G154)</f>
        <v>4.4836531250000006E-2</v>
      </c>
      <c r="I154" s="20">
        <f t="shared" si="9"/>
        <v>64</v>
      </c>
      <c r="J154" s="21">
        <f>VLOOKUP(I154,'Point Table'!A:B,2,FALSE)</f>
        <v>2.8</v>
      </c>
      <c r="P154" s="6"/>
      <c r="Q154" s="6"/>
      <c r="R154" s="9"/>
      <c r="W154" s="2"/>
      <c r="X154" s="2"/>
      <c r="Y154" s="2"/>
      <c r="Z154" s="2"/>
      <c r="AA154" s="2"/>
      <c r="AB154" s="2"/>
      <c r="AC154" s="2"/>
      <c r="AD154" s="2"/>
      <c r="AE154" s="2"/>
    </row>
    <row r="155" spans="1:31" ht="12.45">
      <c r="A155" s="35" t="s">
        <v>464</v>
      </c>
      <c r="B155" s="35" t="s">
        <v>465</v>
      </c>
      <c r="C155" s="35" t="s">
        <v>35</v>
      </c>
      <c r="D155" s="35">
        <v>59</v>
      </c>
      <c r="E155" s="35" t="s">
        <v>19</v>
      </c>
      <c r="F155" s="19" t="str">
        <f t="shared" si="8"/>
        <v>DamianManginiMMILLENNIUM RUNNING</v>
      </c>
      <c r="G155" s="34">
        <v>5.6851851851851855E-2</v>
      </c>
      <c r="H155" s="19">
        <f>IF(C155="F",VLOOKUP(D155,'F 10K Road'!$A$2:$B$101,2,FALSE)*G155,VLOOKUP(D155,'M 10K Road'!$A$2:$B$101,2,FALSE)*G155)</f>
        <v>4.6681055555555559E-2</v>
      </c>
      <c r="I155" s="20">
        <f t="shared" si="9"/>
        <v>65</v>
      </c>
      <c r="J155" s="21">
        <f>VLOOKUP(I155,'Point Table'!A:B,2,FALSE)</f>
        <v>2.6</v>
      </c>
      <c r="P155" s="6"/>
      <c r="R155" s="9"/>
      <c r="W155" s="2"/>
      <c r="X155" s="2"/>
      <c r="Y155" s="2"/>
      <c r="Z155" s="2"/>
      <c r="AA155" s="2"/>
      <c r="AB155" s="2"/>
      <c r="AC155" s="2"/>
      <c r="AD155" s="2"/>
      <c r="AE155" s="2"/>
    </row>
    <row r="156" spans="1:31" ht="12.45">
      <c r="A156" s="3" t="s">
        <v>377</v>
      </c>
      <c r="B156" s="3" t="s">
        <v>139</v>
      </c>
      <c r="C156" s="35" t="s">
        <v>35</v>
      </c>
      <c r="D156" s="35">
        <v>56</v>
      </c>
      <c r="E156" s="35" t="s">
        <v>17</v>
      </c>
      <c r="F156" s="19" t="str">
        <f t="shared" si="8"/>
        <v>BrianLandryMGATE CITY STRIDERS</v>
      </c>
      <c r="G156" s="12">
        <v>5.6863425925925928E-2</v>
      </c>
      <c r="H156" s="19">
        <f>IF(C156="F",VLOOKUP(D156,'F 10K Road'!$A$2:$B$101,2,FALSE)*G156,VLOOKUP(D156,'M 10K Road'!$A$2:$B$101,2,FALSE)*G156)</f>
        <v>4.7969986111111113E-2</v>
      </c>
      <c r="I156" s="20">
        <f t="shared" si="9"/>
        <v>66</v>
      </c>
      <c r="J156" s="21">
        <f>VLOOKUP(I156,'Point Table'!A:B,2,FALSE)</f>
        <v>2.4</v>
      </c>
    </row>
    <row r="157" spans="1:31" ht="12.45">
      <c r="A157" s="35" t="s">
        <v>210</v>
      </c>
      <c r="B157" s="35" t="s">
        <v>369</v>
      </c>
      <c r="C157" s="35" t="s">
        <v>35</v>
      </c>
      <c r="D157" s="35">
        <v>25</v>
      </c>
      <c r="E157" s="35" t="s">
        <v>18</v>
      </c>
      <c r="F157" s="19" t="str">
        <f t="shared" si="8"/>
        <v>JeremyAubinMGREATER DERRY TRACK CLUB</v>
      </c>
      <c r="G157" s="34">
        <v>4.8657407407407406E-2</v>
      </c>
      <c r="H157" s="19">
        <f>IF(C157="F",VLOOKUP(D157,'F 10K Road'!$A$2:$B$101,2,FALSE)*G157,VLOOKUP(D157,'M 10K Road'!$A$2:$B$101,2,FALSE)*G157)</f>
        <v>4.8657407407407406E-2</v>
      </c>
      <c r="I157" s="20">
        <f t="shared" si="9"/>
        <v>67</v>
      </c>
      <c r="J157" s="21">
        <f>VLOOKUP(I157,'Point Table'!A:B,2,FALSE)</f>
        <v>2.2000000000000002</v>
      </c>
    </row>
    <row r="158" spans="1:31" ht="12.45">
      <c r="A158" s="35" t="s">
        <v>224</v>
      </c>
      <c r="B158" s="35" t="s">
        <v>462</v>
      </c>
      <c r="C158" s="35" t="s">
        <v>35</v>
      </c>
      <c r="D158" s="35">
        <v>49</v>
      </c>
      <c r="E158" s="35" t="s">
        <v>19</v>
      </c>
      <c r="F158" s="19" t="str">
        <f t="shared" si="8"/>
        <v>CraigOlearyMMILLENNIUM RUNNING</v>
      </c>
      <c r="G158" s="34">
        <v>5.5740740740740743E-2</v>
      </c>
      <c r="H158" s="19">
        <f>IF(C158="F",VLOOKUP(D158,'F 10K Road'!$A$2:$B$101,2,FALSE)*G158,VLOOKUP(D158,'M 10K Road'!$A$2:$B$101,2,FALSE)*G158)</f>
        <v>4.994927777777778E-2</v>
      </c>
      <c r="I158" s="20">
        <f t="shared" si="9"/>
        <v>68</v>
      </c>
      <c r="J158" s="21">
        <f>VLOOKUP(I158,'Point Table'!A:B,2,FALSE)</f>
        <v>2</v>
      </c>
    </row>
    <row r="159" spans="1:31" ht="12.45">
      <c r="A159" s="35" t="s">
        <v>59</v>
      </c>
      <c r="B159" s="35" t="s">
        <v>60</v>
      </c>
      <c r="C159" s="35" t="s">
        <v>35</v>
      </c>
      <c r="D159" s="35">
        <v>12</v>
      </c>
      <c r="E159" s="35" t="s">
        <v>17</v>
      </c>
      <c r="F159" s="19" t="str">
        <f t="shared" si="8"/>
        <v>JackNewboldMGATE CITY STRIDERS</v>
      </c>
      <c r="G159" s="34">
        <v>5.0312500000000003E-2</v>
      </c>
      <c r="H159" s="19">
        <f>IF(C159="F",VLOOKUP(D159,'F 10K Road'!$A$2:$B$101,2,FALSE)*G159,VLOOKUP(D159,'M 10K Road'!$A$2:$B$101,2,FALSE)*G159)</f>
        <v>5.0312500000000003E-2</v>
      </c>
      <c r="I159" s="20">
        <f t="shared" si="9"/>
        <v>69</v>
      </c>
      <c r="J159" s="21">
        <f>VLOOKUP(I159,'Point Table'!A:B,2,FALSE)</f>
        <v>1.8</v>
      </c>
      <c r="P159" s="8"/>
      <c r="R159" s="9"/>
      <c r="AA159" s="2"/>
      <c r="AB159" s="2"/>
      <c r="AC159" s="2"/>
      <c r="AD159" s="2"/>
      <c r="AE159" s="2"/>
    </row>
    <row r="160" spans="1:31" ht="12.45">
      <c r="H160" s="19"/>
      <c r="I160" s="20"/>
      <c r="J160" s="21"/>
    </row>
    <row r="161" spans="8:10" ht="13" customHeight="1">
      <c r="H161" s="19"/>
      <c r="I161" s="20"/>
      <c r="J161" s="21"/>
    </row>
    <row r="162" spans="8:10" ht="12.45">
      <c r="H162" s="19"/>
      <c r="I162" s="20"/>
      <c r="J162" s="21"/>
    </row>
    <row r="163" spans="8:10" ht="12.45">
      <c r="H163" s="19"/>
      <c r="I163" s="20"/>
      <c r="J163" s="21"/>
    </row>
    <row r="164" spans="8:10" ht="12.45">
      <c r="H164" s="19"/>
      <c r="I164" s="20"/>
      <c r="J164" s="21"/>
    </row>
    <row r="165" spans="8:10" ht="12.45">
      <c r="H165" s="19"/>
      <c r="I165" s="20"/>
      <c r="J165" s="21"/>
    </row>
    <row r="166" spans="8:10" ht="12.45">
      <c r="H166" s="19"/>
      <c r="I166" s="20"/>
      <c r="J166" s="21"/>
    </row>
    <row r="167" spans="8:10" ht="12.45">
      <c r="H167" s="19"/>
      <c r="I167" s="20"/>
      <c r="J167" s="21"/>
    </row>
    <row r="168" spans="8:10" ht="12.45">
      <c r="H168" s="19"/>
      <c r="I168" s="20"/>
      <c r="J168" s="21"/>
    </row>
    <row r="169" spans="8:10" ht="12.45">
      <c r="H169" s="19"/>
      <c r="I169" s="20"/>
      <c r="J169" s="21"/>
    </row>
    <row r="170" spans="8:10" ht="12.45">
      <c r="H170" s="19"/>
      <c r="I170" s="20"/>
      <c r="J170" s="21"/>
    </row>
    <row r="171" spans="8:10" ht="12.45">
      <c r="H171" s="19"/>
      <c r="I171" s="20"/>
      <c r="J171" s="21"/>
    </row>
    <row r="172" spans="8:10" ht="12.45">
      <c r="H172" s="19"/>
      <c r="I172" s="20"/>
      <c r="J172" s="21"/>
    </row>
    <row r="173" spans="8:10" ht="12.45">
      <c r="H173" s="19"/>
      <c r="I173" s="20"/>
      <c r="J173" s="21"/>
    </row>
    <row r="174" spans="8:10" ht="12.45">
      <c r="H174" s="19"/>
      <c r="I174" s="20"/>
      <c r="J174" s="21"/>
    </row>
    <row r="175" spans="8:10" ht="12.45">
      <c r="H175" s="19"/>
      <c r="I175" s="20"/>
      <c r="J175" s="21"/>
    </row>
    <row r="176" spans="8:10" ht="12.45">
      <c r="H176" s="19"/>
      <c r="I176" s="20"/>
      <c r="J176" s="21"/>
    </row>
    <row r="177" spans="8:10" ht="12.45">
      <c r="H177" s="19"/>
      <c r="I177" s="20"/>
      <c r="J177" s="21"/>
    </row>
    <row r="178" spans="8:10" ht="12.45">
      <c r="H178" s="19"/>
      <c r="I178" s="20"/>
      <c r="J178" s="21"/>
    </row>
    <row r="179" spans="8:10" ht="12.45">
      <c r="H179" s="19"/>
      <c r="I179" s="20"/>
      <c r="J179" s="21"/>
    </row>
    <row r="180" spans="8:10" ht="12.45">
      <c r="H180" s="19"/>
      <c r="I180" s="20"/>
      <c r="J180" s="21"/>
    </row>
    <row r="181" spans="8:10" ht="12.45">
      <c r="H181" s="19"/>
      <c r="I181" s="20"/>
      <c r="J181" s="21"/>
    </row>
    <row r="182" spans="8:10" ht="12.45">
      <c r="H182" s="19"/>
      <c r="I182" s="20"/>
      <c r="J182" s="21"/>
    </row>
    <row r="183" spans="8:10" ht="12.45">
      <c r="H183" s="19"/>
      <c r="I183" s="20"/>
      <c r="J183" s="21"/>
    </row>
    <row r="184" spans="8:10" ht="12.45">
      <c r="H184" s="19"/>
      <c r="I184" s="20"/>
      <c r="J184" s="21"/>
    </row>
    <row r="185" spans="8:10" ht="12.45">
      <c r="H185" s="19"/>
      <c r="I185" s="20"/>
      <c r="J185" s="21"/>
    </row>
    <row r="186" spans="8:10" ht="12.45">
      <c r="H186" s="19"/>
      <c r="I186" s="20"/>
      <c r="J186" s="21"/>
    </row>
    <row r="187" spans="8:10" ht="12.45">
      <c r="H187" s="19"/>
      <c r="I187" s="20"/>
      <c r="J187" s="21"/>
    </row>
    <row r="188" spans="8:10" ht="12.45"/>
    <row r="189" spans="8:10" ht="12.45"/>
    <row r="190" spans="8:10" ht="12.45"/>
    <row r="191" spans="8:10" ht="12.45"/>
    <row r="192" spans="8:10" ht="12.45"/>
    <row r="193" ht="12.45"/>
    <row r="194" ht="12.45"/>
    <row r="195" ht="12.45"/>
    <row r="196" ht="12.45"/>
    <row r="197" ht="12.45"/>
    <row r="198" ht="12.45"/>
    <row r="199" ht="12.45"/>
    <row r="200" ht="12.45"/>
    <row r="201" ht="12.45"/>
    <row r="202" ht="12.45"/>
    <row r="203" ht="12.45"/>
    <row r="204" ht="12.45"/>
    <row r="205" ht="12.45"/>
    <row r="206" ht="12.45"/>
    <row r="207" ht="12.45"/>
    <row r="208" ht="12.45"/>
    <row r="209" ht="12.45"/>
    <row r="210" ht="12.45"/>
    <row r="211" ht="12.45"/>
    <row r="212" ht="12.45"/>
    <row r="213" ht="12.45"/>
    <row r="214" ht="12.45"/>
    <row r="215" ht="12.45"/>
    <row r="216" ht="12.45"/>
    <row r="217" ht="12.45"/>
    <row r="218" ht="12.45"/>
    <row r="219" ht="12.45"/>
    <row r="220" ht="12.45"/>
    <row r="221" ht="12.45"/>
    <row r="222" ht="12.45"/>
    <row r="223" ht="12.45"/>
    <row r="224" ht="12.45"/>
    <row r="225" ht="12.45"/>
    <row r="226" ht="12.45"/>
    <row r="227" ht="12.45"/>
    <row r="228" ht="12.45"/>
    <row r="229" ht="12.45"/>
    <row r="230" ht="12.45"/>
    <row r="231" ht="12.45"/>
    <row r="232" ht="12.45"/>
    <row r="233" ht="12.45"/>
    <row r="234" ht="12.45"/>
    <row r="235" ht="12.45"/>
    <row r="236" ht="12.45"/>
    <row r="237" ht="12.45"/>
    <row r="238" ht="12.45"/>
    <row r="239" ht="12.45"/>
    <row r="240" ht="12.45"/>
    <row r="241" ht="12.45"/>
    <row r="242" ht="12.45"/>
    <row r="243" ht="12.45"/>
    <row r="244" ht="12.45"/>
    <row r="245" ht="12.45"/>
    <row r="246" ht="12.45"/>
    <row r="247" ht="12.45"/>
    <row r="248" ht="12.45"/>
    <row r="249" ht="12.45"/>
    <row r="250" ht="12.45"/>
    <row r="251" ht="12.45"/>
    <row r="252" ht="12.45"/>
    <row r="253" ht="12.45"/>
    <row r="254" ht="12.45"/>
    <row r="255" ht="12.45"/>
    <row r="256" ht="12.45"/>
    <row r="257" ht="12.45"/>
    <row r="258" ht="12.45"/>
    <row r="259" ht="12.45"/>
    <row r="260" ht="12.45"/>
    <row r="261" ht="12.45"/>
    <row r="262" ht="12.45"/>
    <row r="263" ht="12.45"/>
    <row r="264" ht="12.45"/>
    <row r="265" ht="12.45"/>
    <row r="266" ht="12.45"/>
    <row r="267" ht="12.45"/>
    <row r="268" ht="12.45"/>
    <row r="269" ht="12.45"/>
    <row r="270" ht="12.45"/>
    <row r="271" ht="12.45"/>
    <row r="272" ht="12.45"/>
    <row r="273" ht="12.45"/>
    <row r="274" ht="12.45"/>
    <row r="275" ht="12.45"/>
    <row r="276" ht="12.45"/>
    <row r="277" ht="12.45"/>
    <row r="278" ht="12.45"/>
    <row r="279" ht="12.45"/>
    <row r="280" ht="12.45"/>
    <row r="281" ht="12.45"/>
    <row r="282" ht="12.45"/>
    <row r="283" ht="12.45"/>
    <row r="284" ht="12.45"/>
    <row r="285" ht="12.45"/>
    <row r="286" ht="12.45"/>
    <row r="287" ht="12.45"/>
    <row r="288" ht="12.45"/>
    <row r="289" ht="12.45"/>
    <row r="290" ht="12.45"/>
    <row r="291" ht="12.45"/>
    <row r="292" ht="12.45"/>
    <row r="293" ht="12.45"/>
    <row r="294" ht="12.45"/>
    <row r="295" ht="12.45"/>
    <row r="296" ht="12.45"/>
    <row r="297" ht="12.45"/>
    <row r="298" ht="12.45"/>
    <row r="299" ht="12.45"/>
    <row r="300" ht="12.45"/>
    <row r="301" ht="12.45"/>
    <row r="302" ht="12.45"/>
    <row r="303" ht="12.45"/>
    <row r="304" ht="12.45"/>
    <row r="305" ht="12.45"/>
    <row r="306" ht="12.45"/>
    <row r="307" ht="12.45"/>
    <row r="308" ht="12.45"/>
    <row r="309" ht="12.45"/>
    <row r="310" ht="12.45"/>
    <row r="311" ht="12.45"/>
    <row r="312" ht="12.45"/>
    <row r="313" ht="12.45"/>
    <row r="314" ht="12.45"/>
    <row r="315" ht="12.45"/>
    <row r="316" ht="12.45"/>
    <row r="317" ht="12.45"/>
    <row r="318" ht="12.45"/>
    <row r="319" ht="12.45"/>
    <row r="320" ht="12.45"/>
    <row r="321" ht="12.45"/>
    <row r="322" ht="12.45"/>
    <row r="323" ht="12.45"/>
    <row r="324" ht="12.45"/>
    <row r="325" ht="12.45"/>
    <row r="326" ht="12.45"/>
    <row r="327" ht="12.45"/>
    <row r="328" ht="12.45"/>
    <row r="329" ht="12.45"/>
    <row r="330" ht="12.45"/>
    <row r="331" ht="12.45"/>
    <row r="332" ht="12.45"/>
    <row r="333" ht="12.45"/>
    <row r="334" ht="12.45"/>
    <row r="335" ht="12.45"/>
    <row r="336" ht="12.45"/>
    <row r="337" ht="12.45"/>
    <row r="338" ht="12.45"/>
    <row r="339" ht="12.45"/>
    <row r="340" ht="12.45"/>
    <row r="341" ht="12.45"/>
    <row r="342" ht="12.45"/>
    <row r="343" ht="12.45"/>
    <row r="344" ht="12.45"/>
    <row r="345" ht="12.45"/>
    <row r="346" ht="12.45"/>
    <row r="347" ht="12.45"/>
    <row r="348" ht="12.45"/>
    <row r="349" ht="12.45"/>
    <row r="350" ht="12.45"/>
    <row r="351" ht="12.45"/>
    <row r="352" ht="12.45"/>
    <row r="353" ht="12.45"/>
    <row r="354" ht="12.45"/>
    <row r="355" ht="12.45"/>
    <row r="356" ht="12.45"/>
    <row r="357" ht="12.45"/>
    <row r="358" ht="12.45"/>
    <row r="359" ht="12.45"/>
    <row r="360" ht="12.45"/>
    <row r="361" ht="12.45"/>
    <row r="362" ht="12.45"/>
    <row r="363" ht="12.45"/>
    <row r="364" ht="12.45"/>
    <row r="365" ht="12.45"/>
    <row r="366" ht="12.45"/>
    <row r="367" ht="12.45"/>
    <row r="368" ht="12.45"/>
    <row r="369" ht="12.45"/>
    <row r="370" ht="12.45"/>
    <row r="371" ht="12.45"/>
    <row r="372" ht="12.45"/>
    <row r="373" ht="12.45"/>
    <row r="374" ht="12.45"/>
    <row r="375" ht="12.45"/>
    <row r="376" ht="12.45"/>
    <row r="377" ht="12.45"/>
    <row r="378" ht="12.45"/>
    <row r="379" ht="12.45"/>
    <row r="380" ht="12.45"/>
    <row r="381" ht="12.45"/>
    <row r="382" ht="12.45"/>
    <row r="383" ht="12.45"/>
    <row r="384" ht="12.45"/>
    <row r="385" ht="12.45"/>
    <row r="386" ht="12.45"/>
    <row r="387" ht="12.45"/>
    <row r="388" ht="12.45"/>
    <row r="389" ht="12.45"/>
    <row r="390" ht="12.45"/>
    <row r="391" ht="12.45"/>
    <row r="392" ht="12.45"/>
    <row r="393" ht="12.45"/>
    <row r="394" ht="12.45"/>
    <row r="395" ht="12.45"/>
    <row r="396" ht="12.45"/>
    <row r="397" ht="12.45"/>
    <row r="398" ht="12.45"/>
    <row r="399" ht="12.45"/>
    <row r="400" ht="12.45"/>
    <row r="401" ht="12.45"/>
    <row r="402" ht="12.45"/>
    <row r="403" ht="12.45"/>
    <row r="404" ht="12.45"/>
    <row r="405" ht="12.45"/>
    <row r="406" ht="12.45"/>
    <row r="407" ht="12.45"/>
    <row r="408" ht="12.45"/>
    <row r="409" ht="12.45"/>
    <row r="410" ht="12.45"/>
    <row r="411" ht="12.45"/>
    <row r="412" ht="12.45"/>
    <row r="413" ht="12.45"/>
    <row r="414" ht="12.45"/>
    <row r="415" ht="12.45"/>
    <row r="416" ht="12.45"/>
    <row r="417" ht="12.45"/>
    <row r="418" ht="12.45"/>
    <row r="419" ht="12.45"/>
    <row r="420" ht="12.45"/>
    <row r="421" ht="12.45"/>
    <row r="422" ht="12.45"/>
    <row r="423" ht="12.45"/>
    <row r="424" ht="12.45"/>
    <row r="425" ht="12.45"/>
    <row r="426" ht="12.45"/>
    <row r="427" ht="12.45"/>
    <row r="428" ht="12.45"/>
    <row r="429" ht="12.45"/>
    <row r="430" ht="12.45"/>
    <row r="431" ht="12.45"/>
    <row r="432" ht="12.45"/>
    <row r="433" ht="12.45"/>
    <row r="434" ht="12.45"/>
    <row r="435" ht="12.45"/>
    <row r="436" ht="12.45"/>
    <row r="437" ht="12.45"/>
    <row r="438" ht="12.45"/>
    <row r="439" ht="12.45"/>
    <row r="440" ht="12.45"/>
    <row r="441" ht="12.45"/>
    <row r="442" ht="12.45"/>
    <row r="443" ht="12.45"/>
    <row r="444" ht="12.45"/>
    <row r="445" ht="12.45"/>
    <row r="446" ht="12.45"/>
    <row r="447" ht="12.45"/>
    <row r="448" ht="12.45"/>
    <row r="449" ht="12.45"/>
    <row r="450" ht="12.45"/>
    <row r="451" ht="12.45"/>
    <row r="452" ht="12.45"/>
    <row r="453" ht="12.45"/>
    <row r="454" ht="12.45"/>
    <row r="455" ht="12.45"/>
  </sheetData>
  <sortState xmlns:xlrd2="http://schemas.microsoft.com/office/spreadsheetml/2017/richdata2" ref="A2:AE455">
    <sortCondition ref="C2:C455"/>
    <sortCondition ref="H2:H455"/>
  </sortState>
  <pageMargins left="0.7" right="0.7" top="0.75" bottom="0.75" header="0.3" footer="0.3"/>
  <pageSetup orientation="portrait" horizontalDpi="360" verticalDpi="36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4FE681-818D-47AF-A34A-5838B1202A9B}">
  <sheetPr>
    <outlinePr summaryBelow="0" summaryRight="0"/>
  </sheetPr>
  <dimension ref="A1:AE332"/>
  <sheetViews>
    <sheetView workbookViewId="0">
      <pane ySplit="1" topLeftCell="A2" activePane="bottomLeft" state="frozen"/>
      <selection pane="bottomLeft"/>
    </sheetView>
  </sheetViews>
  <sheetFormatPr defaultColWidth="12.3828125" defaultRowHeight="12.45" outlineLevelCol="1"/>
  <cols>
    <col min="1" max="1" width="10" style="3" bestFit="1" customWidth="1"/>
    <col min="2" max="2" width="14.84375" style="3" bestFit="1" customWidth="1"/>
    <col min="3" max="3" width="7.15234375" style="3" bestFit="1" customWidth="1"/>
    <col min="4" max="4" width="4.23046875" style="3" bestFit="1" customWidth="1"/>
    <col min="5" max="5" width="28.3046875" style="3" bestFit="1" customWidth="1" collapsed="1"/>
    <col min="6" max="6" width="44.3828125" style="3" hidden="1" customWidth="1" outlineLevel="1"/>
    <col min="7" max="7" width="6.765625" style="3" bestFit="1" customWidth="1"/>
    <col min="8" max="8" width="9.61328125" style="3" bestFit="1" customWidth="1"/>
    <col min="9" max="9" width="5.3046875" style="3" bestFit="1" customWidth="1"/>
    <col min="10" max="10" width="12.69140625" style="15" bestFit="1" customWidth="1"/>
    <col min="11" max="16384" width="12.3828125" style="3"/>
  </cols>
  <sheetData>
    <row r="1" spans="1:31" s="10" customFormat="1">
      <c r="A1" s="4" t="s">
        <v>7</v>
      </c>
      <c r="B1" s="4" t="s">
        <v>8</v>
      </c>
      <c r="C1" s="4" t="s">
        <v>3</v>
      </c>
      <c r="D1" s="4" t="s">
        <v>4</v>
      </c>
      <c r="E1" s="4" t="s">
        <v>5</v>
      </c>
      <c r="F1" s="4" t="s">
        <v>6</v>
      </c>
      <c r="G1" s="4" t="s">
        <v>9</v>
      </c>
      <c r="H1" s="4" t="s">
        <v>10</v>
      </c>
      <c r="I1" s="4" t="s">
        <v>11</v>
      </c>
      <c r="J1" s="14" t="s">
        <v>12</v>
      </c>
    </row>
    <row r="2" spans="1:31">
      <c r="A2" t="s">
        <v>43</v>
      </c>
      <c r="B2" t="s">
        <v>158</v>
      </c>
      <c r="C2" t="s">
        <v>38</v>
      </c>
      <c r="D2">
        <v>58</v>
      </c>
      <c r="E2" t="s">
        <v>19</v>
      </c>
      <c r="F2" s="19" t="str">
        <f t="shared" ref="F2:F33" si="0">A2&amp;B2&amp;C2&amp;E2</f>
        <v>KarenLongFMILLENNIUM RUNNING</v>
      </c>
      <c r="G2" s="11">
        <v>3.5208333333333335E-2</v>
      </c>
      <c r="H2" s="19">
        <f>IF(C2="F",VLOOKUP(D2,'F 10K Road'!$A$2:$B$101,2,FALSE)*G2,VLOOKUP(D2,'M 10K Road'!$A$2:$B$101,2,FALSE)*G2)</f>
        <v>2.8261729166666666E-2</v>
      </c>
      <c r="I2" s="20">
        <f t="shared" ref="I2:I33" si="1">COUNTIFS($C$2:$C$233,C2,$H$2:$H$233,"&lt;"&amp;H2)+1</f>
        <v>1</v>
      </c>
      <c r="J2" s="21">
        <f>VLOOKUP(I2,'Point Table'!A:B,2,FALSE)</f>
        <v>100</v>
      </c>
      <c r="K2" s="37"/>
    </row>
    <row r="3" spans="1:31">
      <c r="A3" t="s">
        <v>226</v>
      </c>
      <c r="B3" t="s">
        <v>227</v>
      </c>
      <c r="C3" t="s">
        <v>38</v>
      </c>
      <c r="D3">
        <v>60</v>
      </c>
      <c r="E3" t="s">
        <v>20</v>
      </c>
      <c r="F3" s="19" t="str">
        <f t="shared" si="0"/>
        <v>PamMooreFUPPER VALLEY RUNNING CLUB</v>
      </c>
      <c r="G3" s="11">
        <v>3.7754629629629631E-2</v>
      </c>
      <c r="H3" s="19">
        <f>IF(C3="F",VLOOKUP(D3,'F 10K Road'!$A$2:$B$101,2,FALSE)*G3,VLOOKUP(D3,'M 10K Road'!$A$2:$B$101,2,FALSE)*G3)</f>
        <v>2.9554324074074077E-2</v>
      </c>
      <c r="I3" s="20">
        <f t="shared" si="1"/>
        <v>2</v>
      </c>
      <c r="J3" s="21">
        <f>VLOOKUP(I3,'Point Table'!A:B,2,FALSE)</f>
        <v>96</v>
      </c>
      <c r="K3" s="37"/>
    </row>
    <row r="4" spans="1:31">
      <c r="A4" t="s">
        <v>429</v>
      </c>
      <c r="B4" t="s">
        <v>430</v>
      </c>
      <c r="C4" t="s">
        <v>38</v>
      </c>
      <c r="D4">
        <v>55</v>
      </c>
      <c r="E4" t="s">
        <v>19</v>
      </c>
      <c r="F4" s="19" t="str">
        <f t="shared" si="0"/>
        <v>MarynBarrettFMILLENNIUM RUNNING</v>
      </c>
      <c r="G4" s="11">
        <v>3.5821759259259262E-2</v>
      </c>
      <c r="H4" s="19">
        <f>IF(C4="F",VLOOKUP(D4,'F 10K Road'!$A$2:$B$101,2,FALSE)*G4,VLOOKUP(D4,'M 10K Road'!$A$2:$B$101,2,FALSE)*G4)</f>
        <v>2.9821614583333336E-2</v>
      </c>
      <c r="I4" s="20">
        <f t="shared" si="1"/>
        <v>3</v>
      </c>
      <c r="J4" s="21">
        <f>VLOOKUP(I4,'Point Table'!A:B,2,FALSE)</f>
        <v>92</v>
      </c>
      <c r="K4" s="37"/>
    </row>
    <row r="5" spans="1:31">
      <c r="A5" t="s">
        <v>425</v>
      </c>
      <c r="B5" t="s">
        <v>426</v>
      </c>
      <c r="C5" t="s">
        <v>38</v>
      </c>
      <c r="D5">
        <v>52</v>
      </c>
      <c r="E5" t="s">
        <v>19</v>
      </c>
      <c r="F5" s="19" t="str">
        <f t="shared" si="0"/>
        <v>YukiChorneyFMILLENNIUM RUNNING</v>
      </c>
      <c r="G5" s="11">
        <v>3.6145833333333335E-2</v>
      </c>
      <c r="H5" s="19">
        <f>IF(C5="F",VLOOKUP(D5,'F 10K Road'!$A$2:$B$101,2,FALSE)*G5,VLOOKUP(D5,'M 10K Road'!$A$2:$B$101,2,FALSE)*G5)</f>
        <v>3.1168552083333332E-2</v>
      </c>
      <c r="I5" s="20">
        <f t="shared" si="1"/>
        <v>4</v>
      </c>
      <c r="J5" s="21">
        <f>VLOOKUP(I5,'Point Table'!A:B,2,FALSE)</f>
        <v>88</v>
      </c>
      <c r="K5" s="37"/>
      <c r="P5" s="8"/>
      <c r="Q5" s="6"/>
      <c r="R5" s="9"/>
      <c r="W5" s="2"/>
      <c r="X5" s="2"/>
      <c r="Y5" s="2"/>
      <c r="Z5" s="2"/>
      <c r="AA5" s="2"/>
      <c r="AB5" s="2"/>
      <c r="AC5" s="2"/>
      <c r="AD5" s="2"/>
      <c r="AE5" s="2"/>
    </row>
    <row r="6" spans="1:31">
      <c r="A6" t="s">
        <v>423</v>
      </c>
      <c r="B6" t="s">
        <v>424</v>
      </c>
      <c r="C6" t="s">
        <v>38</v>
      </c>
      <c r="D6">
        <v>50</v>
      </c>
      <c r="E6" t="s">
        <v>19</v>
      </c>
      <c r="F6" s="19" t="str">
        <f t="shared" si="0"/>
        <v>EmaliaRubnerFMILLENNIUM RUNNING</v>
      </c>
      <c r="G6" s="11">
        <v>3.5636574074074077E-2</v>
      </c>
      <c r="H6" s="19">
        <f>IF(C6="F",VLOOKUP(D6,'F 10K Road'!$A$2:$B$101,2,FALSE)*G6,VLOOKUP(D6,'M 10K Road'!$A$2:$B$101,2,FALSE)*G6)</f>
        <v>3.1438585648148151E-2</v>
      </c>
      <c r="I6" s="20">
        <f t="shared" si="1"/>
        <v>5</v>
      </c>
      <c r="J6" s="21">
        <f>VLOOKUP(I6,'Point Table'!A:B,2,FALSE)</f>
        <v>84</v>
      </c>
      <c r="K6" s="37"/>
    </row>
    <row r="7" spans="1:31">
      <c r="A7" t="s">
        <v>119</v>
      </c>
      <c r="B7" t="s">
        <v>118</v>
      </c>
      <c r="C7" t="s">
        <v>38</v>
      </c>
      <c r="D7">
        <v>64</v>
      </c>
      <c r="E7" t="s">
        <v>18</v>
      </c>
      <c r="F7" s="19" t="str">
        <f t="shared" si="0"/>
        <v>PattyCrothersFGREATER DERRY TRACK CLUB</v>
      </c>
      <c r="G7" s="11">
        <v>4.2627314814814812E-2</v>
      </c>
      <c r="H7" s="19">
        <f>IF(C7="F",VLOOKUP(D7,'F 10K Road'!$A$2:$B$101,2,FALSE)*G7,VLOOKUP(D7,'M 10K Road'!$A$2:$B$101,2,FALSE)*G7)</f>
        <v>3.1676357638888888E-2</v>
      </c>
      <c r="I7" s="20">
        <f t="shared" si="1"/>
        <v>6</v>
      </c>
      <c r="J7" s="21">
        <f>VLOOKUP(I7,'Point Table'!A:B,2,FALSE)</f>
        <v>80</v>
      </c>
    </row>
    <row r="8" spans="1:31">
      <c r="A8" t="s">
        <v>138</v>
      </c>
      <c r="B8" t="s">
        <v>359</v>
      </c>
      <c r="C8" t="s">
        <v>38</v>
      </c>
      <c r="D8">
        <v>69</v>
      </c>
      <c r="E8" t="s">
        <v>18</v>
      </c>
      <c r="F8" s="19" t="str">
        <f t="shared" si="0"/>
        <v>PegDonovanFGREATER DERRY TRACK CLUB</v>
      </c>
      <c r="G8" s="11">
        <v>4.5787037037037036E-2</v>
      </c>
      <c r="H8" s="19">
        <f>IF(C8="F",VLOOKUP(D8,'F 10K Road'!$A$2:$B$101,2,FALSE)*G8,VLOOKUP(D8,'M 10K Road'!$A$2:$B$101,2,FALSE)*G8)</f>
        <v>3.1748731481481482E-2</v>
      </c>
      <c r="I8" s="20">
        <f t="shared" si="1"/>
        <v>7</v>
      </c>
      <c r="J8" s="21">
        <f>VLOOKUP(I8,'Point Table'!A:B,2,FALSE)</f>
        <v>76</v>
      </c>
      <c r="K8" s="37"/>
    </row>
    <row r="9" spans="1:31">
      <c r="A9" t="s">
        <v>503</v>
      </c>
      <c r="B9" t="s">
        <v>504</v>
      </c>
      <c r="C9" t="s">
        <v>38</v>
      </c>
      <c r="D9">
        <v>57</v>
      </c>
      <c r="E9" t="s">
        <v>17</v>
      </c>
      <c r="F9" s="19" t="str">
        <f t="shared" si="0"/>
        <v>AdrianaTyersFGATE CITY STRIDERS</v>
      </c>
      <c r="G9" s="11">
        <v>4.0763888888888891E-2</v>
      </c>
      <c r="H9" s="19">
        <f>IF(C9="F",VLOOKUP(D9,'F 10K Road'!$A$2:$B$101,2,FALSE)*G9,VLOOKUP(D9,'M 10K Road'!$A$2:$B$101,2,FALSE)*G9)</f>
        <v>3.3124736111111115E-2</v>
      </c>
      <c r="I9" s="20">
        <f t="shared" si="1"/>
        <v>8</v>
      </c>
      <c r="J9" s="21">
        <f>VLOOKUP(I9,'Point Table'!A:B,2,FALSE)</f>
        <v>72</v>
      </c>
      <c r="K9" s="37"/>
      <c r="P9" s="6"/>
      <c r="Q9" s="6"/>
      <c r="R9" s="9"/>
      <c r="W9" s="2"/>
      <c r="X9" s="2"/>
      <c r="Y9" s="2"/>
      <c r="Z9" s="2"/>
      <c r="AA9" s="2"/>
      <c r="AB9" s="2"/>
      <c r="AC9" s="2"/>
      <c r="AD9" s="2"/>
      <c r="AE9" s="2"/>
    </row>
    <row r="10" spans="1:31">
      <c r="A10" t="s">
        <v>508</v>
      </c>
      <c r="B10" t="s">
        <v>509</v>
      </c>
      <c r="C10" t="s">
        <v>38</v>
      </c>
      <c r="D10">
        <v>60</v>
      </c>
      <c r="E10" t="s">
        <v>17</v>
      </c>
      <c r="F10" s="19" t="str">
        <f t="shared" si="0"/>
        <v>GinaJoubertFGATE CITY STRIDERS</v>
      </c>
      <c r="G10" s="11">
        <v>4.3229166666666666E-2</v>
      </c>
      <c r="H10" s="19">
        <f>IF(C10="F",VLOOKUP(D10,'F 10K Road'!$A$2:$B$101,2,FALSE)*G10,VLOOKUP(D10,'M 10K Road'!$A$2:$B$101,2,FALSE)*G10)</f>
        <v>3.3839791666666667E-2</v>
      </c>
      <c r="I10" s="20">
        <f t="shared" si="1"/>
        <v>9</v>
      </c>
      <c r="J10" s="21">
        <f>VLOOKUP(I10,'Point Table'!A:B,2,FALSE)</f>
        <v>68</v>
      </c>
      <c r="K10" s="37"/>
    </row>
    <row r="11" spans="1:31">
      <c r="A11" t="s">
        <v>226</v>
      </c>
      <c r="B11" t="s">
        <v>512</v>
      </c>
      <c r="C11" t="s">
        <v>38</v>
      </c>
      <c r="D11">
        <v>63</v>
      </c>
      <c r="E11" t="s">
        <v>17</v>
      </c>
      <c r="F11" s="19" t="str">
        <f t="shared" si="0"/>
        <v>PamTriest-HallahanFGATE CITY STRIDERS</v>
      </c>
      <c r="G11" s="11">
        <v>4.521990740740741E-2</v>
      </c>
      <c r="H11" s="19">
        <f>IF(C11="F",VLOOKUP(D11,'F 10K Road'!$A$2:$B$101,2,FALSE)*G11,VLOOKUP(D11,'M 10K Road'!$A$2:$B$101,2,FALSE)*G11)</f>
        <v>3.4050590277777779E-2</v>
      </c>
      <c r="I11" s="20">
        <f t="shared" si="1"/>
        <v>10</v>
      </c>
      <c r="J11" s="21">
        <f>VLOOKUP(I11,'Point Table'!A:B,2,FALSE)</f>
        <v>64</v>
      </c>
      <c r="K11" s="37"/>
    </row>
    <row r="12" spans="1:31">
      <c r="A12" t="s">
        <v>94</v>
      </c>
      <c r="B12" t="s">
        <v>95</v>
      </c>
      <c r="C12" t="s">
        <v>38</v>
      </c>
      <c r="D12">
        <v>25</v>
      </c>
      <c r="E12" t="s">
        <v>18</v>
      </c>
      <c r="F12" s="19" t="str">
        <f t="shared" si="0"/>
        <v>SadieFarnsworthFGREATER DERRY TRACK CLUB</v>
      </c>
      <c r="G12" s="11">
        <v>3.408564814814815E-2</v>
      </c>
      <c r="H12" s="19">
        <f>IF(C12="F",VLOOKUP(D12,'F 10K Road'!$A$2:$B$101,2,FALSE)*G12,VLOOKUP(D12,'M 10K Road'!$A$2:$B$101,2,FALSE)*G12)</f>
        <v>3.408564814814815E-2</v>
      </c>
      <c r="I12" s="20">
        <f t="shared" si="1"/>
        <v>11</v>
      </c>
      <c r="J12" s="21">
        <f>VLOOKUP(I12,'Point Table'!A:B,2,FALSE)</f>
        <v>61</v>
      </c>
      <c r="K12" s="37"/>
      <c r="P12" s="6"/>
      <c r="Q12" s="6"/>
      <c r="R12" s="9"/>
      <c r="W12" s="2"/>
      <c r="X12" s="2"/>
      <c r="Y12" s="2"/>
      <c r="Z12" s="2"/>
      <c r="AA12" s="2"/>
      <c r="AB12" s="2"/>
      <c r="AC12" s="2"/>
      <c r="AD12" s="2"/>
      <c r="AE12" s="2"/>
    </row>
    <row r="13" spans="1:31">
      <c r="A13" t="s">
        <v>43</v>
      </c>
      <c r="B13" t="s">
        <v>42</v>
      </c>
      <c r="C13" t="s">
        <v>38</v>
      </c>
      <c r="D13">
        <v>54</v>
      </c>
      <c r="E13" t="s">
        <v>17</v>
      </c>
      <c r="F13" s="19" t="str">
        <f t="shared" si="0"/>
        <v>KarenSirimogluFGATE CITY STRIDERS</v>
      </c>
      <c r="G13" s="11">
        <v>4.0671296296296296E-2</v>
      </c>
      <c r="H13" s="19">
        <f>IF(C13="F",VLOOKUP(D13,'F 10K Road'!$A$2:$B$101,2,FALSE)*G13,VLOOKUP(D13,'M 10K Road'!$A$2:$B$101,2,FALSE)*G13)</f>
        <v>3.426556712962963E-2</v>
      </c>
      <c r="I13" s="20">
        <f t="shared" si="1"/>
        <v>12</v>
      </c>
      <c r="J13" s="21">
        <f>VLOOKUP(I13,'Point Table'!A:B,2,FALSE)</f>
        <v>58</v>
      </c>
      <c r="K13" s="37"/>
    </row>
    <row r="14" spans="1:31">
      <c r="A14" t="s">
        <v>121</v>
      </c>
      <c r="B14" t="s">
        <v>122</v>
      </c>
      <c r="C14" t="s">
        <v>38</v>
      </c>
      <c r="D14">
        <v>63</v>
      </c>
      <c r="E14" t="s">
        <v>18</v>
      </c>
      <c r="F14" s="19" t="str">
        <f t="shared" si="0"/>
        <v>NancyPeabodyFGREATER DERRY TRACK CLUB</v>
      </c>
      <c r="G14" s="11">
        <v>4.6388888888888889E-2</v>
      </c>
      <c r="H14" s="19">
        <f>IF(C14="F",VLOOKUP(D14,'F 10K Road'!$A$2:$B$101,2,FALSE)*G14,VLOOKUP(D14,'M 10K Road'!$A$2:$B$101,2,FALSE)*G14)</f>
        <v>3.4930833333333335E-2</v>
      </c>
      <c r="I14" s="20">
        <f t="shared" si="1"/>
        <v>13</v>
      </c>
      <c r="J14" s="21">
        <f>VLOOKUP(I14,'Point Table'!A:B,2,FALSE)</f>
        <v>55</v>
      </c>
      <c r="K14" s="37"/>
    </row>
    <row r="15" spans="1:31">
      <c r="A15" t="s">
        <v>48</v>
      </c>
      <c r="B15" t="s">
        <v>49</v>
      </c>
      <c r="C15" t="s">
        <v>38</v>
      </c>
      <c r="D15">
        <v>55</v>
      </c>
      <c r="E15" t="s">
        <v>17</v>
      </c>
      <c r="F15" s="19" t="str">
        <f t="shared" si="0"/>
        <v>DianeDrudingFGATE CITY STRIDERS</v>
      </c>
      <c r="G15" s="11">
        <v>4.2037037037037039E-2</v>
      </c>
      <c r="H15" s="19">
        <f>IF(C15="F",VLOOKUP(D15,'F 10K Road'!$A$2:$B$101,2,FALSE)*G15,VLOOKUP(D15,'M 10K Road'!$A$2:$B$101,2,FALSE)*G15)</f>
        <v>3.4995833333333337E-2</v>
      </c>
      <c r="I15" s="20">
        <f t="shared" si="1"/>
        <v>14</v>
      </c>
      <c r="J15" s="21">
        <f>VLOOKUP(I15,'Point Table'!A:B,2,FALSE)</f>
        <v>52</v>
      </c>
      <c r="K15" s="37"/>
      <c r="P15" s="6"/>
      <c r="Q15" s="6"/>
      <c r="R15" s="9"/>
      <c r="AA15" s="2"/>
      <c r="AB15" s="2"/>
      <c r="AC15" s="2"/>
      <c r="AD15" s="2"/>
      <c r="AE15" s="2"/>
    </row>
    <row r="16" spans="1:31">
      <c r="A16" t="s">
        <v>123</v>
      </c>
      <c r="B16" t="s">
        <v>360</v>
      </c>
      <c r="C16" t="s">
        <v>38</v>
      </c>
      <c r="D16">
        <v>61</v>
      </c>
      <c r="E16" t="s">
        <v>18</v>
      </c>
      <c r="F16" s="19" t="str">
        <f t="shared" si="0"/>
        <v>DeniseSarnieFGREATER DERRY TRACK CLUB</v>
      </c>
      <c r="G16" s="11">
        <v>4.6215277777777779E-2</v>
      </c>
      <c r="H16" s="19">
        <f>IF(C16="F",VLOOKUP(D16,'F 10K Road'!$A$2:$B$101,2,FALSE)*G16,VLOOKUP(D16,'M 10K Road'!$A$2:$B$101,2,FALSE)*G16)</f>
        <v>3.5719788194444449E-2</v>
      </c>
      <c r="I16" s="20">
        <f t="shared" si="1"/>
        <v>15</v>
      </c>
      <c r="J16" s="21">
        <f>VLOOKUP(I16,'Point Table'!A:B,2,FALSE)</f>
        <v>49</v>
      </c>
      <c r="K16" s="37"/>
    </row>
    <row r="17" spans="1:31">
      <c r="A17" t="s">
        <v>186</v>
      </c>
      <c r="B17" t="s">
        <v>259</v>
      </c>
      <c r="C17" t="s">
        <v>38</v>
      </c>
      <c r="D17">
        <v>49</v>
      </c>
      <c r="E17" s="3" t="s">
        <v>20</v>
      </c>
      <c r="F17" s="19" t="str">
        <f t="shared" si="0"/>
        <v>LisaColganFUPPER VALLEY RUNNING CLUB</v>
      </c>
      <c r="G17" s="11">
        <v>4.1192129629629627E-2</v>
      </c>
      <c r="H17" s="19">
        <f>IF(C17="F",VLOOKUP(D17,'F 10K Road'!$A$2:$B$101,2,FALSE)*G17,VLOOKUP(D17,'M 10K Road'!$A$2:$B$101,2,FALSE)*G17)</f>
        <v>3.6747498842592589E-2</v>
      </c>
      <c r="I17" s="20">
        <f t="shared" si="1"/>
        <v>16</v>
      </c>
      <c r="J17" s="21">
        <f>VLOOKUP(I17,'Point Table'!A:B,2,FALSE)</f>
        <v>46</v>
      </c>
      <c r="K17" s="37"/>
      <c r="P17" s="6"/>
      <c r="R17" s="9"/>
      <c r="W17" s="2"/>
      <c r="X17" s="2"/>
      <c r="Y17" s="2"/>
      <c r="Z17" s="2"/>
      <c r="AA17" s="2"/>
      <c r="AB17" s="2"/>
      <c r="AC17" s="2"/>
      <c r="AD17" s="2"/>
      <c r="AE17" s="2"/>
    </row>
    <row r="18" spans="1:31">
      <c r="A18" t="s">
        <v>111</v>
      </c>
      <c r="B18" t="s">
        <v>112</v>
      </c>
      <c r="C18" t="s">
        <v>38</v>
      </c>
      <c r="D18">
        <v>46</v>
      </c>
      <c r="E18" t="s">
        <v>18</v>
      </c>
      <c r="F18" s="19" t="str">
        <f t="shared" si="0"/>
        <v>KirstenKortzFGREATER DERRY TRACK CLUB</v>
      </c>
      <c r="G18" s="11">
        <v>3.9976851851851854E-2</v>
      </c>
      <c r="H18" s="19">
        <f>IF(C18="F",VLOOKUP(D18,'F 10K Road'!$A$2:$B$101,2,FALSE)*G18,VLOOKUP(D18,'M 10K Road'!$A$2:$B$101,2,FALSE)*G18)</f>
        <v>3.6758715277777777E-2</v>
      </c>
      <c r="I18" s="20">
        <f t="shared" si="1"/>
        <v>17</v>
      </c>
      <c r="J18" s="21">
        <f>VLOOKUP(I18,'Point Table'!A:B,2,FALSE)</f>
        <v>43</v>
      </c>
      <c r="K18" s="37"/>
      <c r="P18" s="6"/>
      <c r="R18" s="9"/>
      <c r="X18" s="2"/>
      <c r="Y18" s="2"/>
      <c r="Z18" s="2"/>
      <c r="AA18" s="2"/>
      <c r="AB18" s="2"/>
    </row>
    <row r="19" spans="1:31">
      <c r="A19" t="s">
        <v>232</v>
      </c>
      <c r="B19" t="s">
        <v>233</v>
      </c>
      <c r="C19" t="s">
        <v>38</v>
      </c>
      <c r="D19">
        <v>30</v>
      </c>
      <c r="E19" t="s">
        <v>20</v>
      </c>
      <c r="F19" s="19" t="str">
        <f t="shared" si="0"/>
        <v>KaitlinMcGowanFUPPER VALLEY RUNNING CLUB</v>
      </c>
      <c r="G19" s="11">
        <v>3.7002314814814814E-2</v>
      </c>
      <c r="H19" s="19">
        <f>IF(C19="F",VLOOKUP(D19,'F 10K Road'!$A$2:$B$101,2,FALSE)*G19,VLOOKUP(D19,'M 10K Road'!$A$2:$B$101,2,FALSE)*G19)</f>
        <v>3.6928310185185186E-2</v>
      </c>
      <c r="I19" s="20">
        <f t="shared" si="1"/>
        <v>18</v>
      </c>
      <c r="J19" s="21">
        <f>VLOOKUP(I19,'Point Table'!A:B,2,FALSE)</f>
        <v>40</v>
      </c>
      <c r="K19" s="37"/>
    </row>
    <row r="20" spans="1:31">
      <c r="A20" t="s">
        <v>168</v>
      </c>
      <c r="B20" t="s">
        <v>203</v>
      </c>
      <c r="C20" t="s">
        <v>38</v>
      </c>
      <c r="D20">
        <v>15</v>
      </c>
      <c r="E20" t="s">
        <v>20</v>
      </c>
      <c r="F20" s="19" t="str">
        <f t="shared" si="0"/>
        <v>MeganFarisFUPPER VALLEY RUNNING CLUB</v>
      </c>
      <c r="G20" s="11">
        <v>3.7060185185185182E-2</v>
      </c>
      <c r="H20" s="19">
        <f>IF(C20="F",VLOOKUP(D20,'F 10K Road'!$A$2:$B$101,2,FALSE)*G20,VLOOKUP(D20,'M 10K Road'!$A$2:$B$101,2,FALSE)*G20)</f>
        <v>3.7060185185185182E-2</v>
      </c>
      <c r="I20" s="20">
        <f t="shared" si="1"/>
        <v>19</v>
      </c>
      <c r="J20" s="21">
        <f>VLOOKUP(I20,'Point Table'!A:B,2,FALSE)</f>
        <v>37</v>
      </c>
      <c r="K20" s="37"/>
      <c r="P20" s="6"/>
      <c r="Q20" s="6"/>
      <c r="R20" s="9"/>
      <c r="X20" s="2"/>
      <c r="AB20" s="2"/>
      <c r="AC20" s="2"/>
      <c r="AD20" s="2"/>
      <c r="AE20" s="2"/>
    </row>
    <row r="21" spans="1:31">
      <c r="A21" t="s">
        <v>293</v>
      </c>
      <c r="B21" t="s">
        <v>294</v>
      </c>
      <c r="C21" t="s">
        <v>38</v>
      </c>
      <c r="D21">
        <v>67</v>
      </c>
      <c r="E21" t="s">
        <v>20</v>
      </c>
      <c r="F21" s="19" t="str">
        <f t="shared" si="0"/>
        <v>MarieParizoFUPPER VALLEY RUNNING CLUB</v>
      </c>
      <c r="G21" s="11">
        <v>5.1967592592592593E-2</v>
      </c>
      <c r="H21" s="19">
        <f>IF(C21="F",VLOOKUP(D21,'F 10K Road'!$A$2:$B$101,2,FALSE)*G21,VLOOKUP(D21,'M 10K Road'!$A$2:$B$101,2,FALSE)*G21)</f>
        <v>3.7063287037037033E-2</v>
      </c>
      <c r="I21" s="20">
        <f t="shared" si="1"/>
        <v>20</v>
      </c>
      <c r="J21" s="21">
        <f>VLOOKUP(I21,'Point Table'!A:B,2,FALSE)</f>
        <v>34</v>
      </c>
      <c r="K21" s="37"/>
      <c r="P21" s="6"/>
      <c r="Q21" s="6"/>
      <c r="R21" s="9"/>
      <c r="W21" s="7"/>
      <c r="AA21" s="2"/>
      <c r="AB21" s="2"/>
      <c r="AC21" s="2"/>
      <c r="AD21" s="2"/>
      <c r="AE21" s="2"/>
    </row>
    <row r="22" spans="1:31">
      <c r="A22" t="s">
        <v>495</v>
      </c>
      <c r="B22" t="s">
        <v>496</v>
      </c>
      <c r="C22" t="s">
        <v>38</v>
      </c>
      <c r="D22">
        <v>30</v>
      </c>
      <c r="E22" t="s">
        <v>18</v>
      </c>
      <c r="F22" s="19" t="str">
        <f t="shared" si="0"/>
        <v>JaclynBetzFGREATER DERRY TRACK CLUB</v>
      </c>
      <c r="G22" s="11">
        <v>3.7893518518518521E-2</v>
      </c>
      <c r="H22" s="19">
        <f>IF(C22="F",VLOOKUP(D22,'F 10K Road'!$A$2:$B$101,2,FALSE)*G22,VLOOKUP(D22,'M 10K Road'!$A$2:$B$101,2,FALSE)*G22)</f>
        <v>3.7817731481481487E-2</v>
      </c>
      <c r="I22" s="20">
        <f t="shared" si="1"/>
        <v>21</v>
      </c>
      <c r="J22" s="21">
        <f>VLOOKUP(I22,'Point Table'!A:B,2,FALSE)</f>
        <v>32</v>
      </c>
      <c r="K22" s="37"/>
    </row>
    <row r="23" spans="1:31">
      <c r="A23" t="s">
        <v>506</v>
      </c>
      <c r="B23" t="s">
        <v>507</v>
      </c>
      <c r="C23" t="s">
        <v>38</v>
      </c>
      <c r="D23">
        <v>49</v>
      </c>
      <c r="E23" t="s">
        <v>20</v>
      </c>
      <c r="F23" s="19" t="str">
        <f t="shared" si="0"/>
        <v>HeleneSistiFUPPER VALLEY RUNNING CLUB</v>
      </c>
      <c r="G23" s="11">
        <v>4.3090277777777776E-2</v>
      </c>
      <c r="H23" s="19">
        <f>IF(C23="F",VLOOKUP(D23,'F 10K Road'!$A$2:$B$101,2,FALSE)*G23,VLOOKUP(D23,'M 10K Road'!$A$2:$B$101,2,FALSE)*G23)</f>
        <v>3.8440836805555552E-2</v>
      </c>
      <c r="I23" s="20">
        <f t="shared" si="1"/>
        <v>22</v>
      </c>
      <c r="J23" s="21">
        <f>VLOOKUP(I23,'Point Table'!A:B,2,FALSE)</f>
        <v>30</v>
      </c>
      <c r="K23" s="37"/>
    </row>
    <row r="24" spans="1:31">
      <c r="A24" t="s">
        <v>222</v>
      </c>
      <c r="B24" t="s">
        <v>223</v>
      </c>
      <c r="C24" t="s">
        <v>38</v>
      </c>
      <c r="D24">
        <v>34</v>
      </c>
      <c r="E24" t="s">
        <v>20</v>
      </c>
      <c r="F24" s="19" t="str">
        <f t="shared" si="0"/>
        <v>StacyGellerFUPPER VALLEY RUNNING CLUB</v>
      </c>
      <c r="G24" s="11">
        <v>3.9108796296296294E-2</v>
      </c>
      <c r="H24" s="19">
        <f>IF(C24="F",VLOOKUP(D24,'F 10K Road'!$A$2:$B$101,2,FALSE)*G24,VLOOKUP(D24,'M 10K Road'!$A$2:$B$101,2,FALSE)*G24)</f>
        <v>3.8682510416666663E-2</v>
      </c>
      <c r="I24" s="20">
        <f t="shared" si="1"/>
        <v>23</v>
      </c>
      <c r="J24" s="21">
        <f>VLOOKUP(I24,'Point Table'!A:B,2,FALSE)</f>
        <v>28</v>
      </c>
      <c r="K24" s="37"/>
      <c r="P24" s="8"/>
      <c r="AA24" s="2"/>
      <c r="AB24" s="2"/>
      <c r="AC24" s="2"/>
      <c r="AD24" s="2"/>
      <c r="AE24" s="2"/>
    </row>
    <row r="25" spans="1:31">
      <c r="A25" t="s">
        <v>186</v>
      </c>
      <c r="B25" t="s">
        <v>395</v>
      </c>
      <c r="C25" t="s">
        <v>38</v>
      </c>
      <c r="D25">
        <v>56</v>
      </c>
      <c r="E25" t="s">
        <v>17</v>
      </c>
      <c r="F25" s="19" t="str">
        <f t="shared" si="0"/>
        <v>LisaReillyFGATE CITY STRIDERS</v>
      </c>
      <c r="G25" s="11">
        <v>4.7291666666666669E-2</v>
      </c>
      <c r="H25" s="19">
        <f>IF(C25="F",VLOOKUP(D25,'F 10K Road'!$A$2:$B$101,2,FALSE)*G25,VLOOKUP(D25,'M 10K Road'!$A$2:$B$101,2,FALSE)*G25)</f>
        <v>3.8902125000000003E-2</v>
      </c>
      <c r="I25" s="20">
        <f t="shared" si="1"/>
        <v>24</v>
      </c>
      <c r="J25" s="21">
        <f>VLOOKUP(I25,'Point Table'!A:B,2,FALSE)</f>
        <v>26</v>
      </c>
      <c r="K25" s="37"/>
    </row>
    <row r="26" spans="1:31">
      <c r="A26" t="s">
        <v>518</v>
      </c>
      <c r="B26" t="s">
        <v>505</v>
      </c>
      <c r="C26" t="s">
        <v>38</v>
      </c>
      <c r="D26">
        <v>57</v>
      </c>
      <c r="E26" t="s">
        <v>18</v>
      </c>
      <c r="F26" s="19" t="str">
        <f t="shared" si="0"/>
        <v>BrendaCoyleFGREATER DERRY TRACK CLUB</v>
      </c>
      <c r="G26" s="11">
        <v>4.8564814814814818E-2</v>
      </c>
      <c r="H26" s="19">
        <f>IF(C26="F",VLOOKUP(D26,'F 10K Road'!$A$2:$B$101,2,FALSE)*G26,VLOOKUP(D26,'M 10K Road'!$A$2:$B$101,2,FALSE)*G26)</f>
        <v>3.9463768518518523E-2</v>
      </c>
      <c r="I26" s="20">
        <f t="shared" si="1"/>
        <v>25</v>
      </c>
      <c r="J26" s="21">
        <f>VLOOKUP(I26,'Point Table'!A:B,2,FALSE)</f>
        <v>24</v>
      </c>
      <c r="K26" s="37"/>
    </row>
    <row r="27" spans="1:31">
      <c r="A27" t="s">
        <v>268</v>
      </c>
      <c r="B27" t="s">
        <v>213</v>
      </c>
      <c r="C27" t="s">
        <v>38</v>
      </c>
      <c r="D27">
        <v>41</v>
      </c>
      <c r="E27" t="s">
        <v>20</v>
      </c>
      <c r="F27" s="19" t="str">
        <f t="shared" si="0"/>
        <v>ShaniBardachFUPPER VALLEY RUNNING CLUB</v>
      </c>
      <c r="G27" s="11">
        <v>4.2453703703703702E-2</v>
      </c>
      <c r="H27" s="19">
        <f>IF(C27="F",VLOOKUP(D27,'F 10K Road'!$A$2:$B$101,2,FALSE)*G27,VLOOKUP(D27,'M 10K Road'!$A$2:$B$101,2,FALSE)*G27)</f>
        <v>4.0598476851851854E-2</v>
      </c>
      <c r="I27" s="20">
        <f t="shared" si="1"/>
        <v>26</v>
      </c>
      <c r="J27" s="21">
        <f>VLOOKUP(I27,'Point Table'!A:B,2,FALSE)</f>
        <v>22.5</v>
      </c>
      <c r="K27" s="37"/>
    </row>
    <row r="28" spans="1:31">
      <c r="A28" t="s">
        <v>353</v>
      </c>
      <c r="B28" t="s">
        <v>95</v>
      </c>
      <c r="C28" t="s">
        <v>38</v>
      </c>
      <c r="D28">
        <v>27</v>
      </c>
      <c r="E28" t="s">
        <v>18</v>
      </c>
      <c r="F28" s="19" t="str">
        <f t="shared" si="0"/>
        <v>HannahFarnsworthFGREATER DERRY TRACK CLUB</v>
      </c>
      <c r="G28" s="11">
        <v>4.071759259259259E-2</v>
      </c>
      <c r="H28" s="19">
        <f>IF(C28="F",VLOOKUP(D28,'F 10K Road'!$A$2:$B$101,2,FALSE)*G28,VLOOKUP(D28,'M 10K Road'!$A$2:$B$101,2,FALSE)*G28)</f>
        <v>4.071759259259259E-2</v>
      </c>
      <c r="I28" s="20">
        <f t="shared" si="1"/>
        <v>27</v>
      </c>
      <c r="J28" s="21">
        <f>VLOOKUP(I28,'Point Table'!A:B,2,FALSE)</f>
        <v>21</v>
      </c>
      <c r="K28" s="37"/>
      <c r="P28" s="8"/>
      <c r="W28" s="2"/>
      <c r="X28" s="2"/>
      <c r="Y28" s="2"/>
      <c r="Z28" s="2"/>
      <c r="AA28" s="2"/>
      <c r="AB28" s="2"/>
      <c r="AC28" s="2"/>
      <c r="AD28" s="2"/>
      <c r="AE28" s="2"/>
    </row>
    <row r="29" spans="1:31">
      <c r="A29" t="s">
        <v>300</v>
      </c>
      <c r="B29" t="s">
        <v>519</v>
      </c>
      <c r="C29" t="s">
        <v>38</v>
      </c>
      <c r="D29">
        <v>72</v>
      </c>
      <c r="E29" t="s">
        <v>19</v>
      </c>
      <c r="F29" s="19" t="str">
        <f t="shared" si="0"/>
        <v>SusanLoveringFMILLENNIUM RUNNING</v>
      </c>
      <c r="G29" s="11">
        <v>6.1817129629629632E-2</v>
      </c>
      <c r="H29" s="19">
        <f>IF(C29="F",VLOOKUP(D29,'F 10K Road'!$A$2:$B$101,2,FALSE)*G29,VLOOKUP(D29,'M 10K Road'!$A$2:$B$101,2,FALSE)*G29)</f>
        <v>4.101566550925926E-2</v>
      </c>
      <c r="I29" s="20">
        <f t="shared" si="1"/>
        <v>28</v>
      </c>
      <c r="J29" s="21">
        <f>VLOOKUP(I29,'Point Table'!A:B,2,FALSE)</f>
        <v>19.5</v>
      </c>
    </row>
    <row r="30" spans="1:31">
      <c r="A30" t="s">
        <v>54</v>
      </c>
      <c r="B30" t="s">
        <v>53</v>
      </c>
      <c r="C30" t="s">
        <v>38</v>
      </c>
      <c r="D30">
        <v>52</v>
      </c>
      <c r="E30" t="s">
        <v>17</v>
      </c>
      <c r="F30" s="19" t="str">
        <f t="shared" si="0"/>
        <v>TanyaDubeFGATE CITY STRIDERS</v>
      </c>
      <c r="G30" s="11">
        <v>4.7650462962962964E-2</v>
      </c>
      <c r="H30" s="19">
        <f>IF(C30="F",VLOOKUP(D30,'F 10K Road'!$A$2:$B$101,2,FALSE)*G30,VLOOKUP(D30,'M 10K Road'!$A$2:$B$101,2,FALSE)*G30)</f>
        <v>4.1088994212962963E-2</v>
      </c>
      <c r="I30" s="20">
        <f t="shared" si="1"/>
        <v>29</v>
      </c>
      <c r="J30" s="21">
        <f>VLOOKUP(I30,'Point Table'!A:B,2,FALSE)</f>
        <v>18</v>
      </c>
      <c r="K30" s="37"/>
    </row>
    <row r="31" spans="1:31">
      <c r="A31" t="s">
        <v>186</v>
      </c>
      <c r="B31" t="s">
        <v>511</v>
      </c>
      <c r="C31" t="s">
        <v>38</v>
      </c>
      <c r="D31">
        <v>45</v>
      </c>
      <c r="E31" t="s">
        <v>18</v>
      </c>
      <c r="F31" s="19" t="str">
        <f t="shared" si="0"/>
        <v>LisaFerrisiFGREATER DERRY TRACK CLUB</v>
      </c>
      <c r="G31" s="11">
        <v>4.4525462962962961E-2</v>
      </c>
      <c r="H31" s="19">
        <f>IF(C31="F",VLOOKUP(D31,'F 10K Road'!$A$2:$B$101,2,FALSE)*G31,VLOOKUP(D31,'M 10K Road'!$A$2:$B$101,2,FALSE)*G31)</f>
        <v>4.1310724537037033E-2</v>
      </c>
      <c r="I31" s="20">
        <f t="shared" si="1"/>
        <v>30</v>
      </c>
      <c r="J31" s="21">
        <f>VLOOKUP(I31,'Point Table'!A:B,2,FALSE)</f>
        <v>16.5</v>
      </c>
      <c r="K31" s="37"/>
    </row>
    <row r="32" spans="1:31">
      <c r="A32" t="s">
        <v>388</v>
      </c>
      <c r="B32" t="s">
        <v>376</v>
      </c>
      <c r="C32" t="s">
        <v>38</v>
      </c>
      <c r="D32">
        <v>49</v>
      </c>
      <c r="E32" t="s">
        <v>17</v>
      </c>
      <c r="F32" s="19" t="str">
        <f t="shared" si="0"/>
        <v>KellyAschbrennerFGATE CITY STRIDERS</v>
      </c>
      <c r="G32" s="11">
        <v>4.6377314814814816E-2</v>
      </c>
      <c r="H32" s="19">
        <f>IF(C32="F",VLOOKUP(D32,'F 10K Road'!$A$2:$B$101,2,FALSE)*G32,VLOOKUP(D32,'M 10K Road'!$A$2:$B$101,2,FALSE)*G32)</f>
        <v>4.1373202546296298E-2</v>
      </c>
      <c r="I32" s="20">
        <f t="shared" si="1"/>
        <v>31</v>
      </c>
      <c r="J32" s="21">
        <f>VLOOKUP(I32,'Point Table'!A:B,2,FALSE)</f>
        <v>15.5</v>
      </c>
      <c r="K32" s="37"/>
    </row>
    <row r="33" spans="1:31">
      <c r="A33" t="s">
        <v>131</v>
      </c>
      <c r="B33" t="s">
        <v>132</v>
      </c>
      <c r="C33" t="s">
        <v>38</v>
      </c>
      <c r="D33">
        <v>57</v>
      </c>
      <c r="E33" t="s">
        <v>18</v>
      </c>
      <c r="F33" s="19" t="str">
        <f t="shared" si="0"/>
        <v>JennJensenFGREATER DERRY TRACK CLUB</v>
      </c>
      <c r="G33" s="11">
        <v>5.1377314814814813E-2</v>
      </c>
      <c r="H33" s="19">
        <f>IF(C33="F",VLOOKUP(D33,'F 10K Road'!$A$2:$B$101,2,FALSE)*G33,VLOOKUP(D33,'M 10K Road'!$A$2:$B$101,2,FALSE)*G33)</f>
        <v>4.1749206018518517E-2</v>
      </c>
      <c r="I33" s="20">
        <f t="shared" si="1"/>
        <v>32</v>
      </c>
      <c r="J33" s="21">
        <f>VLOOKUP(I33,'Point Table'!A:B,2,FALSE)</f>
        <v>14.5</v>
      </c>
      <c r="K33" s="37"/>
    </row>
    <row r="34" spans="1:31">
      <c r="A34" t="s">
        <v>66</v>
      </c>
      <c r="B34" t="s">
        <v>67</v>
      </c>
      <c r="C34" t="s">
        <v>38</v>
      </c>
      <c r="D34">
        <v>55</v>
      </c>
      <c r="E34" t="s">
        <v>17</v>
      </c>
      <c r="F34" s="19" t="str">
        <f t="shared" ref="F34:F65" si="2">A34&amp;B34&amp;C34&amp;E34</f>
        <v>JulieSwainFGATE CITY STRIDERS</v>
      </c>
      <c r="G34" s="11">
        <v>5.0219907407407408E-2</v>
      </c>
      <c r="H34" s="19">
        <f>IF(C34="F",VLOOKUP(D34,'F 10K Road'!$A$2:$B$101,2,FALSE)*G34,VLOOKUP(D34,'M 10K Road'!$A$2:$B$101,2,FALSE)*G34)</f>
        <v>4.1808072916666668E-2</v>
      </c>
      <c r="I34" s="20">
        <f t="shared" ref="I34:I65" si="3">COUNTIFS($C$2:$C$233,C34,$H$2:$H$233,"&lt;"&amp;H34)+1</f>
        <v>33</v>
      </c>
      <c r="J34" s="21">
        <f>VLOOKUP(I34,'Point Table'!A:B,2,FALSE)</f>
        <v>13.5</v>
      </c>
      <c r="K34" s="37"/>
    </row>
    <row r="35" spans="1:31">
      <c r="A35" t="s">
        <v>44</v>
      </c>
      <c r="B35" t="s">
        <v>279</v>
      </c>
      <c r="C35" t="s">
        <v>38</v>
      </c>
      <c r="D35">
        <v>40</v>
      </c>
      <c r="E35" s="3" t="s">
        <v>20</v>
      </c>
      <c r="F35" s="19" t="str">
        <f t="shared" si="2"/>
        <v>LauraJohnsonFUPPER VALLEY RUNNING CLUB</v>
      </c>
      <c r="G35" s="11">
        <v>4.358796296296296E-2</v>
      </c>
      <c r="H35" s="19">
        <f>IF(C35="F",VLOOKUP(D35,'F 10K Road'!$A$2:$B$101,2,FALSE)*G35,VLOOKUP(D35,'M 10K Road'!$A$2:$B$101,2,FALSE)*G35)</f>
        <v>4.1944696759259256E-2</v>
      </c>
      <c r="I35" s="20">
        <f t="shared" si="3"/>
        <v>34</v>
      </c>
      <c r="J35" s="21">
        <f>VLOOKUP(I35,'Point Table'!A:B,2,FALSE)</f>
        <v>12.5</v>
      </c>
      <c r="K35" s="37"/>
      <c r="P35" s="6"/>
      <c r="Q35" s="6"/>
      <c r="R35" s="9"/>
      <c r="W35" s="2"/>
      <c r="X35" s="2"/>
      <c r="Y35" s="2"/>
      <c r="Z35" s="2"/>
      <c r="AA35" s="2"/>
      <c r="AB35" s="2"/>
      <c r="AC35" s="2"/>
      <c r="AD35" s="2"/>
      <c r="AE35" s="2"/>
    </row>
    <row r="36" spans="1:31">
      <c r="A36" t="s">
        <v>137</v>
      </c>
      <c r="B36" t="s">
        <v>95</v>
      </c>
      <c r="C36" t="s">
        <v>38</v>
      </c>
      <c r="D36">
        <v>65</v>
      </c>
      <c r="E36" t="s">
        <v>18</v>
      </c>
      <c r="F36" s="19" t="str">
        <f t="shared" si="2"/>
        <v>AudreyFarnsworthFGREATER DERRY TRACK CLUB</v>
      </c>
      <c r="G36" s="11">
        <v>5.738425925925926E-2</v>
      </c>
      <c r="H36" s="19">
        <f>IF(C36="F",VLOOKUP(D36,'F 10K Road'!$A$2:$B$101,2,FALSE)*G36,VLOOKUP(D36,'M 10K Road'!$A$2:$B$101,2,FALSE)*G36)</f>
        <v>4.2068400462962958E-2</v>
      </c>
      <c r="I36" s="20">
        <f t="shared" si="3"/>
        <v>35</v>
      </c>
      <c r="J36" s="21">
        <f>VLOOKUP(I36,'Point Table'!A:B,2,FALSE)</f>
        <v>11.5</v>
      </c>
    </row>
    <row r="37" spans="1:31">
      <c r="A37" t="s">
        <v>260</v>
      </c>
      <c r="B37" t="s">
        <v>261</v>
      </c>
      <c r="C37" t="s">
        <v>38</v>
      </c>
      <c r="D37">
        <v>34</v>
      </c>
      <c r="E37" t="s">
        <v>20</v>
      </c>
      <c r="F37" s="19" t="str">
        <f t="shared" si="2"/>
        <v>KeriNilesFUPPER VALLEY RUNNING CLUB</v>
      </c>
      <c r="G37" s="11">
        <v>4.3217592592592592E-2</v>
      </c>
      <c r="H37" s="19">
        <f>IF(C37="F",VLOOKUP(D37,'F 10K Road'!$A$2:$B$101,2,FALSE)*G37,VLOOKUP(D37,'M 10K Road'!$A$2:$B$101,2,FALSE)*G37)</f>
        <v>4.2746520833333329E-2</v>
      </c>
      <c r="I37" s="20">
        <f t="shared" si="3"/>
        <v>36</v>
      </c>
      <c r="J37" s="21">
        <f>VLOOKUP(I37,'Point Table'!A:B,2,FALSE)</f>
        <v>11</v>
      </c>
      <c r="K37" s="37"/>
    </row>
    <row r="38" spans="1:31">
      <c r="A38" t="s">
        <v>198</v>
      </c>
      <c r="B38" t="s">
        <v>203</v>
      </c>
      <c r="C38" t="s">
        <v>38</v>
      </c>
      <c r="D38">
        <v>49</v>
      </c>
      <c r="E38" t="s">
        <v>20</v>
      </c>
      <c r="F38" s="19" t="str">
        <f t="shared" si="2"/>
        <v>KatieFarisFUPPER VALLEY RUNNING CLUB</v>
      </c>
      <c r="G38" s="11">
        <v>4.8425925925925928E-2</v>
      </c>
      <c r="H38" s="19">
        <f>IF(C38="F",VLOOKUP(D38,'F 10K Road'!$A$2:$B$101,2,FALSE)*G38,VLOOKUP(D38,'M 10K Road'!$A$2:$B$101,2,FALSE)*G38)</f>
        <v>4.320076851851852E-2</v>
      </c>
      <c r="I38" s="20">
        <f t="shared" si="3"/>
        <v>37</v>
      </c>
      <c r="J38" s="21">
        <f>VLOOKUP(I38,'Point Table'!A:B,2,FALSE)</f>
        <v>10.5</v>
      </c>
      <c r="K38" s="37"/>
      <c r="P38" s="6"/>
      <c r="Q38" s="6"/>
      <c r="R38" s="9"/>
      <c r="W38" s="2"/>
      <c r="X38" s="2"/>
      <c r="Y38" s="2"/>
      <c r="Z38" s="2"/>
      <c r="AA38" s="2"/>
      <c r="AB38" s="2"/>
      <c r="AC38" s="2"/>
      <c r="AD38" s="2"/>
      <c r="AE38" s="2"/>
    </row>
    <row r="39" spans="1:31">
      <c r="A39" t="s">
        <v>183</v>
      </c>
      <c r="B39" s="3" t="s">
        <v>453</v>
      </c>
      <c r="C39" t="s">
        <v>38</v>
      </c>
      <c r="D39">
        <v>54</v>
      </c>
      <c r="E39" t="s">
        <v>19</v>
      </c>
      <c r="F39" s="19" t="str">
        <f t="shared" si="2"/>
        <v>KimBonenfantFMILLENNIUM RUNNING</v>
      </c>
      <c r="G39" s="11">
        <v>5.1481481481481482E-2</v>
      </c>
      <c r="H39" s="19">
        <f>IF(C39="F",VLOOKUP(D39,'F 10K Road'!$A$2:$B$101,2,FALSE)*G39,VLOOKUP(D39,'M 10K Road'!$A$2:$B$101,2,FALSE)*G39)</f>
        <v>4.3373148148148147E-2</v>
      </c>
      <c r="I39" s="20">
        <f t="shared" si="3"/>
        <v>38</v>
      </c>
      <c r="J39" s="21">
        <f>VLOOKUP(I39,'Point Table'!A:B,2,FALSE)</f>
        <v>10</v>
      </c>
      <c r="K39" s="37"/>
    </row>
    <row r="40" spans="1:31">
      <c r="A40" t="s">
        <v>145</v>
      </c>
      <c r="B40" t="s">
        <v>275</v>
      </c>
      <c r="C40" t="s">
        <v>38</v>
      </c>
      <c r="D40">
        <v>39</v>
      </c>
      <c r="E40" t="s">
        <v>20</v>
      </c>
      <c r="F40" s="19" t="str">
        <f t="shared" si="2"/>
        <v>ErinFlynnFUPPER VALLEY RUNNING CLUB</v>
      </c>
      <c r="G40" s="11">
        <v>4.6412037037037036E-2</v>
      </c>
      <c r="H40" s="19">
        <f>IF(C40="F",VLOOKUP(D40,'F 10K Road'!$A$2:$B$101,2,FALSE)*G40,VLOOKUP(D40,'M 10K Road'!$A$2:$B$101,2,FALSE)*G40)</f>
        <v>4.4922210648148143E-2</v>
      </c>
      <c r="I40" s="20">
        <f t="shared" si="3"/>
        <v>39</v>
      </c>
      <c r="J40" s="21">
        <f>VLOOKUP(I40,'Point Table'!A:B,2,FALSE)</f>
        <v>9.5</v>
      </c>
      <c r="K40" s="37"/>
      <c r="P40" s="6"/>
      <c r="Q40" s="6"/>
      <c r="R40" s="9"/>
      <c r="AA40" s="2"/>
      <c r="AB40" s="2"/>
      <c r="AC40" s="2"/>
      <c r="AD40" s="2"/>
      <c r="AE40" s="2"/>
    </row>
    <row r="41" spans="1:31">
      <c r="A41" t="s">
        <v>513</v>
      </c>
      <c r="B41" t="s">
        <v>514</v>
      </c>
      <c r="C41" t="s">
        <v>38</v>
      </c>
      <c r="D41">
        <v>25</v>
      </c>
      <c r="E41" t="s">
        <v>20</v>
      </c>
      <c r="F41" s="19" t="str">
        <f t="shared" si="2"/>
        <v>LydiaReedstromFUPPER VALLEY RUNNING CLUB</v>
      </c>
      <c r="G41" s="11">
        <v>4.5555555555555557E-2</v>
      </c>
      <c r="H41" s="19">
        <f>IF(C41="F",VLOOKUP(D41,'F 10K Road'!$A$2:$B$101,2,FALSE)*G41,VLOOKUP(D41,'M 10K Road'!$A$2:$B$101,2,FALSE)*G41)</f>
        <v>4.5555555555555557E-2</v>
      </c>
      <c r="I41" s="20">
        <f t="shared" si="3"/>
        <v>40</v>
      </c>
      <c r="J41" s="21">
        <f>VLOOKUP(I41,'Point Table'!A:B,2,FALSE)</f>
        <v>9</v>
      </c>
      <c r="K41" s="37"/>
      <c r="P41" s="8"/>
      <c r="R41" s="9"/>
      <c r="AA41" s="2"/>
      <c r="AB41" s="2"/>
      <c r="AC41" s="2"/>
      <c r="AD41" s="2"/>
      <c r="AE41" s="2"/>
    </row>
    <row r="42" spans="1:31">
      <c r="A42" t="s">
        <v>515</v>
      </c>
      <c r="B42" t="s">
        <v>516</v>
      </c>
      <c r="C42" t="s">
        <v>38</v>
      </c>
      <c r="D42">
        <v>26</v>
      </c>
      <c r="E42" t="s">
        <v>20</v>
      </c>
      <c r="F42" s="19" t="str">
        <f t="shared" si="2"/>
        <v>AndreaBucknamFUPPER VALLEY RUNNING CLUB</v>
      </c>
      <c r="G42" s="11">
        <v>4.5578703703703705E-2</v>
      </c>
      <c r="H42" s="19">
        <f>IF(C42="F",VLOOKUP(D42,'F 10K Road'!$A$2:$B$101,2,FALSE)*G42,VLOOKUP(D42,'M 10K Road'!$A$2:$B$101,2,FALSE)*G42)</f>
        <v>4.5578703703703705E-2</v>
      </c>
      <c r="I42" s="20">
        <f t="shared" si="3"/>
        <v>41</v>
      </c>
      <c r="J42" s="21">
        <f>VLOOKUP(I42,'Point Table'!A:B,2,FALSE)</f>
        <v>8.6999999999999993</v>
      </c>
      <c r="K42" s="37"/>
      <c r="P42" s="6"/>
      <c r="Q42" s="6"/>
      <c r="R42" s="9"/>
      <c r="AA42" s="2"/>
      <c r="AB42" s="2"/>
      <c r="AC42" s="2"/>
      <c r="AD42" s="2"/>
      <c r="AE42" s="2"/>
    </row>
    <row r="43" spans="1:31">
      <c r="A43" t="s">
        <v>241</v>
      </c>
      <c r="B43" t="s">
        <v>427</v>
      </c>
      <c r="C43" t="s">
        <v>38</v>
      </c>
      <c r="D43">
        <v>35</v>
      </c>
      <c r="E43" t="s">
        <v>19</v>
      </c>
      <c r="F43" s="19" t="str">
        <f t="shared" si="2"/>
        <v>KatherineGrzybFMILLENNIUM RUNNING</v>
      </c>
      <c r="G43" s="11">
        <v>4.6458333333333331E-2</v>
      </c>
      <c r="H43" s="19">
        <f>IF(C43="F",VLOOKUP(D43,'F 10K Road'!$A$2:$B$101,2,FALSE)*G43,VLOOKUP(D43,'M 10K Road'!$A$2:$B$101,2,FALSE)*G43)</f>
        <v>4.5793979166666665E-2</v>
      </c>
      <c r="I43" s="20">
        <f t="shared" si="3"/>
        <v>42</v>
      </c>
      <c r="J43" s="21">
        <f>VLOOKUP(I43,'Point Table'!A:B,2,FALSE)</f>
        <v>8.4</v>
      </c>
      <c r="K43" s="37"/>
    </row>
    <row r="44" spans="1:31">
      <c r="A44" t="s">
        <v>363</v>
      </c>
      <c r="B44" t="s">
        <v>364</v>
      </c>
      <c r="C44" t="s">
        <v>38</v>
      </c>
      <c r="D44">
        <v>42</v>
      </c>
      <c r="E44" t="s">
        <v>18</v>
      </c>
      <c r="F44" s="19" t="str">
        <f t="shared" si="2"/>
        <v>SharonPetersonFGREATER DERRY TRACK CLUB</v>
      </c>
      <c r="G44" s="11">
        <v>4.8750000000000002E-2</v>
      </c>
      <c r="H44" s="19">
        <f>IF(C44="F",VLOOKUP(D44,'F 10K Road'!$A$2:$B$101,2,FALSE)*G44,VLOOKUP(D44,'M 10K Road'!$A$2:$B$101,2,FALSE)*G44)</f>
        <v>4.6307624999999998E-2</v>
      </c>
      <c r="I44" s="20">
        <f t="shared" si="3"/>
        <v>43</v>
      </c>
      <c r="J44" s="21">
        <f>VLOOKUP(I44,'Point Table'!A:B,2,FALSE)</f>
        <v>8.1</v>
      </c>
      <c r="K44" s="37"/>
    </row>
    <row r="45" spans="1:31">
      <c r="A45" t="s">
        <v>393</v>
      </c>
      <c r="B45" t="s">
        <v>394</v>
      </c>
      <c r="C45" t="s">
        <v>38</v>
      </c>
      <c r="D45">
        <v>38</v>
      </c>
      <c r="E45" t="s">
        <v>17</v>
      </c>
      <c r="F45" s="19" t="str">
        <f t="shared" si="2"/>
        <v>JillRuddon-BenedumFGATE CITY STRIDERS</v>
      </c>
      <c r="G45" s="11">
        <v>4.7870370370370369E-2</v>
      </c>
      <c r="H45" s="19">
        <f>IF(C45="F",VLOOKUP(D45,'F 10K Road'!$A$2:$B$101,2,FALSE)*G45,VLOOKUP(D45,'M 10K Road'!$A$2:$B$101,2,FALSE)*G45)</f>
        <v>4.6577870370370367E-2</v>
      </c>
      <c r="I45" s="20">
        <f t="shared" si="3"/>
        <v>44</v>
      </c>
      <c r="J45" s="21">
        <f>VLOOKUP(I45,'Point Table'!A:B,2,FALSE)</f>
        <v>7.8</v>
      </c>
      <c r="K45" s="37"/>
      <c r="P45" s="6"/>
      <c r="R45" s="9"/>
      <c r="W45" s="2"/>
      <c r="X45" s="2"/>
      <c r="Y45" s="2"/>
      <c r="Z45" s="2"/>
      <c r="AA45" s="2"/>
      <c r="AB45" s="2"/>
      <c r="AC45" s="2"/>
      <c r="AD45" s="2"/>
      <c r="AE45" s="2"/>
    </row>
    <row r="46" spans="1:31">
      <c r="A46" t="s">
        <v>61</v>
      </c>
      <c r="B46" t="s">
        <v>517</v>
      </c>
      <c r="C46" t="s">
        <v>38</v>
      </c>
      <c r="D46">
        <v>38</v>
      </c>
      <c r="E46" t="s">
        <v>17</v>
      </c>
      <c r="F46" s="19" t="str">
        <f t="shared" si="2"/>
        <v>ShannonOBrienFGATE CITY STRIDERS</v>
      </c>
      <c r="G46" s="11">
        <v>4.7939814814814817E-2</v>
      </c>
      <c r="H46" s="19">
        <f>IF(C46="F",VLOOKUP(D46,'F 10K Road'!$A$2:$B$101,2,FALSE)*G46,VLOOKUP(D46,'M 10K Road'!$A$2:$B$101,2,FALSE)*G46)</f>
        <v>4.6645439814814817E-2</v>
      </c>
      <c r="I46" s="20">
        <f t="shared" si="3"/>
        <v>45</v>
      </c>
      <c r="J46" s="21">
        <f>VLOOKUP(I46,'Point Table'!A:B,2,FALSE)</f>
        <v>7.5</v>
      </c>
      <c r="K46" s="37"/>
      <c r="P46" s="6"/>
      <c r="Y46" s="2"/>
      <c r="Z46" s="2"/>
      <c r="AA46" s="2"/>
      <c r="AB46" s="2"/>
      <c r="AC46" s="2"/>
      <c r="AD46" s="2"/>
      <c r="AE46" s="2"/>
    </row>
    <row r="47" spans="1:31">
      <c r="A47" t="s">
        <v>57</v>
      </c>
      <c r="B47" t="s">
        <v>58</v>
      </c>
      <c r="C47" t="s">
        <v>38</v>
      </c>
      <c r="D47">
        <v>35</v>
      </c>
      <c r="E47" t="s">
        <v>17</v>
      </c>
      <c r="F47" s="19" t="str">
        <f t="shared" si="2"/>
        <v>CarlyMatthewsFGATE CITY STRIDERS</v>
      </c>
      <c r="G47" s="11">
        <v>4.7407407407407405E-2</v>
      </c>
      <c r="H47" s="19">
        <f>IF(C47="F",VLOOKUP(D47,'F 10K Road'!$A$2:$B$101,2,FALSE)*G47,VLOOKUP(D47,'M 10K Road'!$A$2:$B$101,2,FALSE)*G47)</f>
        <v>4.6729481481481483E-2</v>
      </c>
      <c r="I47" s="20">
        <f t="shared" si="3"/>
        <v>46</v>
      </c>
      <c r="J47" s="21">
        <f>VLOOKUP(I47,'Point Table'!A:B,2,FALSE)</f>
        <v>7.25</v>
      </c>
      <c r="K47" s="37"/>
    </row>
    <row r="48" spans="1:31">
      <c r="A48" t="s">
        <v>290</v>
      </c>
      <c r="B48" t="s">
        <v>274</v>
      </c>
      <c r="C48" t="s">
        <v>38</v>
      </c>
      <c r="D48">
        <v>48</v>
      </c>
      <c r="E48" t="s">
        <v>20</v>
      </c>
      <c r="F48" s="19" t="str">
        <f t="shared" si="2"/>
        <v>ChrisWolfeFUPPER VALLEY RUNNING CLUB</v>
      </c>
      <c r="G48" s="11">
        <v>5.2245370370370373E-2</v>
      </c>
      <c r="H48" s="19">
        <f>IF(C48="F",VLOOKUP(D48,'F 10K Road'!$A$2:$B$101,2,FALSE)*G48,VLOOKUP(D48,'M 10K Road'!$A$2:$B$101,2,FALSE)*G48)</f>
        <v>4.7109650462962963E-2</v>
      </c>
      <c r="I48" s="20">
        <f t="shared" si="3"/>
        <v>47</v>
      </c>
      <c r="J48" s="21">
        <f>VLOOKUP(I48,'Point Table'!A:B,2,FALSE)</f>
        <v>7</v>
      </c>
      <c r="K48" s="37"/>
    </row>
    <row r="49" spans="1:31">
      <c r="A49" t="s">
        <v>179</v>
      </c>
      <c r="B49" t="s">
        <v>180</v>
      </c>
      <c r="C49" t="s">
        <v>38</v>
      </c>
      <c r="D49">
        <v>66</v>
      </c>
      <c r="E49" t="s">
        <v>19</v>
      </c>
      <c r="F49" s="19" t="str">
        <f t="shared" si="2"/>
        <v>JaneSlaytonFMILLENNIUM RUNNING</v>
      </c>
      <c r="G49" s="11">
        <v>6.5347222222222223E-2</v>
      </c>
      <c r="H49" s="19">
        <f>IF(C49="F",VLOOKUP(D49,'F 10K Road'!$A$2:$B$101,2,FALSE)*G49,VLOOKUP(D49,'M 10K Road'!$A$2:$B$101,2,FALSE)*G49)</f>
        <v>4.7259111111111106E-2</v>
      </c>
      <c r="I49" s="20">
        <f t="shared" si="3"/>
        <v>48</v>
      </c>
      <c r="J49" s="21">
        <f>VLOOKUP(I49,'Point Table'!A:B,2,FALSE)</f>
        <v>6.75</v>
      </c>
      <c r="K49" s="37"/>
      <c r="P49" s="8"/>
      <c r="Q49" s="6"/>
      <c r="W49" s="2"/>
      <c r="X49" s="2"/>
      <c r="Y49" s="2"/>
      <c r="Z49" s="2"/>
      <c r="AA49" s="2"/>
      <c r="AB49" s="2"/>
      <c r="AC49" s="2"/>
      <c r="AD49" s="2"/>
      <c r="AE49" s="2"/>
    </row>
    <row r="50" spans="1:31">
      <c r="A50" t="s">
        <v>318</v>
      </c>
      <c r="B50" t="s">
        <v>319</v>
      </c>
      <c r="C50" t="s">
        <v>38</v>
      </c>
      <c r="D50">
        <v>59</v>
      </c>
      <c r="E50" t="s">
        <v>20</v>
      </c>
      <c r="F50" s="19" t="str">
        <f t="shared" si="2"/>
        <v>CareyStillmanFUPPER VALLEY RUNNING CLUB</v>
      </c>
      <c r="G50" s="11">
        <v>6.0694444444444447E-2</v>
      </c>
      <c r="H50" s="19">
        <f>IF(C50="F",VLOOKUP(D50,'F 10K Road'!$A$2:$B$101,2,FALSE)*G50,VLOOKUP(D50,'M 10K Road'!$A$2:$B$101,2,FALSE)*G50)</f>
        <v>4.8118555555555553E-2</v>
      </c>
      <c r="I50" s="20">
        <f t="shared" si="3"/>
        <v>49</v>
      </c>
      <c r="J50" s="21">
        <f>VLOOKUP(I50,'Point Table'!A:B,2,FALSE)</f>
        <v>6.5</v>
      </c>
    </row>
    <row r="51" spans="1:31">
      <c r="A51" t="s">
        <v>78</v>
      </c>
      <c r="B51" t="s">
        <v>79</v>
      </c>
      <c r="C51" t="s">
        <v>38</v>
      </c>
      <c r="D51">
        <v>62</v>
      </c>
      <c r="E51" t="s">
        <v>17</v>
      </c>
      <c r="F51" s="19" t="str">
        <f t="shared" si="2"/>
        <v>CherieGaudetteFGATE CITY STRIDERS</v>
      </c>
      <c r="G51" s="11">
        <v>6.4155092592592597E-2</v>
      </c>
      <c r="H51" s="19">
        <f>IF(C51="F",VLOOKUP(D51,'F 10K Road'!$A$2:$B$101,2,FALSE)*G51,VLOOKUP(D51,'M 10K Road'!$A$2:$B$101,2,FALSE)*G51)</f>
        <v>4.8943920138888895E-2</v>
      </c>
      <c r="I51" s="20">
        <f t="shared" si="3"/>
        <v>50</v>
      </c>
      <c r="J51" s="21">
        <f>VLOOKUP(I51,'Point Table'!A:B,2,FALSE)</f>
        <v>6.25</v>
      </c>
    </row>
    <row r="52" spans="1:31">
      <c r="A52" t="s">
        <v>181</v>
      </c>
      <c r="B52" t="s">
        <v>182</v>
      </c>
      <c r="C52" t="s">
        <v>38</v>
      </c>
      <c r="D52">
        <v>66</v>
      </c>
      <c r="E52" t="s">
        <v>19</v>
      </c>
      <c r="F52" s="19" t="str">
        <f t="shared" si="2"/>
        <v>CherylAdamsFMILLENNIUM RUNNING</v>
      </c>
      <c r="G52" s="11">
        <v>6.7800925925925931E-2</v>
      </c>
      <c r="H52" s="19">
        <f>IF(C52="F",VLOOKUP(D52,'F 10K Road'!$A$2:$B$101,2,FALSE)*G52,VLOOKUP(D52,'M 10K Road'!$A$2:$B$101,2,FALSE)*G52)</f>
        <v>4.9033629629629628E-2</v>
      </c>
      <c r="I52" s="20">
        <f t="shared" si="3"/>
        <v>51</v>
      </c>
      <c r="J52" s="21">
        <f>VLOOKUP(I52,'Point Table'!A:B,2,FALSE)</f>
        <v>6</v>
      </c>
      <c r="K52" s="37"/>
      <c r="P52" s="6"/>
      <c r="Q52" s="6"/>
      <c r="R52" s="9"/>
      <c r="W52" s="2"/>
      <c r="X52" s="2"/>
      <c r="Y52" s="2"/>
      <c r="Z52" s="2"/>
      <c r="AA52" s="2"/>
      <c r="AB52" s="2"/>
      <c r="AC52" s="2"/>
      <c r="AD52" s="2"/>
      <c r="AE52" s="2"/>
    </row>
    <row r="53" spans="1:31">
      <c r="A53" t="s">
        <v>454</v>
      </c>
      <c r="B53" t="s">
        <v>455</v>
      </c>
      <c r="C53" t="s">
        <v>38</v>
      </c>
      <c r="D53">
        <v>44</v>
      </c>
      <c r="E53" t="s">
        <v>19</v>
      </c>
      <c r="F53" s="19" t="str">
        <f t="shared" si="2"/>
        <v>MalissaKnightFMILLENNIUM RUNNING</v>
      </c>
      <c r="G53" s="11">
        <v>5.2499999999999998E-2</v>
      </c>
      <c r="H53" s="19">
        <f>IF(C53="F",VLOOKUP(D53,'F 10K Road'!$A$2:$B$101,2,FALSE)*G53,VLOOKUP(D53,'M 10K Road'!$A$2:$B$101,2,FALSE)*G53)</f>
        <v>4.9118999999999996E-2</v>
      </c>
      <c r="I53" s="20">
        <f t="shared" si="3"/>
        <v>52</v>
      </c>
      <c r="J53" s="21">
        <f>VLOOKUP(I53,'Point Table'!A:B,2,FALSE)</f>
        <v>5.75</v>
      </c>
      <c r="K53" s="37"/>
      <c r="P53" s="8"/>
      <c r="Q53" s="6"/>
      <c r="R53" s="9"/>
      <c r="AA53" s="2"/>
      <c r="AB53" s="2"/>
      <c r="AC53" s="2"/>
      <c r="AD53" s="2"/>
      <c r="AE53" s="2"/>
    </row>
    <row r="54" spans="1:31">
      <c r="A54" t="s">
        <v>315</v>
      </c>
      <c r="B54" t="s">
        <v>316</v>
      </c>
      <c r="C54" t="s">
        <v>38</v>
      </c>
      <c r="D54">
        <v>61</v>
      </c>
      <c r="E54" t="s">
        <v>20</v>
      </c>
      <c r="F54" s="19" t="str">
        <f t="shared" si="2"/>
        <v>JuliaNeilyFUPPER VALLEY RUNNING CLUB</v>
      </c>
      <c r="G54" s="11">
        <v>6.3900462962962964E-2</v>
      </c>
      <c r="H54" s="19">
        <f>IF(C54="F",VLOOKUP(D54,'F 10K Road'!$A$2:$B$101,2,FALSE)*G54,VLOOKUP(D54,'M 10K Road'!$A$2:$B$101,2,FALSE)*G54)</f>
        <v>4.9388667824074077E-2</v>
      </c>
      <c r="I54" s="20">
        <f t="shared" si="3"/>
        <v>53</v>
      </c>
      <c r="J54" s="21">
        <f>VLOOKUP(I54,'Point Table'!A:B,2,FALSE)</f>
        <v>5.5</v>
      </c>
      <c r="K54" s="37"/>
      <c r="P54" s="6"/>
      <c r="R54" s="9"/>
      <c r="AA54" s="2"/>
      <c r="AB54" s="2"/>
      <c r="AC54" s="2"/>
      <c r="AD54" s="2"/>
      <c r="AE54" s="2"/>
    </row>
    <row r="55" spans="1:31">
      <c r="A55" t="s">
        <v>510</v>
      </c>
      <c r="B55" t="s">
        <v>505</v>
      </c>
      <c r="C55" t="s">
        <v>38</v>
      </c>
      <c r="D55">
        <v>28</v>
      </c>
      <c r="E55" t="s">
        <v>18</v>
      </c>
      <c r="F55" s="19" t="str">
        <f t="shared" si="2"/>
        <v>ReganCoyleFGREATER DERRY TRACK CLUB</v>
      </c>
      <c r="G55" s="11">
        <v>4.9930555555555554E-2</v>
      </c>
      <c r="H55" s="19">
        <f>IF(C55="F",VLOOKUP(D55,'F 10K Road'!$A$2:$B$101,2,FALSE)*G55,VLOOKUP(D55,'M 10K Road'!$A$2:$B$101,2,FALSE)*G55)</f>
        <v>4.9920569444444444E-2</v>
      </c>
      <c r="I55" s="20">
        <f t="shared" si="3"/>
        <v>54</v>
      </c>
      <c r="J55" s="21">
        <f>VLOOKUP(I55,'Point Table'!A:B,2,FALSE)</f>
        <v>5.25</v>
      </c>
      <c r="K55" s="37"/>
    </row>
    <row r="56" spans="1:31">
      <c r="A56" t="s">
        <v>247</v>
      </c>
      <c r="B56" t="s">
        <v>288</v>
      </c>
      <c r="C56" t="s">
        <v>38</v>
      </c>
      <c r="D56">
        <v>40</v>
      </c>
      <c r="E56" t="s">
        <v>20</v>
      </c>
      <c r="F56" s="19" t="str">
        <f t="shared" si="2"/>
        <v>SarahSwansonFUPPER VALLEY RUNNING CLUB</v>
      </c>
      <c r="G56" s="11">
        <v>5.6446759259259259E-2</v>
      </c>
      <c r="H56" s="19">
        <f>IF(C56="F",VLOOKUP(D56,'F 10K Road'!$A$2:$B$101,2,FALSE)*G56,VLOOKUP(D56,'M 10K Road'!$A$2:$B$101,2,FALSE)*G56)</f>
        <v>5.4318716435185189E-2</v>
      </c>
      <c r="I56" s="20">
        <f t="shared" si="3"/>
        <v>55</v>
      </c>
      <c r="J56" s="21">
        <f>VLOOKUP(I56,'Point Table'!A:B,2,FALSE)</f>
        <v>5</v>
      </c>
      <c r="K56" s="37"/>
      <c r="P56" s="8"/>
      <c r="R56" s="9"/>
      <c r="W56" s="2"/>
      <c r="X56" s="2"/>
      <c r="Y56" s="2"/>
      <c r="Z56" s="2"/>
      <c r="AA56" s="2"/>
      <c r="AB56" s="2"/>
      <c r="AC56" s="2"/>
      <c r="AD56" s="2"/>
      <c r="AE56" s="2"/>
    </row>
    <row r="57" spans="1:31">
      <c r="A57" t="s">
        <v>285</v>
      </c>
      <c r="B57" t="s">
        <v>253</v>
      </c>
      <c r="C57" t="s">
        <v>38</v>
      </c>
      <c r="D57">
        <v>12</v>
      </c>
      <c r="E57" t="s">
        <v>20</v>
      </c>
      <c r="F57" s="19" t="str">
        <f t="shared" si="2"/>
        <v>VictoriaPomeroyFUPPER VALLEY RUNNING CLUB</v>
      </c>
      <c r="G57" s="11">
        <v>5.4641203703703706E-2</v>
      </c>
      <c r="H57" s="19">
        <f>IF(C57="F",VLOOKUP(D57,'F 10K Road'!$A$2:$B$101,2,FALSE)*G57,VLOOKUP(D57,'M 10K Road'!$A$2:$B$101,2,FALSE)*G57)</f>
        <v>5.4641203703703706E-2</v>
      </c>
      <c r="I57" s="20">
        <f t="shared" si="3"/>
        <v>56</v>
      </c>
      <c r="J57" s="21">
        <f>VLOOKUP(I57,'Point Table'!A:B,2,FALSE)</f>
        <v>4.75</v>
      </c>
    </row>
    <row r="58" spans="1:31">
      <c r="A58" t="s">
        <v>74</v>
      </c>
      <c r="B58" t="s">
        <v>75</v>
      </c>
      <c r="C58" t="s">
        <v>38</v>
      </c>
      <c r="D58">
        <v>31</v>
      </c>
      <c r="E58" t="s">
        <v>17</v>
      </c>
      <c r="F58" s="19" t="str">
        <f t="shared" si="2"/>
        <v>AllisonBelliveauFGATE CITY STRIDERS</v>
      </c>
      <c r="G58" s="11">
        <v>6.2395833333333331E-2</v>
      </c>
      <c r="H58" s="19">
        <f>IF(C58="F",VLOOKUP(D58,'F 10K Road'!$A$2:$B$101,2,FALSE)*G58,VLOOKUP(D58,'M 10K Road'!$A$2:$B$101,2,FALSE)*G58)</f>
        <v>6.2171208333333325E-2</v>
      </c>
      <c r="I58" s="20">
        <f t="shared" si="3"/>
        <v>57</v>
      </c>
      <c r="J58" s="21">
        <f>VLOOKUP(I58,'Point Table'!A:B,2,FALSE)</f>
        <v>4.5</v>
      </c>
      <c r="K58" s="37"/>
      <c r="P58" s="6"/>
      <c r="Q58" s="6"/>
      <c r="R58" s="9"/>
      <c r="X58" s="2"/>
      <c r="AB58" s="2"/>
      <c r="AC58" s="2"/>
      <c r="AD58" s="2"/>
      <c r="AE58" s="2"/>
    </row>
    <row r="59" spans="1:31">
      <c r="A59" t="s">
        <v>76</v>
      </c>
      <c r="B59" t="s">
        <v>77</v>
      </c>
      <c r="C59" t="s">
        <v>38</v>
      </c>
      <c r="D59">
        <v>28</v>
      </c>
      <c r="E59" t="s">
        <v>17</v>
      </c>
      <c r="F59" s="19" t="str">
        <f t="shared" si="2"/>
        <v>AlisonLilienfeldFGATE CITY STRIDERS</v>
      </c>
      <c r="G59" s="11">
        <v>6.2395833333333331E-2</v>
      </c>
      <c r="H59" s="19">
        <f>IF(C59="F",VLOOKUP(D59,'F 10K Road'!$A$2:$B$101,2,FALSE)*G59,VLOOKUP(D59,'M 10K Road'!$A$2:$B$101,2,FALSE)*G59)</f>
        <v>6.2383354166666669E-2</v>
      </c>
      <c r="I59" s="20">
        <f t="shared" si="3"/>
        <v>58</v>
      </c>
      <c r="J59" s="21">
        <f>VLOOKUP(I59,'Point Table'!A:B,2,FALSE)</f>
        <v>4.25</v>
      </c>
      <c r="K59" s="37"/>
      <c r="P59" s="6"/>
      <c r="R59" s="9"/>
      <c r="W59" s="2"/>
      <c r="X59" s="2"/>
      <c r="Y59" s="2"/>
      <c r="Z59" s="2"/>
      <c r="AA59" s="2"/>
      <c r="AB59" s="2"/>
      <c r="AC59" s="2"/>
      <c r="AD59" s="2"/>
      <c r="AE59" s="2"/>
    </row>
    <row r="60" spans="1:31">
      <c r="A60" t="s">
        <v>170</v>
      </c>
      <c r="B60" t="s">
        <v>142</v>
      </c>
      <c r="C60" t="s">
        <v>38</v>
      </c>
      <c r="D60">
        <v>34</v>
      </c>
      <c r="E60" t="s">
        <v>19</v>
      </c>
      <c r="F60" s="19" t="str">
        <f t="shared" si="2"/>
        <v>JessicaSmithFMILLENNIUM RUNNING</v>
      </c>
      <c r="G60" s="11">
        <v>6.7106481481481475E-2</v>
      </c>
      <c r="H60" s="19">
        <f>IF(C60="F",VLOOKUP(D60,'F 10K Road'!$A$2:$B$101,2,FALSE)*G60,VLOOKUP(D60,'M 10K Road'!$A$2:$B$101,2,FALSE)*G60)</f>
        <v>6.6375020833333326E-2</v>
      </c>
      <c r="I60" s="20">
        <f t="shared" si="3"/>
        <v>59</v>
      </c>
      <c r="J60" s="21">
        <f>VLOOKUP(I60,'Point Table'!A:B,2,FALSE)</f>
        <v>4</v>
      </c>
      <c r="K60" s="37"/>
      <c r="P60" s="8"/>
      <c r="Q60" s="6"/>
      <c r="R60" s="9"/>
      <c r="W60" s="2"/>
      <c r="X60" s="2"/>
      <c r="Y60" s="2"/>
      <c r="Z60" s="2"/>
      <c r="AA60" s="2"/>
      <c r="AB60" s="2"/>
      <c r="AC60" s="2"/>
      <c r="AD60" s="2"/>
      <c r="AE60" s="2"/>
    </row>
    <row r="61" spans="1:31">
      <c r="A61" t="s">
        <v>202</v>
      </c>
      <c r="B61" t="s">
        <v>376</v>
      </c>
      <c r="C61" t="s">
        <v>35</v>
      </c>
      <c r="D61">
        <v>46</v>
      </c>
      <c r="E61" t="s">
        <v>17</v>
      </c>
      <c r="F61" s="19" t="str">
        <f t="shared" si="2"/>
        <v>RyanAschbrennerMGATE CITY STRIDERS</v>
      </c>
      <c r="G61" s="11">
        <v>2.8773148148148148E-2</v>
      </c>
      <c r="H61" s="19">
        <f>IF(C61="F",VLOOKUP(D61,'F 10K Road'!$A$2:$B$101,2,FALSE)*G61,VLOOKUP(D61,'M 10K Road'!$A$2:$B$101,2,FALSE)*G61)</f>
        <v>2.6431013888888889E-2</v>
      </c>
      <c r="I61" s="20">
        <f t="shared" si="3"/>
        <v>1</v>
      </c>
      <c r="J61" s="21">
        <f>VLOOKUP(I61,'Point Table'!A:B,2,FALSE)</f>
        <v>100</v>
      </c>
      <c r="K61" s="37"/>
    </row>
    <row r="62" spans="1:31">
      <c r="A62" t="s">
        <v>200</v>
      </c>
      <c r="B62" t="s">
        <v>201</v>
      </c>
      <c r="C62" t="s">
        <v>35</v>
      </c>
      <c r="D62">
        <v>17</v>
      </c>
      <c r="E62" t="s">
        <v>20</v>
      </c>
      <c r="F62" s="19" t="str">
        <f t="shared" si="2"/>
        <v>GunnerCurrierMUPPER VALLEY RUNNING CLUB</v>
      </c>
      <c r="G62" s="11">
        <v>2.7175925925925926E-2</v>
      </c>
      <c r="H62" s="19">
        <f>IF(C62="F",VLOOKUP(D62,'F 10K Road'!$A$2:$B$101,2,FALSE)*G62,VLOOKUP(D62,'M 10K Road'!$A$2:$B$101,2,FALSE)*G62)</f>
        <v>2.7175925925925926E-2</v>
      </c>
      <c r="I62" s="20">
        <f t="shared" si="3"/>
        <v>2</v>
      </c>
      <c r="J62" s="21">
        <f>VLOOKUP(I62,'Point Table'!A:B,2,FALSE)</f>
        <v>96</v>
      </c>
      <c r="K62" s="37"/>
    </row>
    <row r="63" spans="1:31">
      <c r="A63" t="s">
        <v>153</v>
      </c>
      <c r="B63" t="s">
        <v>154</v>
      </c>
      <c r="C63" t="s">
        <v>35</v>
      </c>
      <c r="D63">
        <v>46</v>
      </c>
      <c r="E63" t="s">
        <v>19</v>
      </c>
      <c r="F63" s="19" t="str">
        <f t="shared" si="2"/>
        <v>DaveBeaudoinMMILLENNIUM RUNNING</v>
      </c>
      <c r="G63" s="11">
        <v>2.9618055555555557E-2</v>
      </c>
      <c r="H63" s="19">
        <f>IF(C63="F",VLOOKUP(D63,'F 10K Road'!$A$2:$B$101,2,FALSE)*G63,VLOOKUP(D63,'M 10K Road'!$A$2:$B$101,2,FALSE)*G63)</f>
        <v>2.7207145833333335E-2</v>
      </c>
      <c r="I63" s="20">
        <f t="shared" si="3"/>
        <v>3</v>
      </c>
      <c r="J63" s="21">
        <f>VLOOKUP(I63,'Point Table'!A:B,2,FALSE)</f>
        <v>92</v>
      </c>
      <c r="K63" s="37"/>
    </row>
    <row r="64" spans="1:31">
      <c r="A64" s="3" t="s">
        <v>205</v>
      </c>
      <c r="B64" t="s">
        <v>206</v>
      </c>
      <c r="C64" t="s">
        <v>35</v>
      </c>
      <c r="D64">
        <v>50</v>
      </c>
      <c r="E64" s="3" t="s">
        <v>20</v>
      </c>
      <c r="F64" s="19" t="str">
        <f t="shared" si="2"/>
        <v>DanielSheaMUPPER VALLEY RUNNING CLUB</v>
      </c>
      <c r="G64" s="11">
        <v>3.0925925925925926E-2</v>
      </c>
      <c r="H64" s="19">
        <f>IF(C64="F",VLOOKUP(D64,'F 10K Road'!$A$2:$B$101,2,FALSE)*G64,VLOOKUP(D64,'M 10K Road'!$A$2:$B$101,2,FALSE)*G64)</f>
        <v>2.7480777777777778E-2</v>
      </c>
      <c r="I64" s="20">
        <f t="shared" si="3"/>
        <v>4</v>
      </c>
      <c r="J64" s="21">
        <f>VLOOKUP(I64,'Point Table'!A:B,2,FALSE)</f>
        <v>88</v>
      </c>
      <c r="K64" s="37"/>
    </row>
    <row r="65" spans="1:31">
      <c r="A65" t="s">
        <v>92</v>
      </c>
      <c r="B65" t="s">
        <v>484</v>
      </c>
      <c r="C65" t="s">
        <v>35</v>
      </c>
      <c r="D65">
        <v>55</v>
      </c>
      <c r="E65" t="s">
        <v>17</v>
      </c>
      <c r="F65" s="19" t="str">
        <f t="shared" si="2"/>
        <v>MichaelO'NeillMGATE CITY STRIDERS</v>
      </c>
      <c r="G65" s="11">
        <v>3.2395833333333332E-2</v>
      </c>
      <c r="H65" s="19">
        <f>IF(C65="F",VLOOKUP(D65,'F 10K Road'!$A$2:$B$101,2,FALSE)*G65,VLOOKUP(D65,'M 10K Road'!$A$2:$B$101,2,FALSE)*G65)</f>
        <v>2.7572093749999999E-2</v>
      </c>
      <c r="I65" s="20">
        <f t="shared" si="3"/>
        <v>5</v>
      </c>
      <c r="J65" s="21">
        <f>VLOOKUP(I65,'Point Table'!A:B,2,FALSE)</f>
        <v>84</v>
      </c>
      <c r="K65" s="37"/>
    </row>
    <row r="66" spans="1:31">
      <c r="A66" t="s">
        <v>381</v>
      </c>
      <c r="B66" t="s">
        <v>488</v>
      </c>
      <c r="C66" t="s">
        <v>35</v>
      </c>
      <c r="D66">
        <v>60</v>
      </c>
      <c r="E66" t="s">
        <v>20</v>
      </c>
      <c r="F66" s="19" t="str">
        <f t="shared" ref="F66:F97" si="4">A66&amp;B66&amp;C66&amp;E66</f>
        <v>JimWestrichMUPPER VALLEY RUNNING CLUB</v>
      </c>
      <c r="G66" s="11">
        <v>3.4282407407407407E-2</v>
      </c>
      <c r="H66" s="19">
        <f>IF(C66="F",VLOOKUP(D66,'F 10K Road'!$A$2:$B$101,2,FALSE)*G66,VLOOKUP(D66,'M 10K Road'!$A$2:$B$101,2,FALSE)*G66)</f>
        <v>2.7892166666666666E-2</v>
      </c>
      <c r="I66" s="20">
        <f t="shared" ref="I66:I97" si="5">COUNTIFS($C$2:$C$233,C66,$H$2:$H$233,"&lt;"&amp;H66)+1</f>
        <v>6</v>
      </c>
      <c r="J66" s="21">
        <f>VLOOKUP(I66,'Point Table'!A:B,2,FALSE)</f>
        <v>80</v>
      </c>
      <c r="K66" s="37"/>
    </row>
    <row r="67" spans="1:31">
      <c r="A67" t="s">
        <v>160</v>
      </c>
      <c r="B67" t="s">
        <v>483</v>
      </c>
      <c r="C67" t="s">
        <v>35</v>
      </c>
      <c r="D67">
        <v>50</v>
      </c>
      <c r="E67" t="s">
        <v>20</v>
      </c>
      <c r="F67" s="19" t="str">
        <f t="shared" si="4"/>
        <v>SeanMeissnerMUPPER VALLEY RUNNING CLUB</v>
      </c>
      <c r="G67" s="11">
        <v>3.2048611111111111E-2</v>
      </c>
      <c r="H67" s="19">
        <f>IF(C67="F",VLOOKUP(D67,'F 10K Road'!$A$2:$B$101,2,FALSE)*G67,VLOOKUP(D67,'M 10K Road'!$A$2:$B$101,2,FALSE)*G67)</f>
        <v>2.8478395833333333E-2</v>
      </c>
      <c r="I67" s="20">
        <f t="shared" si="5"/>
        <v>7</v>
      </c>
      <c r="J67" s="21">
        <f>VLOOKUP(I67,'Point Table'!A:B,2,FALSE)</f>
        <v>76</v>
      </c>
      <c r="K67" s="37"/>
      <c r="P67" s="6"/>
      <c r="R67" s="9"/>
      <c r="AA67" s="2"/>
      <c r="AB67" s="2"/>
      <c r="AC67" s="2"/>
      <c r="AD67" s="2"/>
      <c r="AE67" s="2"/>
    </row>
    <row r="68" spans="1:31">
      <c r="A68" t="s">
        <v>124</v>
      </c>
      <c r="B68" t="s">
        <v>157</v>
      </c>
      <c r="C68" t="s">
        <v>35</v>
      </c>
      <c r="D68">
        <v>57</v>
      </c>
      <c r="E68" t="s">
        <v>19</v>
      </c>
      <c r="F68" s="19" t="str">
        <f t="shared" si="4"/>
        <v>MarkCraneMMILLENNIUM RUNNING</v>
      </c>
      <c r="G68" s="11">
        <v>3.4236111111111113E-2</v>
      </c>
      <c r="H68" s="19">
        <f>IF(C68="F",VLOOKUP(D68,'F 10K Road'!$A$2:$B$101,2,FALSE)*G68,VLOOKUP(D68,'M 10K Road'!$A$2:$B$101,2,FALSE)*G68)</f>
        <v>2.8624812499999999E-2</v>
      </c>
      <c r="I68" s="20">
        <f t="shared" si="5"/>
        <v>8</v>
      </c>
      <c r="J68" s="21">
        <f>VLOOKUP(I68,'Point Table'!A:B,2,FALSE)</f>
        <v>72</v>
      </c>
      <c r="K68" s="37"/>
    </row>
    <row r="69" spans="1:31">
      <c r="A69" t="s">
        <v>250</v>
      </c>
      <c r="B69" t="s">
        <v>251</v>
      </c>
      <c r="C69" t="s">
        <v>35</v>
      </c>
      <c r="D69">
        <v>62</v>
      </c>
      <c r="E69" t="s">
        <v>20</v>
      </c>
      <c r="F69" s="19" t="str">
        <f t="shared" si="4"/>
        <v>RobDanielsMUPPER VALLEY RUNNING CLUB</v>
      </c>
      <c r="G69" s="11">
        <v>3.619212962962963E-2</v>
      </c>
      <c r="H69" s="19">
        <f>IF(C69="F",VLOOKUP(D69,'F 10K Road'!$A$2:$B$101,2,FALSE)*G69,VLOOKUP(D69,'M 10K Road'!$A$2:$B$101,2,FALSE)*G69)</f>
        <v>2.8903034722222221E-2</v>
      </c>
      <c r="I69" s="20">
        <f t="shared" si="5"/>
        <v>9</v>
      </c>
      <c r="J69" s="21">
        <f>VLOOKUP(I69,'Point Table'!A:B,2,FALSE)</f>
        <v>68</v>
      </c>
      <c r="K69" s="37"/>
    </row>
    <row r="70" spans="1:31">
      <c r="A70" t="s">
        <v>381</v>
      </c>
      <c r="B70" t="s">
        <v>382</v>
      </c>
      <c r="C70" t="s">
        <v>35</v>
      </c>
      <c r="D70">
        <v>65</v>
      </c>
      <c r="E70" t="s">
        <v>17</v>
      </c>
      <c r="F70" s="19" t="str">
        <f t="shared" si="4"/>
        <v>JimHansenMGATE CITY STRIDERS</v>
      </c>
      <c r="G70" s="11">
        <v>3.7638888888888888E-2</v>
      </c>
      <c r="H70" s="19">
        <f>IF(C70="F",VLOOKUP(D70,'F 10K Road'!$A$2:$B$101,2,FALSE)*G70,VLOOKUP(D70,'M 10K Road'!$A$2:$B$101,2,FALSE)*G70)</f>
        <v>2.9211541666666667E-2</v>
      </c>
      <c r="I70" s="20">
        <f t="shared" si="5"/>
        <v>10</v>
      </c>
      <c r="J70" s="21">
        <f>VLOOKUP(I70,'Point Table'!A:B,2,FALSE)</f>
        <v>64</v>
      </c>
    </row>
    <row r="71" spans="1:31">
      <c r="A71" t="s">
        <v>55</v>
      </c>
      <c r="B71" t="s">
        <v>494</v>
      </c>
      <c r="C71" t="s">
        <v>35</v>
      </c>
      <c r="D71">
        <v>65</v>
      </c>
      <c r="E71" t="s">
        <v>20</v>
      </c>
      <c r="F71" s="19" t="str">
        <f t="shared" si="4"/>
        <v>StevenAndrewsMUPPER VALLEY RUNNING CLUB</v>
      </c>
      <c r="G71" s="11">
        <v>3.7708333333333337E-2</v>
      </c>
      <c r="H71" s="19">
        <f>IF(C71="F",VLOOKUP(D71,'F 10K Road'!$A$2:$B$101,2,FALSE)*G71,VLOOKUP(D71,'M 10K Road'!$A$2:$B$101,2,FALSE)*G71)</f>
        <v>2.9265437500000002E-2</v>
      </c>
      <c r="I71" s="20">
        <f t="shared" si="5"/>
        <v>11</v>
      </c>
      <c r="J71" s="21">
        <f>VLOOKUP(I71,'Point Table'!A:B,2,FALSE)</f>
        <v>61</v>
      </c>
      <c r="K71" s="37"/>
    </row>
    <row r="72" spans="1:31">
      <c r="A72" t="s">
        <v>88</v>
      </c>
      <c r="B72" t="s">
        <v>89</v>
      </c>
      <c r="C72" t="s">
        <v>35</v>
      </c>
      <c r="D72">
        <v>38</v>
      </c>
      <c r="E72" t="s">
        <v>18</v>
      </c>
      <c r="F72" s="19" t="str">
        <f t="shared" si="4"/>
        <v>NicholasGregoryMGREATER DERRY TRACK CLUB</v>
      </c>
      <c r="G72" s="11">
        <v>3.005787037037037E-2</v>
      </c>
      <c r="H72" s="19">
        <f>IF(C72="F",VLOOKUP(D72,'F 10K Road'!$A$2:$B$101,2,FALSE)*G72,VLOOKUP(D72,'M 10K Road'!$A$2:$B$101,2,FALSE)*G72)</f>
        <v>2.935752199074074E-2</v>
      </c>
      <c r="I72" s="20">
        <f t="shared" si="5"/>
        <v>12</v>
      </c>
      <c r="J72" s="21">
        <f>VLOOKUP(I72,'Point Table'!A:B,2,FALSE)</f>
        <v>58</v>
      </c>
      <c r="K72" s="37"/>
      <c r="P72" s="6"/>
      <c r="R72" s="9"/>
      <c r="W72" s="2"/>
      <c r="X72" s="2"/>
      <c r="Y72" s="2"/>
      <c r="Z72" s="2"/>
      <c r="AA72" s="2"/>
      <c r="AB72" s="2"/>
      <c r="AC72" s="2"/>
      <c r="AD72" s="2"/>
      <c r="AE72" s="2"/>
    </row>
    <row r="73" spans="1:31">
      <c r="A73" t="s">
        <v>414</v>
      </c>
      <c r="B73" t="s">
        <v>415</v>
      </c>
      <c r="C73" t="s">
        <v>35</v>
      </c>
      <c r="D73">
        <v>47</v>
      </c>
      <c r="E73" t="s">
        <v>19</v>
      </c>
      <c r="F73" s="19" t="str">
        <f t="shared" si="4"/>
        <v>EddieFerrisMMILLENNIUM RUNNING</v>
      </c>
      <c r="G73" s="11">
        <v>3.2314814814814817E-2</v>
      </c>
      <c r="H73" s="19">
        <f>IF(C73="F",VLOOKUP(D73,'F 10K Road'!$A$2:$B$101,2,FALSE)*G73,VLOOKUP(D73,'M 10K Road'!$A$2:$B$101,2,FALSE)*G73)</f>
        <v>2.9442027777777779E-2</v>
      </c>
      <c r="I73" s="20">
        <f t="shared" si="5"/>
        <v>13</v>
      </c>
      <c r="J73" s="21">
        <f>VLOOKUP(I73,'Point Table'!A:B,2,FALSE)</f>
        <v>55</v>
      </c>
      <c r="K73" s="37"/>
      <c r="P73" s="6"/>
      <c r="Q73" s="6"/>
      <c r="R73" s="9"/>
      <c r="AA73" s="2"/>
      <c r="AB73" s="2"/>
      <c r="AC73" s="2"/>
      <c r="AD73" s="2"/>
      <c r="AE73" s="2"/>
    </row>
    <row r="74" spans="1:31">
      <c r="A74" t="s">
        <v>124</v>
      </c>
      <c r="B74" t="s">
        <v>421</v>
      </c>
      <c r="C74" t="s">
        <v>35</v>
      </c>
      <c r="D74">
        <v>51</v>
      </c>
      <c r="E74" t="s">
        <v>19</v>
      </c>
      <c r="F74" s="19" t="str">
        <f t="shared" si="4"/>
        <v>MarkLapradeMMILLENNIUM RUNNING</v>
      </c>
      <c r="G74" s="11">
        <v>3.3460648148148149E-2</v>
      </c>
      <c r="H74" s="19">
        <f>IF(C74="F",VLOOKUP(D74,'F 10K Road'!$A$2:$B$101,2,FALSE)*G74,VLOOKUP(D74,'M 10K Road'!$A$2:$B$101,2,FALSE)*G74)</f>
        <v>2.9482177083333335E-2</v>
      </c>
      <c r="I74" s="20">
        <f t="shared" si="5"/>
        <v>14</v>
      </c>
      <c r="J74" s="21">
        <f>VLOOKUP(I74,'Point Table'!A:B,2,FALSE)</f>
        <v>52</v>
      </c>
      <c r="K74" s="37"/>
    </row>
    <row r="75" spans="1:31">
      <c r="A75" t="s">
        <v>96</v>
      </c>
      <c r="B75" t="s">
        <v>97</v>
      </c>
      <c r="C75" t="s">
        <v>35</v>
      </c>
      <c r="D75">
        <v>57</v>
      </c>
      <c r="E75" t="s">
        <v>18</v>
      </c>
      <c r="F75" s="19" t="str">
        <f t="shared" si="4"/>
        <v>JohnMcGarryMGREATER DERRY TRACK CLUB</v>
      </c>
      <c r="G75" s="11">
        <v>3.5300925925925923E-2</v>
      </c>
      <c r="H75" s="19">
        <f>IF(C75="F",VLOOKUP(D75,'F 10K Road'!$A$2:$B$101,2,FALSE)*G75,VLOOKUP(D75,'M 10K Road'!$A$2:$B$101,2,FALSE)*G75)</f>
        <v>2.9515104166666663E-2</v>
      </c>
      <c r="I75" s="20">
        <f t="shared" si="5"/>
        <v>15</v>
      </c>
      <c r="J75" s="21">
        <f>VLOOKUP(I75,'Point Table'!A:B,2,FALSE)</f>
        <v>49</v>
      </c>
      <c r="K75" s="37"/>
    </row>
    <row r="76" spans="1:31">
      <c r="A76" t="s">
        <v>150</v>
      </c>
      <c r="B76" t="s">
        <v>480</v>
      </c>
      <c r="C76" t="s">
        <v>35</v>
      </c>
      <c r="D76">
        <v>41</v>
      </c>
      <c r="E76" t="s">
        <v>20</v>
      </c>
      <c r="F76" s="19" t="str">
        <f t="shared" si="4"/>
        <v>ShaneGreeneMUPPER VALLEY RUNNING CLUB</v>
      </c>
      <c r="G76" s="11">
        <v>3.1030092592592592E-2</v>
      </c>
      <c r="H76" s="19">
        <f>IF(C76="F",VLOOKUP(D76,'F 10K Road'!$A$2:$B$101,2,FALSE)*G76,VLOOKUP(D76,'M 10K Road'!$A$2:$B$101,2,FALSE)*G76)</f>
        <v>2.9667871527777775E-2</v>
      </c>
      <c r="I76" s="20">
        <f t="shared" si="5"/>
        <v>16</v>
      </c>
      <c r="J76" s="21">
        <f>VLOOKUP(I76,'Point Table'!A:B,2,FALSE)</f>
        <v>46</v>
      </c>
      <c r="K76" s="37"/>
      <c r="P76" s="8"/>
      <c r="Q76" s="6"/>
      <c r="R76" s="9"/>
      <c r="AA76" s="2"/>
      <c r="AB76" s="2"/>
      <c r="AC76" s="2"/>
      <c r="AD76" s="2"/>
      <c r="AE76" s="2"/>
    </row>
    <row r="77" spans="1:31">
      <c r="A77" t="s">
        <v>499</v>
      </c>
      <c r="B77" t="s">
        <v>500</v>
      </c>
      <c r="C77" t="s">
        <v>35</v>
      </c>
      <c r="D77">
        <v>66</v>
      </c>
      <c r="E77" t="s">
        <v>18</v>
      </c>
      <c r="F77" s="19" t="str">
        <f t="shared" si="4"/>
        <v>LenEarnshawMGREATER DERRY TRACK CLUB</v>
      </c>
      <c r="G77" s="11">
        <v>3.8692129629629632E-2</v>
      </c>
      <c r="H77" s="19">
        <f>IF(C77="F",VLOOKUP(D77,'F 10K Road'!$A$2:$B$101,2,FALSE)*G77,VLOOKUP(D77,'M 10K Road'!$A$2:$B$101,2,FALSE)*G77)</f>
        <v>2.9738770833333334E-2</v>
      </c>
      <c r="I77" s="20">
        <f t="shared" si="5"/>
        <v>17</v>
      </c>
      <c r="J77" s="21">
        <f>VLOOKUP(I77,'Point Table'!A:B,2,FALSE)</f>
        <v>43</v>
      </c>
      <c r="K77" s="37"/>
      <c r="P77" s="6"/>
      <c r="W77" s="2"/>
      <c r="X77" s="2"/>
      <c r="Y77" s="2"/>
      <c r="Z77" s="2"/>
      <c r="AA77" s="2"/>
      <c r="AB77" s="2"/>
      <c r="AC77" s="2"/>
      <c r="AD77" s="2"/>
      <c r="AE77" s="2"/>
    </row>
    <row r="78" spans="1:31">
      <c r="A78" t="s">
        <v>68</v>
      </c>
      <c r="B78" t="s">
        <v>227</v>
      </c>
      <c r="C78" t="s">
        <v>35</v>
      </c>
      <c r="D78">
        <v>62</v>
      </c>
      <c r="E78" t="s">
        <v>20</v>
      </c>
      <c r="F78" s="19" t="str">
        <f t="shared" si="4"/>
        <v>TomMooreMUPPER VALLEY RUNNING CLUB</v>
      </c>
      <c r="G78" s="11">
        <v>3.7476851851851851E-2</v>
      </c>
      <c r="H78" s="19">
        <f>IF(C78="F",VLOOKUP(D78,'F 10K Road'!$A$2:$B$101,2,FALSE)*G78,VLOOKUP(D78,'M 10K Road'!$A$2:$B$101,2,FALSE)*G78)</f>
        <v>2.9929013888888887E-2</v>
      </c>
      <c r="I78" s="20">
        <f t="shared" si="5"/>
        <v>18</v>
      </c>
      <c r="J78" s="21">
        <f>VLOOKUP(I78,'Point Table'!A:B,2,FALSE)</f>
        <v>40</v>
      </c>
    </row>
    <row r="79" spans="1:31">
      <c r="A79" t="s">
        <v>292</v>
      </c>
      <c r="B79" t="s">
        <v>142</v>
      </c>
      <c r="C79" t="s">
        <v>35</v>
      </c>
      <c r="D79">
        <v>48</v>
      </c>
      <c r="E79" t="s">
        <v>20</v>
      </c>
      <c r="F79" s="19" t="str">
        <f t="shared" si="4"/>
        <v>ColinSmithMUPPER VALLEY RUNNING CLUB</v>
      </c>
      <c r="G79" s="11">
        <v>3.3344907407407406E-2</v>
      </c>
      <c r="H79" s="19">
        <f>IF(C79="F",VLOOKUP(D79,'F 10K Road'!$A$2:$B$101,2,FALSE)*G79,VLOOKUP(D79,'M 10K Road'!$A$2:$B$101,2,FALSE)*G79)</f>
        <v>3.0130458333333332E-2</v>
      </c>
      <c r="I79" s="20">
        <f t="shared" si="5"/>
        <v>19</v>
      </c>
      <c r="J79" s="21">
        <f>VLOOKUP(I79,'Point Table'!A:B,2,FALSE)</f>
        <v>37</v>
      </c>
      <c r="K79" s="37"/>
      <c r="P79" s="8"/>
      <c r="R79" s="9"/>
      <c r="Y79" s="2"/>
      <c r="Z79" s="2"/>
      <c r="AA79" s="2"/>
      <c r="AB79" s="2"/>
      <c r="AC79" s="2"/>
      <c r="AD79" s="2"/>
      <c r="AE79" s="2"/>
    </row>
    <row r="80" spans="1:31">
      <c r="A80" t="s">
        <v>204</v>
      </c>
      <c r="B80" t="s">
        <v>158</v>
      </c>
      <c r="C80" t="s">
        <v>35</v>
      </c>
      <c r="D80">
        <v>40</v>
      </c>
      <c r="E80" t="s">
        <v>20</v>
      </c>
      <c r="F80" s="19" t="str">
        <f t="shared" si="4"/>
        <v>SimonLongMUPPER VALLEY RUNNING CLUB</v>
      </c>
      <c r="G80" s="11">
        <v>3.1400462962962963E-2</v>
      </c>
      <c r="H80" s="19">
        <f>IF(C80="F",VLOOKUP(D80,'F 10K Road'!$A$2:$B$101,2,FALSE)*G80,VLOOKUP(D80,'M 10K Road'!$A$2:$B$101,2,FALSE)*G80)</f>
        <v>3.0257486111111113E-2</v>
      </c>
      <c r="I80" s="20">
        <f t="shared" si="5"/>
        <v>20</v>
      </c>
      <c r="J80" s="21">
        <f>VLOOKUP(I80,'Point Table'!A:B,2,FALSE)</f>
        <v>34</v>
      </c>
      <c r="K80" s="37"/>
      <c r="P80" s="6"/>
      <c r="Q80" s="6"/>
      <c r="R80" s="9"/>
      <c r="AA80" s="2"/>
      <c r="AB80" s="2"/>
      <c r="AC80" s="2"/>
      <c r="AD80" s="2"/>
      <c r="AE80" s="2"/>
    </row>
    <row r="81" spans="1:31">
      <c r="A81" t="s">
        <v>90</v>
      </c>
      <c r="B81" t="s">
        <v>91</v>
      </c>
      <c r="C81" t="s">
        <v>35</v>
      </c>
      <c r="D81">
        <v>27</v>
      </c>
      <c r="E81" t="s">
        <v>18</v>
      </c>
      <c r="F81" s="19" t="str">
        <f t="shared" si="4"/>
        <v>LoganFosterMGREATER DERRY TRACK CLUB</v>
      </c>
      <c r="G81" s="11">
        <v>3.0300925925925926E-2</v>
      </c>
      <c r="H81" s="19">
        <f>IF(C81="F",VLOOKUP(D81,'F 10K Road'!$A$2:$B$101,2,FALSE)*G81,VLOOKUP(D81,'M 10K Road'!$A$2:$B$101,2,FALSE)*G81)</f>
        <v>3.0300925925925926E-2</v>
      </c>
      <c r="I81" s="20">
        <f t="shared" si="5"/>
        <v>21</v>
      </c>
      <c r="J81" s="21">
        <f>VLOOKUP(I81,'Point Table'!A:B,2,FALSE)</f>
        <v>32</v>
      </c>
      <c r="K81" s="37"/>
    </row>
    <row r="82" spans="1:31">
      <c r="A82" t="s">
        <v>377</v>
      </c>
      <c r="B82" t="s">
        <v>490</v>
      </c>
      <c r="C82" t="s">
        <v>35</v>
      </c>
      <c r="D82">
        <v>58</v>
      </c>
      <c r="E82" t="s">
        <v>19</v>
      </c>
      <c r="F82" s="19" t="str">
        <f t="shared" si="4"/>
        <v>BrianArsenaultMMILLENNIUM RUNNING</v>
      </c>
      <c r="G82" s="11">
        <v>3.6585648148148145E-2</v>
      </c>
      <c r="H82" s="19">
        <f>IF(C82="F",VLOOKUP(D82,'F 10K Road'!$A$2:$B$101,2,FALSE)*G82,VLOOKUP(D82,'M 10K Road'!$A$2:$B$101,2,FALSE)*G82)</f>
        <v>3.0314868055555552E-2</v>
      </c>
      <c r="I82" s="20">
        <f t="shared" si="5"/>
        <v>22</v>
      </c>
      <c r="J82" s="21">
        <f>VLOOKUP(I82,'Point Table'!A:B,2,FALSE)</f>
        <v>30</v>
      </c>
      <c r="K82" s="37"/>
    </row>
    <row r="83" spans="1:31">
      <c r="A83" t="s">
        <v>99</v>
      </c>
      <c r="B83" t="s">
        <v>100</v>
      </c>
      <c r="C83" t="s">
        <v>35</v>
      </c>
      <c r="D83">
        <v>52</v>
      </c>
      <c r="E83" t="s">
        <v>18</v>
      </c>
      <c r="F83" s="19" t="str">
        <f t="shared" si="4"/>
        <v>PaulMahonMGREATER DERRY TRACK CLUB</v>
      </c>
      <c r="G83" s="11">
        <v>3.4988425925925923E-2</v>
      </c>
      <c r="H83" s="19">
        <f>IF(C83="F",VLOOKUP(D83,'F 10K Road'!$A$2:$B$101,2,FALSE)*G83,VLOOKUP(D83,'M 10K Road'!$A$2:$B$101,2,FALSE)*G83)</f>
        <v>3.0565888888888889E-2</v>
      </c>
      <c r="I83" s="20">
        <f t="shared" si="5"/>
        <v>23</v>
      </c>
      <c r="J83" s="21">
        <f>VLOOKUP(I83,'Point Table'!A:B,2,FALSE)</f>
        <v>28</v>
      </c>
      <c r="K83" s="37"/>
    </row>
    <row r="84" spans="1:31">
      <c r="A84" t="s">
        <v>101</v>
      </c>
      <c r="B84" t="s">
        <v>102</v>
      </c>
      <c r="C84" t="s">
        <v>35</v>
      </c>
      <c r="D84">
        <v>52</v>
      </c>
      <c r="E84" t="s">
        <v>18</v>
      </c>
      <c r="F84" s="19" t="str">
        <f t="shared" si="4"/>
        <v>GregDesmaraisMGREATER DERRY TRACK CLUB</v>
      </c>
      <c r="G84" s="11">
        <v>3.5439814814814813E-2</v>
      </c>
      <c r="H84" s="19">
        <f>IF(C84="F",VLOOKUP(D84,'F 10K Road'!$A$2:$B$101,2,FALSE)*G84,VLOOKUP(D84,'M 10K Road'!$A$2:$B$101,2,FALSE)*G84)</f>
        <v>3.0960222222222222E-2</v>
      </c>
      <c r="I84" s="20">
        <f t="shared" si="5"/>
        <v>24</v>
      </c>
      <c r="J84" s="21">
        <f>VLOOKUP(I84,'Point Table'!A:B,2,FALSE)</f>
        <v>26</v>
      </c>
      <c r="K84" s="37"/>
      <c r="P84" s="6"/>
      <c r="R84" s="9"/>
      <c r="X84" s="2"/>
      <c r="Y84" s="2"/>
      <c r="Z84" s="2"/>
      <c r="AA84" s="2"/>
      <c r="AB84" s="2"/>
      <c r="AC84" s="2"/>
      <c r="AD84" s="2"/>
      <c r="AE84" s="2"/>
    </row>
    <row r="85" spans="1:31">
      <c r="A85" t="s">
        <v>290</v>
      </c>
      <c r="B85" t="s">
        <v>49</v>
      </c>
      <c r="C85" t="s">
        <v>35</v>
      </c>
      <c r="D85">
        <v>22</v>
      </c>
      <c r="E85" t="s">
        <v>17</v>
      </c>
      <c r="F85" s="19" t="str">
        <f t="shared" si="4"/>
        <v>ChrisDrudingMGATE CITY STRIDERS</v>
      </c>
      <c r="G85" s="11">
        <v>3.1006944444444445E-2</v>
      </c>
      <c r="H85" s="19">
        <f>IF(C85="F",VLOOKUP(D85,'F 10K Road'!$A$2:$B$101,2,FALSE)*G85,VLOOKUP(D85,'M 10K Road'!$A$2:$B$101,2,FALSE)*G85)</f>
        <v>3.1006944444444445E-2</v>
      </c>
      <c r="I85" s="20">
        <f t="shared" si="5"/>
        <v>25</v>
      </c>
      <c r="J85" s="21">
        <f>VLOOKUP(I85,'Point Table'!A:B,2,FALSE)</f>
        <v>24</v>
      </c>
      <c r="K85" s="37"/>
      <c r="P85" s="6"/>
      <c r="Q85" s="6"/>
      <c r="R85" s="9"/>
      <c r="AA85" s="2"/>
      <c r="AB85" s="2"/>
      <c r="AC85" s="2"/>
      <c r="AD85" s="2"/>
      <c r="AE85" s="2"/>
    </row>
    <row r="86" spans="1:31">
      <c r="A86" t="s">
        <v>83</v>
      </c>
      <c r="B86" t="s">
        <v>213</v>
      </c>
      <c r="C86" t="s">
        <v>35</v>
      </c>
      <c r="D86">
        <v>41</v>
      </c>
      <c r="E86" t="s">
        <v>20</v>
      </c>
      <c r="F86" s="19" t="str">
        <f t="shared" si="4"/>
        <v>DavidBardachMUPPER VALLEY RUNNING CLUB</v>
      </c>
      <c r="G86" s="11">
        <v>3.3055555555555553E-2</v>
      </c>
      <c r="H86" s="19">
        <f>IF(C86="F",VLOOKUP(D86,'F 10K Road'!$A$2:$B$101,2,FALSE)*G86,VLOOKUP(D86,'M 10K Road'!$A$2:$B$101,2,FALSE)*G86)</f>
        <v>3.1604416666666663E-2</v>
      </c>
      <c r="I86" s="20">
        <f t="shared" si="5"/>
        <v>26</v>
      </c>
      <c r="J86" s="21">
        <f>VLOOKUP(I86,'Point Table'!A:B,2,FALSE)</f>
        <v>22.5</v>
      </c>
      <c r="K86" s="37"/>
      <c r="P86" s="8"/>
      <c r="Q86" s="6"/>
      <c r="R86" s="9"/>
      <c r="X86" s="2"/>
      <c r="AB86" s="2"/>
      <c r="AC86" s="2"/>
      <c r="AD86" s="2"/>
      <c r="AE86" s="2"/>
    </row>
    <row r="87" spans="1:31">
      <c r="A87" t="s">
        <v>481</v>
      </c>
      <c r="B87" t="s">
        <v>482</v>
      </c>
      <c r="C87" t="s">
        <v>35</v>
      </c>
      <c r="D87">
        <v>30</v>
      </c>
      <c r="E87" t="s">
        <v>18</v>
      </c>
      <c r="F87" s="19" t="str">
        <f t="shared" si="4"/>
        <v>BobbyODonnellMGREATER DERRY TRACK CLUB</v>
      </c>
      <c r="G87" s="11">
        <v>3.1921296296296295E-2</v>
      </c>
      <c r="H87" s="19">
        <f>IF(C87="F",VLOOKUP(D87,'F 10K Road'!$A$2:$B$101,2,FALSE)*G87,VLOOKUP(D87,'M 10K Road'!$A$2:$B$101,2,FALSE)*G87)</f>
        <v>3.1921296296296295E-2</v>
      </c>
      <c r="I87" s="20">
        <f t="shared" si="5"/>
        <v>27</v>
      </c>
      <c r="J87" s="21">
        <f>VLOOKUP(I87,'Point Table'!A:B,2,FALSE)</f>
        <v>21</v>
      </c>
      <c r="K87" s="37"/>
    </row>
    <row r="88" spans="1:31">
      <c r="A88" t="s">
        <v>92</v>
      </c>
      <c r="B88" t="s">
        <v>485</v>
      </c>
      <c r="C88" t="s">
        <v>35</v>
      </c>
      <c r="D88">
        <v>37</v>
      </c>
      <c r="E88" t="s">
        <v>19</v>
      </c>
      <c r="F88" s="19" t="str">
        <f t="shared" si="4"/>
        <v>MichaelGendreauMMILLENNIUM RUNNING</v>
      </c>
      <c r="G88" s="11">
        <v>3.2569444444444443E-2</v>
      </c>
      <c r="H88" s="19">
        <f>IF(C88="F",VLOOKUP(D88,'F 10K Road'!$A$2:$B$101,2,FALSE)*G88,VLOOKUP(D88,'M 10K Road'!$A$2:$B$101,2,FALSE)*G88)</f>
        <v>3.1989708333333332E-2</v>
      </c>
      <c r="I88" s="20">
        <f t="shared" si="5"/>
        <v>28</v>
      </c>
      <c r="J88" s="21">
        <f>VLOOKUP(I88,'Point Table'!A:B,2,FALSE)</f>
        <v>19.5</v>
      </c>
      <c r="K88" s="37"/>
    </row>
    <row r="89" spans="1:31">
      <c r="A89" t="s">
        <v>194</v>
      </c>
      <c r="B89" t="s">
        <v>491</v>
      </c>
      <c r="C89" t="s">
        <v>35</v>
      </c>
      <c r="D89">
        <v>53</v>
      </c>
      <c r="E89" t="s">
        <v>18</v>
      </c>
      <c r="F89" s="19" t="str">
        <f t="shared" si="4"/>
        <v>AndrewFongemieMGREATER DERRY TRACK CLUB</v>
      </c>
      <c r="G89" s="11">
        <v>3.7060185185185182E-2</v>
      </c>
      <c r="H89" s="19">
        <f>IF(C89="F",VLOOKUP(D89,'F 10K Road'!$A$2:$B$101,2,FALSE)*G89,VLOOKUP(D89,'M 10K Road'!$A$2:$B$101,2,FALSE)*G89)</f>
        <v>3.2097826388888882E-2</v>
      </c>
      <c r="I89" s="20">
        <f t="shared" si="5"/>
        <v>29</v>
      </c>
      <c r="J89" s="21">
        <f>VLOOKUP(I89,'Point Table'!A:B,2,FALSE)</f>
        <v>18</v>
      </c>
      <c r="K89" s="37"/>
    </row>
    <row r="90" spans="1:31">
      <c r="A90" t="s">
        <v>419</v>
      </c>
      <c r="B90" t="s">
        <v>62</v>
      </c>
      <c r="C90" t="s">
        <v>35</v>
      </c>
      <c r="D90">
        <v>26</v>
      </c>
      <c r="E90" t="s">
        <v>19</v>
      </c>
      <c r="F90" s="19" t="str">
        <f t="shared" si="4"/>
        <v>GavinThomasMMILLENNIUM RUNNING</v>
      </c>
      <c r="G90" s="11">
        <v>3.2199074074074074E-2</v>
      </c>
      <c r="H90" s="19">
        <f>IF(C90="F",VLOOKUP(D90,'F 10K Road'!$A$2:$B$101,2,FALSE)*G90,VLOOKUP(D90,'M 10K Road'!$A$2:$B$101,2,FALSE)*G90)</f>
        <v>3.2199074074074074E-2</v>
      </c>
      <c r="I90" s="20">
        <f t="shared" si="5"/>
        <v>30</v>
      </c>
      <c r="J90" s="21">
        <f>VLOOKUP(I90,'Point Table'!A:B,2,FALSE)</f>
        <v>16.5</v>
      </c>
      <c r="K90" s="37"/>
    </row>
    <row r="91" spans="1:31">
      <c r="A91" t="s">
        <v>377</v>
      </c>
      <c r="B91" t="s">
        <v>489</v>
      </c>
      <c r="C91" t="s">
        <v>35</v>
      </c>
      <c r="D91">
        <v>43</v>
      </c>
      <c r="E91" t="s">
        <v>19</v>
      </c>
      <c r="F91" s="19" t="str">
        <f t="shared" si="4"/>
        <v>BrianSeveranceMMILLENNIUM RUNNING</v>
      </c>
      <c r="G91" s="11">
        <v>3.4375000000000003E-2</v>
      </c>
      <c r="H91" s="19">
        <f>IF(C91="F",VLOOKUP(D91,'F 10K Road'!$A$2:$B$101,2,FALSE)*G91,VLOOKUP(D91,'M 10K Road'!$A$2:$B$101,2,FALSE)*G91)</f>
        <v>3.2350312500000006E-2</v>
      </c>
      <c r="I91" s="20">
        <f t="shared" si="5"/>
        <v>31</v>
      </c>
      <c r="J91" s="21">
        <f>VLOOKUP(I91,'Point Table'!A:B,2,FALSE)</f>
        <v>15.5</v>
      </c>
    </row>
    <row r="92" spans="1:31">
      <c r="A92" t="s">
        <v>486</v>
      </c>
      <c r="B92" t="s">
        <v>487</v>
      </c>
      <c r="C92" t="s">
        <v>35</v>
      </c>
      <c r="D92">
        <v>41</v>
      </c>
      <c r="E92" t="s">
        <v>19</v>
      </c>
      <c r="F92" s="19" t="str">
        <f t="shared" si="4"/>
        <v>MaikeGengMMILLENNIUM RUNNING</v>
      </c>
      <c r="G92" s="11">
        <v>3.4236111111111113E-2</v>
      </c>
      <c r="H92" s="19">
        <f>IF(C92="F",VLOOKUP(D92,'F 10K Road'!$A$2:$B$101,2,FALSE)*G92,VLOOKUP(D92,'M 10K Road'!$A$2:$B$101,2,FALSE)*G92)</f>
        <v>3.2733145833333331E-2</v>
      </c>
      <c r="I92" s="20">
        <f t="shared" si="5"/>
        <v>32</v>
      </c>
      <c r="J92" s="21">
        <f>VLOOKUP(I92,'Point Table'!A:B,2,FALSE)</f>
        <v>14.5</v>
      </c>
    </row>
    <row r="93" spans="1:31">
      <c r="A93" t="s">
        <v>155</v>
      </c>
      <c r="B93" t="s">
        <v>156</v>
      </c>
      <c r="C93" t="s">
        <v>35</v>
      </c>
      <c r="D93">
        <v>30</v>
      </c>
      <c r="E93" t="s">
        <v>19</v>
      </c>
      <c r="F93" s="19" t="str">
        <f t="shared" si="4"/>
        <v>BlakeTylerMMILLENNIUM RUNNING</v>
      </c>
      <c r="G93" s="11">
        <v>3.2858796296296296E-2</v>
      </c>
      <c r="H93" s="19">
        <f>IF(C93="F",VLOOKUP(D93,'F 10K Road'!$A$2:$B$101,2,FALSE)*G93,VLOOKUP(D93,'M 10K Road'!$A$2:$B$101,2,FALSE)*G93)</f>
        <v>3.2858796296296296E-2</v>
      </c>
      <c r="I93" s="20">
        <f t="shared" si="5"/>
        <v>33</v>
      </c>
      <c r="J93" s="21">
        <f>VLOOKUP(I93,'Point Table'!A:B,2,FALSE)</f>
        <v>13.5</v>
      </c>
      <c r="K93" s="37"/>
      <c r="P93" s="6"/>
      <c r="Q93" s="6"/>
      <c r="R93" s="9"/>
      <c r="AA93" s="2"/>
      <c r="AB93" s="2"/>
      <c r="AC93" s="2"/>
      <c r="AD93" s="2"/>
      <c r="AE93" s="2"/>
    </row>
    <row r="94" spans="1:31">
      <c r="A94" t="s">
        <v>83</v>
      </c>
      <c r="B94" t="s">
        <v>498</v>
      </c>
      <c r="C94" t="s">
        <v>35</v>
      </c>
      <c r="D94">
        <v>53</v>
      </c>
      <c r="E94" t="s">
        <v>19</v>
      </c>
      <c r="F94" s="19" t="str">
        <f t="shared" si="4"/>
        <v>DavidRoseMMILLENNIUM RUNNING</v>
      </c>
      <c r="G94" s="11">
        <v>3.829861111111111E-2</v>
      </c>
      <c r="H94" s="19">
        <f>IF(C94="F",VLOOKUP(D94,'F 10K Road'!$A$2:$B$101,2,FALSE)*G94,VLOOKUP(D94,'M 10K Road'!$A$2:$B$101,2,FALSE)*G94)</f>
        <v>3.3170427083333329E-2</v>
      </c>
      <c r="I94" s="20">
        <f t="shared" si="5"/>
        <v>34</v>
      </c>
      <c r="J94" s="21">
        <f>VLOOKUP(I94,'Point Table'!A:B,2,FALSE)</f>
        <v>12.5</v>
      </c>
      <c r="K94" s="37"/>
      <c r="P94" s="8"/>
      <c r="Q94" s="6"/>
      <c r="R94" s="9"/>
      <c r="AA94" s="2"/>
      <c r="AB94" s="2"/>
      <c r="AC94" s="2"/>
      <c r="AD94" s="2"/>
      <c r="AE94" s="2"/>
    </row>
    <row r="95" spans="1:31">
      <c r="A95" t="s">
        <v>50</v>
      </c>
      <c r="B95" t="s">
        <v>51</v>
      </c>
      <c r="C95" t="s">
        <v>35</v>
      </c>
      <c r="D95">
        <v>65</v>
      </c>
      <c r="E95" t="s">
        <v>17</v>
      </c>
      <c r="F95" s="19" t="str">
        <f t="shared" si="4"/>
        <v>BruceContiMGATE CITY STRIDERS</v>
      </c>
      <c r="G95" s="11">
        <v>4.2939814814814813E-2</v>
      </c>
      <c r="H95" s="19">
        <f>IF(C95="F",VLOOKUP(D95,'F 10K Road'!$A$2:$B$101,2,FALSE)*G95,VLOOKUP(D95,'M 10K Road'!$A$2:$B$101,2,FALSE)*G95)</f>
        <v>3.3325590277777775E-2</v>
      </c>
      <c r="I95" s="20">
        <f t="shared" si="5"/>
        <v>35</v>
      </c>
      <c r="J95" s="21">
        <f>VLOOKUP(I95,'Point Table'!A:B,2,FALSE)</f>
        <v>11.5</v>
      </c>
      <c r="K95" s="37"/>
      <c r="P95" s="8"/>
      <c r="Q95" s="6"/>
      <c r="W95" s="2"/>
      <c r="X95" s="2"/>
      <c r="Y95" s="2"/>
      <c r="Z95" s="2"/>
      <c r="AA95" s="2"/>
      <c r="AB95" s="2"/>
      <c r="AC95" s="2"/>
      <c r="AD95" s="2"/>
      <c r="AE95" s="2"/>
    </row>
    <row r="96" spans="1:31">
      <c r="A96" t="s">
        <v>433</v>
      </c>
      <c r="B96" t="s">
        <v>434</v>
      </c>
      <c r="C96" t="s">
        <v>35</v>
      </c>
      <c r="D96">
        <v>58</v>
      </c>
      <c r="E96" t="s">
        <v>19</v>
      </c>
      <c r="F96" s="19" t="str">
        <f t="shared" si="4"/>
        <v>KevinReigstadMMILLENNIUM RUNNING</v>
      </c>
      <c r="G96" s="11">
        <v>4.0312500000000001E-2</v>
      </c>
      <c r="H96" s="19">
        <f>IF(C96="F",VLOOKUP(D96,'F 10K Road'!$A$2:$B$101,2,FALSE)*G96,VLOOKUP(D96,'M 10K Road'!$A$2:$B$101,2,FALSE)*G96)</f>
        <v>3.34029375E-2</v>
      </c>
      <c r="I96" s="20">
        <f t="shared" si="5"/>
        <v>36</v>
      </c>
      <c r="J96" s="21">
        <f>VLOOKUP(I96,'Point Table'!A:B,2,FALSE)</f>
        <v>11</v>
      </c>
      <c r="K96" s="37"/>
      <c r="P96" s="6"/>
      <c r="Q96" s="6"/>
      <c r="R96" s="9"/>
      <c r="AA96" s="2"/>
      <c r="AB96" s="2"/>
      <c r="AC96" s="2"/>
      <c r="AD96" s="2"/>
      <c r="AE96" s="2"/>
    </row>
    <row r="97" spans="1:31">
      <c r="A97" t="s">
        <v>160</v>
      </c>
      <c r="B97" t="s">
        <v>505</v>
      </c>
      <c r="C97" t="s">
        <v>35</v>
      </c>
      <c r="D97">
        <v>61</v>
      </c>
      <c r="E97" t="s">
        <v>18</v>
      </c>
      <c r="F97" s="19" t="str">
        <f t="shared" si="4"/>
        <v>SeanCoyleMGREATER DERRY TRACK CLUB</v>
      </c>
      <c r="G97" s="11">
        <v>4.1863425925925929E-2</v>
      </c>
      <c r="H97" s="19">
        <f>IF(C97="F",VLOOKUP(D97,'F 10K Road'!$A$2:$B$101,2,FALSE)*G97,VLOOKUP(D97,'M 10K Road'!$A$2:$B$101,2,FALSE)*G97)</f>
        <v>3.3746107638888891E-2</v>
      </c>
      <c r="I97" s="20">
        <f t="shared" si="5"/>
        <v>37</v>
      </c>
      <c r="J97" s="21">
        <f>VLOOKUP(I97,'Point Table'!A:B,2,FALSE)</f>
        <v>10.5</v>
      </c>
      <c r="K97" s="37"/>
      <c r="P97" s="6"/>
      <c r="Q97" s="6"/>
      <c r="R97" s="9"/>
      <c r="AA97" s="2"/>
      <c r="AB97" s="2"/>
      <c r="AC97" s="2"/>
      <c r="AD97" s="2"/>
      <c r="AE97" s="2"/>
    </row>
    <row r="98" spans="1:31">
      <c r="A98" t="s">
        <v>41</v>
      </c>
      <c r="B98" t="s">
        <v>42</v>
      </c>
      <c r="C98" t="s">
        <v>35</v>
      </c>
      <c r="D98">
        <v>57</v>
      </c>
      <c r="E98" t="s">
        <v>17</v>
      </c>
      <c r="F98" s="19" t="str">
        <f t="shared" ref="F98:F123" si="6">A98&amp;B98&amp;C98&amp;E98</f>
        <v>KentSirimogluMGATE CITY STRIDERS</v>
      </c>
      <c r="G98" s="11">
        <v>4.0393518518518516E-2</v>
      </c>
      <c r="H98" s="19">
        <f>IF(C98="F",VLOOKUP(D98,'F 10K Road'!$A$2:$B$101,2,FALSE)*G98,VLOOKUP(D98,'M 10K Road'!$A$2:$B$101,2,FALSE)*G98)</f>
        <v>3.3773020833333327E-2</v>
      </c>
      <c r="I98" s="20">
        <f t="shared" ref="I98:I123" si="7">COUNTIFS($C$2:$C$233,C98,$H$2:$H$233,"&lt;"&amp;H98)+1</f>
        <v>38</v>
      </c>
      <c r="J98" s="21">
        <f>VLOOKUP(I98,'Point Table'!A:B,2,FALSE)</f>
        <v>10</v>
      </c>
      <c r="K98" s="37"/>
      <c r="P98" s="8"/>
      <c r="R98" s="9"/>
      <c r="W98" s="2"/>
      <c r="X98" s="2"/>
      <c r="Y98" s="2"/>
      <c r="Z98" s="2"/>
      <c r="AA98" s="2"/>
      <c r="AB98" s="2"/>
      <c r="AC98" s="2"/>
      <c r="AD98" s="2"/>
      <c r="AE98" s="2"/>
    </row>
    <row r="99" spans="1:31">
      <c r="A99" t="s">
        <v>109</v>
      </c>
      <c r="B99" t="s">
        <v>497</v>
      </c>
      <c r="C99" t="s">
        <v>35</v>
      </c>
      <c r="D99">
        <v>48</v>
      </c>
      <c r="E99" t="s">
        <v>19</v>
      </c>
      <c r="F99" s="19" t="str">
        <f t="shared" si="6"/>
        <v>ChristopherDeanMMILLENNIUM RUNNING</v>
      </c>
      <c r="G99" s="11">
        <v>3.7962962962962962E-2</v>
      </c>
      <c r="H99" s="19">
        <f>IF(C99="F",VLOOKUP(D99,'F 10K Road'!$A$2:$B$101,2,FALSE)*G99,VLOOKUP(D99,'M 10K Road'!$A$2:$B$101,2,FALSE)*G99)</f>
        <v>3.4303333333333332E-2</v>
      </c>
      <c r="I99" s="20">
        <f t="shared" si="7"/>
        <v>39</v>
      </c>
      <c r="J99" s="21">
        <f>VLOOKUP(I99,'Point Table'!A:B,2,FALSE)</f>
        <v>9.5</v>
      </c>
      <c r="K99" s="37"/>
    </row>
    <row r="100" spans="1:31">
      <c r="A100" t="s">
        <v>107</v>
      </c>
      <c r="B100" t="s">
        <v>108</v>
      </c>
      <c r="C100" t="s">
        <v>35</v>
      </c>
      <c r="D100">
        <v>50</v>
      </c>
      <c r="E100" t="s">
        <v>18</v>
      </c>
      <c r="F100" s="19" t="str">
        <f t="shared" si="6"/>
        <v>JamesAikenMGREATER DERRY TRACK CLUB</v>
      </c>
      <c r="G100" s="11">
        <v>3.9317129629629632E-2</v>
      </c>
      <c r="H100" s="19">
        <f>IF(C100="F",VLOOKUP(D100,'F 10K Road'!$A$2:$B$101,2,FALSE)*G100,VLOOKUP(D100,'M 10K Road'!$A$2:$B$101,2,FALSE)*G100)</f>
        <v>3.4937201388888887E-2</v>
      </c>
      <c r="I100" s="20">
        <f t="shared" si="7"/>
        <v>40</v>
      </c>
      <c r="J100" s="21">
        <f>VLOOKUP(I100,'Point Table'!A:B,2,FALSE)</f>
        <v>9</v>
      </c>
      <c r="K100" s="37"/>
      <c r="P100" s="6"/>
      <c r="R100" s="9"/>
      <c r="Y100" s="2"/>
      <c r="Z100" s="2"/>
      <c r="AA100" s="2"/>
      <c r="AB100" s="2"/>
      <c r="AC100" s="2"/>
      <c r="AD100" s="2"/>
      <c r="AE100" s="2"/>
    </row>
    <row r="101" spans="1:31">
      <c r="A101" t="s">
        <v>501</v>
      </c>
      <c r="B101" t="s">
        <v>502</v>
      </c>
      <c r="C101" t="s">
        <v>35</v>
      </c>
      <c r="D101">
        <v>47</v>
      </c>
      <c r="E101" t="s">
        <v>18</v>
      </c>
      <c r="F101" s="19" t="str">
        <f t="shared" si="6"/>
        <v>JonathanAlizioMGREATER DERRY TRACK CLUB</v>
      </c>
      <c r="G101" s="11">
        <v>4.0069444444444442E-2</v>
      </c>
      <c r="H101" s="19">
        <f>IF(C101="F",VLOOKUP(D101,'F 10K Road'!$A$2:$B$101,2,FALSE)*G101,VLOOKUP(D101,'M 10K Road'!$A$2:$B$101,2,FALSE)*G101)</f>
        <v>3.6507270833333334E-2</v>
      </c>
      <c r="I101" s="20">
        <f t="shared" si="7"/>
        <v>41</v>
      </c>
      <c r="J101" s="21">
        <f>VLOOKUP(I101,'Point Table'!A:B,2,FALSE)</f>
        <v>8.6999999999999993</v>
      </c>
      <c r="K101" s="37"/>
      <c r="P101" s="8"/>
      <c r="R101" s="9"/>
      <c r="Y101" s="2"/>
      <c r="Z101" s="2"/>
      <c r="AA101" s="2"/>
      <c r="AB101" s="2"/>
      <c r="AC101" s="2"/>
      <c r="AD101" s="2"/>
      <c r="AE101" s="2"/>
    </row>
    <row r="102" spans="1:31">
      <c r="A102" t="s">
        <v>46</v>
      </c>
      <c r="B102" t="s">
        <v>47</v>
      </c>
      <c r="C102" t="s">
        <v>35</v>
      </c>
      <c r="D102">
        <v>52</v>
      </c>
      <c r="E102" t="s">
        <v>17</v>
      </c>
      <c r="F102" s="19" t="str">
        <f t="shared" si="6"/>
        <v>MatthewShapiroMGATE CITY STRIDERS</v>
      </c>
      <c r="G102" s="11">
        <v>4.2002314814814812E-2</v>
      </c>
      <c r="H102" s="19">
        <f>IF(C102="F",VLOOKUP(D102,'F 10K Road'!$A$2:$B$101,2,FALSE)*G102,VLOOKUP(D102,'M 10K Road'!$A$2:$B$101,2,FALSE)*G102)</f>
        <v>3.6693222222222224E-2</v>
      </c>
      <c r="I102" s="20">
        <f t="shared" si="7"/>
        <v>42</v>
      </c>
      <c r="J102" s="21">
        <f>VLOOKUP(I102,'Point Table'!A:B,2,FALSE)</f>
        <v>8.4</v>
      </c>
      <c r="K102" s="37"/>
    </row>
    <row r="103" spans="1:31">
      <c r="A103" t="s">
        <v>62</v>
      </c>
      <c r="B103" t="s">
        <v>63</v>
      </c>
      <c r="C103" t="s">
        <v>35</v>
      </c>
      <c r="D103">
        <v>70</v>
      </c>
      <c r="E103" t="s">
        <v>17</v>
      </c>
      <c r="F103" s="19" t="str">
        <f t="shared" si="6"/>
        <v>ThomasConleyMGATE CITY STRIDERS</v>
      </c>
      <c r="G103" s="11">
        <v>4.9699074074074076E-2</v>
      </c>
      <c r="H103" s="19">
        <f>IF(C103="F",VLOOKUP(D103,'F 10K Road'!$A$2:$B$101,2,FALSE)*G103,VLOOKUP(D103,'M 10K Road'!$A$2:$B$101,2,FALSE)*G103)</f>
        <v>3.6707736111111111E-2</v>
      </c>
      <c r="I103" s="20">
        <f t="shared" si="7"/>
        <v>43</v>
      </c>
      <c r="J103" s="21">
        <f>VLOOKUP(I103,'Point Table'!A:B,2,FALSE)</f>
        <v>8.1</v>
      </c>
      <c r="K103" s="37"/>
    </row>
    <row r="104" spans="1:31">
      <c r="A104" t="s">
        <v>160</v>
      </c>
      <c r="B104" t="s">
        <v>161</v>
      </c>
      <c r="C104" t="s">
        <v>35</v>
      </c>
      <c r="D104">
        <v>56</v>
      </c>
      <c r="E104" t="s">
        <v>19</v>
      </c>
      <c r="F104" s="19" t="str">
        <f t="shared" si="6"/>
        <v>SeanPattenMMILLENNIUM RUNNING</v>
      </c>
      <c r="G104" s="11">
        <v>4.3715277777777777E-2</v>
      </c>
      <c r="H104" s="19">
        <f>IF(C104="F",VLOOKUP(D104,'F 10K Road'!$A$2:$B$101,2,FALSE)*G104,VLOOKUP(D104,'M 10K Road'!$A$2:$B$101,2,FALSE)*G104)</f>
        <v>3.6878208333333336E-2</v>
      </c>
      <c r="I104" s="20">
        <f t="shared" si="7"/>
        <v>44</v>
      </c>
      <c r="J104" s="21">
        <f>VLOOKUP(I104,'Point Table'!A:B,2,FALSE)</f>
        <v>7.8</v>
      </c>
      <c r="K104" s="37"/>
      <c r="P104" s="8"/>
      <c r="Q104" s="6"/>
      <c r="W104" s="2"/>
      <c r="X104" s="2"/>
      <c r="Y104" s="2"/>
      <c r="Z104" s="2"/>
      <c r="AA104" s="2"/>
      <c r="AB104" s="2"/>
      <c r="AC104" s="2"/>
      <c r="AD104" s="2"/>
      <c r="AE104" s="2"/>
    </row>
    <row r="105" spans="1:31">
      <c r="A105" t="s">
        <v>492</v>
      </c>
      <c r="B105" t="s">
        <v>493</v>
      </c>
      <c r="C105" t="s">
        <v>35</v>
      </c>
      <c r="D105">
        <v>20</v>
      </c>
      <c r="E105" t="s">
        <v>18</v>
      </c>
      <c r="F105" s="19" t="str">
        <f t="shared" si="6"/>
        <v>CalebHagnerMGREATER DERRY TRACK CLUB</v>
      </c>
      <c r="G105" s="11">
        <v>3.7488425925925925E-2</v>
      </c>
      <c r="H105" s="19">
        <f>IF(C105="F",VLOOKUP(D105,'F 10K Road'!$A$2:$B$101,2,FALSE)*G105,VLOOKUP(D105,'M 10K Road'!$A$2:$B$101,2,FALSE)*G105)</f>
        <v>3.7488425925925925E-2</v>
      </c>
      <c r="I105" s="20">
        <f t="shared" si="7"/>
        <v>45</v>
      </c>
      <c r="J105" s="21">
        <f>VLOOKUP(I105,'Point Table'!A:B,2,FALSE)</f>
        <v>7.5</v>
      </c>
      <c r="P105" s="6"/>
      <c r="Q105" s="6"/>
      <c r="R105" s="9"/>
      <c r="W105" s="2"/>
      <c r="X105" s="2"/>
      <c r="Y105" s="2"/>
      <c r="Z105" s="2"/>
      <c r="AA105" s="2"/>
      <c r="AB105" s="2"/>
      <c r="AC105" s="2"/>
      <c r="AD105" s="2"/>
      <c r="AE105" s="2"/>
    </row>
    <row r="106" spans="1:31">
      <c r="A106" t="s">
        <v>96</v>
      </c>
      <c r="B106" t="s">
        <v>276</v>
      </c>
      <c r="C106" t="s">
        <v>35</v>
      </c>
      <c r="D106">
        <v>62</v>
      </c>
      <c r="E106" t="s">
        <v>20</v>
      </c>
      <c r="F106" s="19" t="str">
        <f t="shared" si="6"/>
        <v>JohnMurphyMUPPER VALLEY RUNNING CLUB</v>
      </c>
      <c r="G106" s="11">
        <v>4.7037037037037037E-2</v>
      </c>
      <c r="H106" s="19">
        <f>IF(C106="F",VLOOKUP(D106,'F 10K Road'!$A$2:$B$101,2,FALSE)*G106,VLOOKUP(D106,'M 10K Road'!$A$2:$B$101,2,FALSE)*G106)</f>
        <v>3.7563777777777779E-2</v>
      </c>
      <c r="I106" s="20">
        <f t="shared" si="7"/>
        <v>46</v>
      </c>
      <c r="J106" s="21">
        <f>VLOOKUP(I106,'Point Table'!A:B,2,FALSE)</f>
        <v>7.25</v>
      </c>
      <c r="K106" s="37"/>
    </row>
    <row r="107" spans="1:31">
      <c r="A107" t="s">
        <v>202</v>
      </c>
      <c r="B107" t="s">
        <v>203</v>
      </c>
      <c r="C107" t="s">
        <v>35</v>
      </c>
      <c r="D107">
        <v>17</v>
      </c>
      <c r="E107" t="s">
        <v>20</v>
      </c>
      <c r="F107" s="19" t="str">
        <f t="shared" si="6"/>
        <v>RyanFarisMUPPER VALLEY RUNNING CLUB</v>
      </c>
      <c r="G107" s="11">
        <v>3.7685185185185183E-2</v>
      </c>
      <c r="H107" s="19">
        <f>IF(C107="F",VLOOKUP(D107,'F 10K Road'!$A$2:$B$101,2,FALSE)*G107,VLOOKUP(D107,'M 10K Road'!$A$2:$B$101,2,FALSE)*G107)</f>
        <v>3.7685185185185183E-2</v>
      </c>
      <c r="I107" s="20">
        <f t="shared" si="7"/>
        <v>47</v>
      </c>
      <c r="J107" s="21">
        <f>VLOOKUP(I107,'Point Table'!A:B,2,FALSE)</f>
        <v>7</v>
      </c>
      <c r="K107" s="37"/>
    </row>
    <row r="108" spans="1:31">
      <c r="A108" t="s">
        <v>176</v>
      </c>
      <c r="B108" t="s">
        <v>352</v>
      </c>
      <c r="C108" t="s">
        <v>35</v>
      </c>
      <c r="D108">
        <v>52</v>
      </c>
      <c r="E108" t="s">
        <v>18</v>
      </c>
      <c r="F108" s="19" t="str">
        <f t="shared" si="6"/>
        <v>ScottReiffMGREATER DERRY TRACK CLUB</v>
      </c>
      <c r="G108" s="11">
        <v>4.3356481481481482E-2</v>
      </c>
      <c r="H108" s="19">
        <f>IF(C108="F",VLOOKUP(D108,'F 10K Road'!$A$2:$B$101,2,FALSE)*G108,VLOOKUP(D108,'M 10K Road'!$A$2:$B$101,2,FALSE)*G108)</f>
        <v>3.7876222222222228E-2</v>
      </c>
      <c r="I108" s="20">
        <f t="shared" si="7"/>
        <v>48</v>
      </c>
      <c r="J108" s="21">
        <f>VLOOKUP(I108,'Point Table'!A:B,2,FALSE)</f>
        <v>6.75</v>
      </c>
      <c r="K108" s="37"/>
      <c r="P108" s="6"/>
      <c r="Q108" s="6"/>
      <c r="R108" s="9"/>
      <c r="AA108" s="2"/>
      <c r="AB108" s="2"/>
      <c r="AC108" s="2"/>
      <c r="AD108" s="2"/>
      <c r="AE108" s="2"/>
    </row>
    <row r="109" spans="1:31">
      <c r="A109" t="s">
        <v>103</v>
      </c>
      <c r="B109" t="s">
        <v>104</v>
      </c>
      <c r="C109" t="s">
        <v>35</v>
      </c>
      <c r="D109">
        <v>38</v>
      </c>
      <c r="E109" t="s">
        <v>18</v>
      </c>
      <c r="F109" s="19" t="str">
        <f t="shared" si="6"/>
        <v>RonaldGallantMGREATER DERRY TRACK CLUB</v>
      </c>
      <c r="G109" s="11">
        <v>3.9363425925925927E-2</v>
      </c>
      <c r="H109" s="19">
        <f>IF(C109="F",VLOOKUP(D109,'F 10K Road'!$A$2:$B$101,2,FALSE)*G109,VLOOKUP(D109,'M 10K Road'!$A$2:$B$101,2,FALSE)*G109)</f>
        <v>3.844625810185185E-2</v>
      </c>
      <c r="I109" s="20">
        <f t="shared" si="7"/>
        <v>49</v>
      </c>
      <c r="J109" s="21">
        <f>VLOOKUP(I109,'Point Table'!A:B,2,FALSE)</f>
        <v>6.5</v>
      </c>
      <c r="K109" s="37"/>
      <c r="P109" s="6"/>
      <c r="Q109" s="6"/>
      <c r="R109" s="9"/>
      <c r="X109" s="2"/>
      <c r="AB109" s="2"/>
      <c r="AC109" s="2"/>
      <c r="AD109" s="2"/>
      <c r="AE109" s="2"/>
    </row>
    <row r="110" spans="1:31">
      <c r="A110" t="s">
        <v>39</v>
      </c>
      <c r="B110" t="s">
        <v>40</v>
      </c>
      <c r="C110" t="s">
        <v>35</v>
      </c>
      <c r="D110">
        <v>45</v>
      </c>
      <c r="E110" t="s">
        <v>17</v>
      </c>
      <c r="F110" s="19" t="str">
        <f t="shared" si="6"/>
        <v>StephenRouleauMGATE CITY STRIDERS</v>
      </c>
      <c r="G110" s="11">
        <v>4.1643518518518517E-2</v>
      </c>
      <c r="H110" s="19">
        <f>IF(C110="F",VLOOKUP(D110,'F 10K Road'!$A$2:$B$101,2,FALSE)*G110,VLOOKUP(D110,'M 10K Road'!$A$2:$B$101,2,FALSE)*G110)</f>
        <v>3.8566062499999998E-2</v>
      </c>
      <c r="I110" s="20">
        <f t="shared" si="7"/>
        <v>50</v>
      </c>
      <c r="J110" s="21">
        <f>VLOOKUP(I110,'Point Table'!A:B,2,FALSE)</f>
        <v>6.25</v>
      </c>
      <c r="K110" s="37"/>
    </row>
    <row r="111" spans="1:31">
      <c r="A111" t="s">
        <v>218</v>
      </c>
      <c r="B111" t="s">
        <v>219</v>
      </c>
      <c r="C111" t="s">
        <v>35</v>
      </c>
      <c r="D111">
        <v>33</v>
      </c>
      <c r="E111" t="s">
        <v>20</v>
      </c>
      <c r="F111" s="19" t="str">
        <f t="shared" si="6"/>
        <v>BrendanVon KossMUPPER VALLEY RUNNING CLUB</v>
      </c>
      <c r="G111" s="11">
        <v>3.8877314814814816E-2</v>
      </c>
      <c r="H111" s="19">
        <f>IF(C111="F",VLOOKUP(D111,'F 10K Road'!$A$2:$B$101,2,FALSE)*G111,VLOOKUP(D111,'M 10K Road'!$A$2:$B$101,2,FALSE)*G111)</f>
        <v>3.8749019675925929E-2</v>
      </c>
      <c r="I111" s="20">
        <f t="shared" si="7"/>
        <v>51</v>
      </c>
      <c r="J111" s="21">
        <f>VLOOKUP(I111,'Point Table'!A:B,2,FALSE)</f>
        <v>6</v>
      </c>
      <c r="K111" s="37"/>
      <c r="P111" s="6"/>
      <c r="Q111" s="6"/>
      <c r="R111" s="9"/>
      <c r="W111" s="2"/>
      <c r="X111" s="2"/>
      <c r="Y111" s="2"/>
      <c r="Z111" s="2"/>
      <c r="AA111" s="2"/>
      <c r="AB111" s="2"/>
      <c r="AC111" s="2"/>
      <c r="AD111" s="2"/>
      <c r="AE111" s="2"/>
    </row>
    <row r="112" spans="1:31">
      <c r="A112" t="s">
        <v>231</v>
      </c>
      <c r="B112" t="s">
        <v>213</v>
      </c>
      <c r="C112" t="s">
        <v>35</v>
      </c>
      <c r="D112">
        <v>12</v>
      </c>
      <c r="E112" t="s">
        <v>20</v>
      </c>
      <c r="F112" s="19" t="str">
        <f t="shared" si="6"/>
        <v>RockyBardachMUPPER VALLEY RUNNING CLUB</v>
      </c>
      <c r="G112" s="11">
        <v>3.9224537037037037E-2</v>
      </c>
      <c r="H112" s="19">
        <f>IF(C112="F",VLOOKUP(D112,'F 10K Road'!$A$2:$B$101,2,FALSE)*G112,VLOOKUP(D112,'M 10K Road'!$A$2:$B$101,2,FALSE)*G112)</f>
        <v>3.9224537037037037E-2</v>
      </c>
      <c r="I112" s="20">
        <f t="shared" si="7"/>
        <v>52</v>
      </c>
      <c r="J112" s="21">
        <f>VLOOKUP(I112,'Point Table'!A:B,2,FALSE)</f>
        <v>5.75</v>
      </c>
      <c r="K112" s="37"/>
      <c r="P112" s="6"/>
      <c r="Q112" s="6"/>
      <c r="R112" s="9"/>
      <c r="W112" s="2"/>
      <c r="X112" s="2"/>
      <c r="Y112" s="2"/>
      <c r="Z112" s="2"/>
      <c r="AA112" s="2"/>
      <c r="AB112" s="2"/>
      <c r="AC112" s="2"/>
      <c r="AD112" s="2"/>
      <c r="AE112" s="2"/>
    </row>
    <row r="113" spans="1:31">
      <c r="A113" t="s">
        <v>109</v>
      </c>
      <c r="B113" t="s">
        <v>110</v>
      </c>
      <c r="C113" t="s">
        <v>35</v>
      </c>
      <c r="D113">
        <v>31</v>
      </c>
      <c r="E113" t="s">
        <v>18</v>
      </c>
      <c r="F113" s="19" t="str">
        <f t="shared" si="6"/>
        <v>ChristopherForbesMGREATER DERRY TRACK CLUB</v>
      </c>
      <c r="G113" s="11">
        <v>4.0266203703703707E-2</v>
      </c>
      <c r="H113" s="19">
        <f>IF(C113="F",VLOOKUP(D113,'F 10K Road'!$A$2:$B$101,2,FALSE)*G113,VLOOKUP(D113,'M 10K Road'!$A$2:$B$101,2,FALSE)*G113)</f>
        <v>4.0250097222222225E-2</v>
      </c>
      <c r="I113" s="20">
        <f t="shared" si="7"/>
        <v>53</v>
      </c>
      <c r="J113" s="21">
        <f>VLOOKUP(I113,'Point Table'!A:B,2,FALSE)</f>
        <v>5.5</v>
      </c>
      <c r="K113" s="37"/>
    </row>
    <row r="114" spans="1:31">
      <c r="A114" t="s">
        <v>160</v>
      </c>
      <c r="B114" t="s">
        <v>274</v>
      </c>
      <c r="C114" t="s">
        <v>35</v>
      </c>
      <c r="D114">
        <v>49</v>
      </c>
      <c r="E114" t="s">
        <v>20</v>
      </c>
      <c r="F114" s="19" t="str">
        <f t="shared" si="6"/>
        <v>SeanWolfeMUPPER VALLEY RUNNING CLUB</v>
      </c>
      <c r="G114" s="11">
        <v>4.4976851851851851E-2</v>
      </c>
      <c r="H114" s="19">
        <f>IF(C114="F",VLOOKUP(D114,'F 10K Road'!$A$2:$B$101,2,FALSE)*G114,VLOOKUP(D114,'M 10K Road'!$A$2:$B$101,2,FALSE)*G114)</f>
        <v>4.0303756944444442E-2</v>
      </c>
      <c r="I114" s="20">
        <f t="shared" si="7"/>
        <v>54</v>
      </c>
      <c r="J114" s="21">
        <f>VLOOKUP(I114,'Point Table'!A:B,2,FALSE)</f>
        <v>5.25</v>
      </c>
      <c r="K114" s="37"/>
      <c r="P114" s="6"/>
      <c r="Q114" s="6"/>
      <c r="R114" s="9"/>
      <c r="W114" s="2"/>
      <c r="X114" s="2"/>
      <c r="Y114" s="2"/>
      <c r="Z114" s="2"/>
      <c r="AA114" s="2"/>
      <c r="AB114" s="2"/>
      <c r="AC114" s="2"/>
      <c r="AD114" s="2"/>
      <c r="AE114" s="2"/>
    </row>
    <row r="115" spans="1:31">
      <c r="A115" t="s">
        <v>447</v>
      </c>
      <c r="B115" t="s">
        <v>448</v>
      </c>
      <c r="C115" t="s">
        <v>35</v>
      </c>
      <c r="D115">
        <v>41</v>
      </c>
      <c r="E115" t="s">
        <v>19</v>
      </c>
      <c r="F115" s="19" t="str">
        <f t="shared" si="6"/>
        <v>NikJansonMMILLENNIUM RUNNING</v>
      </c>
      <c r="G115" s="11">
        <v>4.4189814814814814E-2</v>
      </c>
      <c r="H115" s="19">
        <f>IF(C115="F",VLOOKUP(D115,'F 10K Road'!$A$2:$B$101,2,FALSE)*G115,VLOOKUP(D115,'M 10K Road'!$A$2:$B$101,2,FALSE)*G115)</f>
        <v>4.2249881944444442E-2</v>
      </c>
      <c r="I115" s="20">
        <f t="shared" si="7"/>
        <v>55</v>
      </c>
      <c r="J115" s="21">
        <f>VLOOKUP(I115,'Point Table'!A:B,2,FALSE)</f>
        <v>5</v>
      </c>
      <c r="K115" s="37"/>
      <c r="P115" s="6"/>
      <c r="Q115" s="6"/>
      <c r="R115" s="9"/>
      <c r="AA115" s="2"/>
      <c r="AB115" s="2"/>
      <c r="AC115" s="2"/>
      <c r="AD115" s="2"/>
      <c r="AE115" s="2"/>
    </row>
    <row r="116" spans="1:31">
      <c r="A116" t="s">
        <v>322</v>
      </c>
      <c r="B116" t="s">
        <v>385</v>
      </c>
      <c r="C116" t="s">
        <v>35</v>
      </c>
      <c r="D116">
        <v>37</v>
      </c>
      <c r="E116" t="s">
        <v>17</v>
      </c>
      <c r="F116" s="19" t="str">
        <f t="shared" si="6"/>
        <v>WilliamBenedumMGATE CITY STRIDERS</v>
      </c>
      <c r="G116" s="11">
        <v>4.3368055555555556E-2</v>
      </c>
      <c r="H116" s="19">
        <f>IF(C116="F",VLOOKUP(D116,'F 10K Road'!$A$2:$B$101,2,FALSE)*G116,VLOOKUP(D116,'M 10K Road'!$A$2:$B$101,2,FALSE)*G116)</f>
        <v>4.2596104166666662E-2</v>
      </c>
      <c r="I116" s="20">
        <f t="shared" si="7"/>
        <v>56</v>
      </c>
      <c r="J116" s="21">
        <f>VLOOKUP(I116,'Point Table'!A:B,2,FALSE)</f>
        <v>4.75</v>
      </c>
      <c r="K116" s="37"/>
      <c r="P116" s="6"/>
      <c r="W116" s="2"/>
      <c r="X116" s="2"/>
      <c r="Y116" s="2"/>
      <c r="Z116" s="2"/>
      <c r="AA116" s="2"/>
      <c r="AB116" s="2"/>
      <c r="AC116" s="2"/>
      <c r="AD116" s="2"/>
      <c r="AE116" s="2"/>
    </row>
    <row r="117" spans="1:31">
      <c r="A117" t="s">
        <v>85</v>
      </c>
      <c r="B117" t="s">
        <v>86</v>
      </c>
      <c r="C117" t="s">
        <v>35</v>
      </c>
      <c r="D117">
        <v>78</v>
      </c>
      <c r="E117" t="s">
        <v>17</v>
      </c>
      <c r="F117" s="19" t="str">
        <f t="shared" si="6"/>
        <v>RaymondBoutotteMGATE CITY STRIDERS</v>
      </c>
      <c r="G117" s="11">
        <v>6.8611111111111109E-2</v>
      </c>
      <c r="H117" s="19">
        <f>IF(C117="F",VLOOKUP(D117,'F 10K Road'!$A$2:$B$101,2,FALSE)*G117,VLOOKUP(D117,'M 10K Road'!$A$2:$B$101,2,FALSE)*G117)</f>
        <v>4.509122222222222E-2</v>
      </c>
      <c r="I117" s="20">
        <f t="shared" si="7"/>
        <v>57</v>
      </c>
      <c r="J117" s="21">
        <f>VLOOKUP(I117,'Point Table'!A:B,2,FALSE)</f>
        <v>4.5</v>
      </c>
    </row>
    <row r="118" spans="1:31">
      <c r="A118" t="s">
        <v>262</v>
      </c>
      <c r="B118" t="s">
        <v>263</v>
      </c>
      <c r="C118" t="s">
        <v>35</v>
      </c>
      <c r="D118">
        <v>39</v>
      </c>
      <c r="E118" t="s">
        <v>20</v>
      </c>
      <c r="F118" s="19" t="str">
        <f t="shared" si="6"/>
        <v>EranAssafMUPPER VALLEY RUNNING CLUB</v>
      </c>
      <c r="G118" s="11">
        <v>4.6631944444444441E-2</v>
      </c>
      <c r="H118" s="19">
        <f>IF(C118="F",VLOOKUP(D118,'F 10K Road'!$A$2:$B$101,2,FALSE)*G118,VLOOKUP(D118,'M 10K Road'!$A$2:$B$101,2,FALSE)*G118)</f>
        <v>4.5256302083333332E-2</v>
      </c>
      <c r="I118" s="20">
        <f t="shared" si="7"/>
        <v>58</v>
      </c>
      <c r="J118" s="21">
        <f>VLOOKUP(I118,'Point Table'!A:B,2,FALSE)</f>
        <v>4.25</v>
      </c>
      <c r="L118" s="2"/>
      <c r="M118" s="2"/>
    </row>
    <row r="119" spans="1:31">
      <c r="A119" t="s">
        <v>92</v>
      </c>
      <c r="B119" t="s">
        <v>120</v>
      </c>
      <c r="C119" t="s">
        <v>35</v>
      </c>
      <c r="D119">
        <v>38</v>
      </c>
      <c r="E119" t="s">
        <v>18</v>
      </c>
      <c r="F119" s="19" t="str">
        <f t="shared" si="6"/>
        <v>MichaelElliottMGREATER DERRY TRACK CLUB</v>
      </c>
      <c r="G119" s="11">
        <v>4.8414351851851854E-2</v>
      </c>
      <c r="H119" s="19">
        <f>IF(C119="F",VLOOKUP(D119,'F 10K Road'!$A$2:$B$101,2,FALSE)*G119,VLOOKUP(D119,'M 10K Road'!$A$2:$B$101,2,FALSE)*G119)</f>
        <v>4.7286297453703705E-2</v>
      </c>
      <c r="I119" s="20">
        <f t="shared" si="7"/>
        <v>59</v>
      </c>
      <c r="J119" s="21">
        <f>VLOOKUP(I119,'Point Table'!A:B,2,FALSE)</f>
        <v>4</v>
      </c>
      <c r="K119" s="37"/>
    </row>
    <row r="120" spans="1:31">
      <c r="A120" t="s">
        <v>83</v>
      </c>
      <c r="B120" t="s">
        <v>84</v>
      </c>
      <c r="C120" t="s">
        <v>35</v>
      </c>
      <c r="D120">
        <v>74</v>
      </c>
      <c r="E120" t="s">
        <v>17</v>
      </c>
      <c r="F120" s="19" t="str">
        <f t="shared" si="6"/>
        <v>DavidSalvasMGATE CITY STRIDERS</v>
      </c>
      <c r="G120" s="11">
        <v>6.7719907407407409E-2</v>
      </c>
      <c r="H120" s="19">
        <f>IF(C120="F",VLOOKUP(D120,'F 10K Road'!$A$2:$B$101,2,FALSE)*G120,VLOOKUP(D120,'M 10K Road'!$A$2:$B$101,2,FALSE)*G120)</f>
        <v>4.7627410879629635E-2</v>
      </c>
      <c r="I120" s="20">
        <f t="shared" si="7"/>
        <v>60</v>
      </c>
      <c r="J120" s="21">
        <f>VLOOKUP(I120,'Point Table'!A:B,2,FALSE)</f>
        <v>3.75</v>
      </c>
      <c r="K120" s="37"/>
      <c r="P120" s="8"/>
      <c r="Q120" s="6"/>
      <c r="R120" s="9"/>
      <c r="W120" s="2"/>
      <c r="X120" s="2"/>
      <c r="Y120" s="2"/>
      <c r="Z120" s="2"/>
      <c r="AA120" s="2"/>
      <c r="AB120" s="2"/>
      <c r="AC120" s="2"/>
      <c r="AD120" s="2"/>
      <c r="AE120" s="2"/>
    </row>
    <row r="121" spans="1:31">
      <c r="A121" t="s">
        <v>52</v>
      </c>
      <c r="B121" t="s">
        <v>53</v>
      </c>
      <c r="C121" t="s">
        <v>35</v>
      </c>
      <c r="D121">
        <v>59</v>
      </c>
      <c r="E121" t="s">
        <v>17</v>
      </c>
      <c r="F121" s="19" t="str">
        <f t="shared" si="6"/>
        <v>JacquesDubeMGATE CITY STRIDERS</v>
      </c>
      <c r="G121" s="11">
        <v>6.1388888888888889E-2</v>
      </c>
      <c r="H121" s="19">
        <f>IF(C121="F",VLOOKUP(D121,'F 10K Road'!$A$2:$B$101,2,FALSE)*G121,VLOOKUP(D121,'M 10K Road'!$A$2:$B$101,2,FALSE)*G121)</f>
        <v>5.0406416666666669E-2</v>
      </c>
      <c r="I121" s="20">
        <f t="shared" si="7"/>
        <v>61</v>
      </c>
      <c r="J121" s="21">
        <f>VLOOKUP(I121,'Point Table'!A:B,2,FALSE)</f>
        <v>3.5</v>
      </c>
      <c r="K121" s="37"/>
      <c r="P121" s="8"/>
      <c r="R121" s="9"/>
      <c r="X121" s="2"/>
      <c r="Y121" s="2"/>
      <c r="Z121" s="2"/>
      <c r="AD121" s="2"/>
      <c r="AE121" s="2"/>
    </row>
    <row r="122" spans="1:31">
      <c r="A122" t="s">
        <v>367</v>
      </c>
      <c r="B122" t="s">
        <v>368</v>
      </c>
      <c r="C122" t="s">
        <v>35</v>
      </c>
      <c r="D122">
        <v>45</v>
      </c>
      <c r="E122" t="s">
        <v>18</v>
      </c>
      <c r="F122" s="19" t="str">
        <f t="shared" si="6"/>
        <v>SharadVidyarthyMGREATER DERRY TRACK CLUB</v>
      </c>
      <c r="G122" s="11">
        <v>5.5127314814814816E-2</v>
      </c>
      <c r="H122" s="19">
        <f>IF(C122="F",VLOOKUP(D122,'F 10K Road'!$A$2:$B$101,2,FALSE)*G122,VLOOKUP(D122,'M 10K Road'!$A$2:$B$101,2,FALSE)*G122)</f>
        <v>5.1053406250000002E-2</v>
      </c>
      <c r="I122" s="20">
        <f t="shared" si="7"/>
        <v>62</v>
      </c>
      <c r="J122" s="21">
        <f>VLOOKUP(I122,'Point Table'!A:B,2,FALSE)</f>
        <v>3.25</v>
      </c>
      <c r="K122" s="37"/>
    </row>
    <row r="123" spans="1:31">
      <c r="A123" t="s">
        <v>96</v>
      </c>
      <c r="B123" t="s">
        <v>253</v>
      </c>
      <c r="C123" t="s">
        <v>35</v>
      </c>
      <c r="D123">
        <v>40</v>
      </c>
      <c r="E123" t="s">
        <v>20</v>
      </c>
      <c r="F123" s="19" t="str">
        <f t="shared" si="6"/>
        <v>JohnPomeroyMUPPER VALLEY RUNNING CLUB</v>
      </c>
      <c r="G123" s="11">
        <v>5.4652777777777779E-2</v>
      </c>
      <c r="H123" s="19">
        <f>IF(C123="F",VLOOKUP(D123,'F 10K Road'!$A$2:$B$101,2,FALSE)*G123,VLOOKUP(D123,'M 10K Road'!$A$2:$B$101,2,FALSE)*G123)</f>
        <v>5.2663416666666671E-2</v>
      </c>
      <c r="I123" s="20">
        <f t="shared" si="7"/>
        <v>63</v>
      </c>
      <c r="J123" s="21">
        <f>VLOOKUP(I123,'Point Table'!A:B,2,FALSE)</f>
        <v>3</v>
      </c>
      <c r="K123" s="37"/>
      <c r="P123" s="6"/>
      <c r="Q123" s="6"/>
      <c r="R123" s="9"/>
      <c r="X123" s="2"/>
      <c r="AB123" s="2"/>
      <c r="AC123" s="2"/>
      <c r="AD123" s="2"/>
      <c r="AE123" s="2"/>
    </row>
    <row r="332" ht="15.75" customHeight="1"/>
  </sheetData>
  <sortState xmlns:xlrd2="http://schemas.microsoft.com/office/spreadsheetml/2017/richdata2" ref="A2:AE332">
    <sortCondition ref="C2:C332"/>
    <sortCondition descending="1" ref="J2:J332"/>
  </sortState>
  <pageMargins left="0.7" right="0.7" top="0.75" bottom="0.75" header="0.3" footer="0.3"/>
  <pageSetup orientation="portrait" horizontalDpi="360" verticalDpi="36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outlinePr summaryBelow="0" summaryRight="0"/>
  </sheetPr>
  <dimension ref="A1:AE267"/>
  <sheetViews>
    <sheetView workbookViewId="0">
      <pane ySplit="1" topLeftCell="A2" activePane="bottomLeft" state="frozen"/>
      <selection pane="bottomLeft"/>
    </sheetView>
  </sheetViews>
  <sheetFormatPr defaultColWidth="12.3828125" defaultRowHeight="12.45" outlineLevelCol="1"/>
  <cols>
    <col min="1" max="1" width="10" style="3" bestFit="1" customWidth="1"/>
    <col min="2" max="2" width="14.84375" style="3" bestFit="1" customWidth="1"/>
    <col min="3" max="3" width="7.15234375" style="3" bestFit="1" customWidth="1"/>
    <col min="4" max="4" width="4.23046875" style="3" bestFit="1" customWidth="1"/>
    <col min="5" max="5" width="28.3046875" style="3" bestFit="1" customWidth="1" collapsed="1"/>
    <col min="6" max="6" width="45.3046875" style="3" hidden="1" customWidth="1" outlineLevel="1"/>
    <col min="7" max="7" width="6.765625" style="3" bestFit="1" customWidth="1"/>
    <col min="8" max="8" width="9.61328125" style="3" bestFit="1" customWidth="1"/>
    <col min="9" max="9" width="5.3046875" style="3" bestFit="1" customWidth="1"/>
    <col min="10" max="10" width="12.69140625" style="15" bestFit="1" customWidth="1"/>
    <col min="11" max="16384" width="12.3828125" style="3"/>
  </cols>
  <sheetData>
    <row r="1" spans="1:31" s="10" customFormat="1">
      <c r="A1" s="4" t="s">
        <v>7</v>
      </c>
      <c r="B1" s="4" t="s">
        <v>8</v>
      </c>
      <c r="C1" s="4" t="s">
        <v>3</v>
      </c>
      <c r="D1" s="4" t="s">
        <v>4</v>
      </c>
      <c r="E1" s="4" t="s">
        <v>5</v>
      </c>
      <c r="F1" s="4" t="s">
        <v>6</v>
      </c>
      <c r="G1" s="4" t="s">
        <v>9</v>
      </c>
      <c r="H1" s="4" t="s">
        <v>10</v>
      </c>
      <c r="I1" s="4" t="s">
        <v>11</v>
      </c>
      <c r="J1" s="14" t="s">
        <v>12</v>
      </c>
    </row>
    <row r="2" spans="1:31">
      <c r="A2" t="s">
        <v>43</v>
      </c>
      <c r="B2" t="s">
        <v>158</v>
      </c>
      <c r="C2" t="s">
        <v>38</v>
      </c>
      <c r="D2">
        <v>58</v>
      </c>
      <c r="E2" t="s">
        <v>19</v>
      </c>
      <c r="F2" s="19" t="str">
        <f t="shared" ref="F2:F65" si="0">A2&amp;B2&amp;C2&amp;E2</f>
        <v>KarenLongFMILLENNIUM RUNNING</v>
      </c>
      <c r="G2" s="11">
        <v>1.4444444444444444E-2</v>
      </c>
      <c r="H2" s="19">
        <f>IF(C2="F",VLOOKUP(D2,'F 5K Road'!$A$2:$B$101,2,FALSE)*G2,VLOOKUP(D2,'M 5K Road'!$A$2:$B$101,2,FALSE)*G2)</f>
        <v>1.1786666666666666E-2</v>
      </c>
      <c r="I2" s="20">
        <f t="shared" ref="I2:I65" si="1">COUNTIFS($C$2:$C$295,C2,$H$2:$H$295,"&lt;"&amp;H2)+1</f>
        <v>1</v>
      </c>
      <c r="J2" s="21">
        <f>VLOOKUP(I2,'Point Table'!A:B,2,FALSE)</f>
        <v>100</v>
      </c>
      <c r="K2" s="37"/>
      <c r="P2" s="6"/>
      <c r="Q2" s="6"/>
      <c r="R2" s="9"/>
      <c r="X2" s="2"/>
      <c r="AB2" s="2"/>
      <c r="AC2" s="2"/>
      <c r="AD2" s="2"/>
      <c r="AE2" s="2"/>
    </row>
    <row r="3" spans="1:31">
      <c r="A3" t="s">
        <v>138</v>
      </c>
      <c r="B3" t="s">
        <v>359</v>
      </c>
      <c r="C3" t="s">
        <v>38</v>
      </c>
      <c r="D3">
        <v>70</v>
      </c>
      <c r="E3" t="s">
        <v>18</v>
      </c>
      <c r="F3" s="19" t="str">
        <f t="shared" si="0"/>
        <v>PegDonovanFGREATER DERRY TRACK CLUB</v>
      </c>
      <c r="G3" s="11">
        <v>1.8425925925925925E-2</v>
      </c>
      <c r="H3" s="19">
        <f>IF(C3="F",VLOOKUP(D3,'F 5K Road'!$A$2:$B$101,2,FALSE)*G3,VLOOKUP(D3,'M 5K Road'!$A$2:$B$101,2,FALSE)*G3)</f>
        <v>1.2888935185185186E-2</v>
      </c>
      <c r="I3" s="20">
        <f t="shared" si="1"/>
        <v>2</v>
      </c>
      <c r="J3" s="21">
        <f>VLOOKUP(I3,'Point Table'!A:B,2,FALSE)</f>
        <v>96</v>
      </c>
      <c r="K3" s="37"/>
      <c r="P3" s="6"/>
      <c r="Q3" s="6"/>
      <c r="R3" s="9"/>
      <c r="X3" s="2"/>
      <c r="AB3" s="2"/>
      <c r="AC3" s="2"/>
      <c r="AD3" s="2"/>
      <c r="AE3" s="2"/>
    </row>
    <row r="4" spans="1:31">
      <c r="A4" t="s">
        <v>423</v>
      </c>
      <c r="B4" t="s">
        <v>424</v>
      </c>
      <c r="C4" t="s">
        <v>38</v>
      </c>
      <c r="D4">
        <v>50</v>
      </c>
      <c r="E4" t="s">
        <v>19</v>
      </c>
      <c r="F4" s="19" t="str">
        <f t="shared" si="0"/>
        <v>EmaliaRubnerFMILLENNIUM RUNNING</v>
      </c>
      <c r="G4" s="11">
        <v>1.4479166666666666E-2</v>
      </c>
      <c r="H4" s="19">
        <f>IF(C4="F",VLOOKUP(D4,'F 5K Road'!$A$2:$B$101,2,FALSE)*G4,VLOOKUP(D4,'M 5K Road'!$A$2:$B$101,2,FALSE)*G4)</f>
        <v>1.2940031250000001E-2</v>
      </c>
      <c r="I4" s="20">
        <f t="shared" si="1"/>
        <v>3</v>
      </c>
      <c r="J4" s="21">
        <f>VLOOKUP(I4,'Point Table'!A:B,2,FALSE)</f>
        <v>92</v>
      </c>
      <c r="K4" s="37"/>
      <c r="P4" s="6"/>
      <c r="Q4" s="6"/>
      <c r="R4" s="9"/>
      <c r="X4" s="2"/>
      <c r="AB4" s="2"/>
      <c r="AC4" s="2"/>
      <c r="AD4" s="2"/>
      <c r="AE4" s="2"/>
    </row>
    <row r="5" spans="1:31">
      <c r="A5" t="s">
        <v>425</v>
      </c>
      <c r="B5" t="s">
        <v>426</v>
      </c>
      <c r="C5" t="s">
        <v>38</v>
      </c>
      <c r="D5">
        <v>52</v>
      </c>
      <c r="E5" t="s">
        <v>19</v>
      </c>
      <c r="F5" s="19" t="str">
        <f t="shared" si="0"/>
        <v>YukiChorneyFMILLENNIUM RUNNING</v>
      </c>
      <c r="G5" s="11">
        <v>1.4907407407407407E-2</v>
      </c>
      <c r="H5" s="19">
        <f>IF(C5="F",VLOOKUP(D5,'F 5K Road'!$A$2:$B$101,2,FALSE)*G5,VLOOKUP(D5,'M 5K Road'!$A$2:$B$101,2,FALSE)*G5)</f>
        <v>1.3033546296296297E-2</v>
      </c>
      <c r="I5" s="20">
        <f t="shared" si="1"/>
        <v>4</v>
      </c>
      <c r="J5" s="21">
        <f>VLOOKUP(I5,'Point Table'!A:B,2,FALSE)</f>
        <v>88</v>
      </c>
      <c r="K5" s="37"/>
      <c r="P5" s="6"/>
      <c r="Q5" s="6"/>
      <c r="R5" s="9"/>
      <c r="X5" s="2"/>
      <c r="AB5" s="2"/>
      <c r="AC5" s="2"/>
      <c r="AD5" s="2"/>
      <c r="AE5" s="2"/>
    </row>
    <row r="6" spans="1:31">
      <c r="A6" t="s">
        <v>166</v>
      </c>
      <c r="B6" t="s">
        <v>167</v>
      </c>
      <c r="C6" t="s">
        <v>38</v>
      </c>
      <c r="D6">
        <v>65</v>
      </c>
      <c r="E6" t="s">
        <v>19</v>
      </c>
      <c r="F6" s="19" t="str">
        <f t="shared" si="0"/>
        <v>DonnaDostieFMILLENNIUM RUNNING</v>
      </c>
      <c r="G6" s="11">
        <v>1.7789351851851851E-2</v>
      </c>
      <c r="H6" s="19">
        <f>IF(C6="F",VLOOKUP(D6,'F 5K Road'!$A$2:$B$101,2,FALSE)*G6,VLOOKUP(D6,'M 5K Road'!$A$2:$B$101,2,FALSE)*G6)</f>
        <v>1.3306435185185185E-2</v>
      </c>
      <c r="I6" s="20">
        <f t="shared" si="1"/>
        <v>5</v>
      </c>
      <c r="J6" s="21">
        <f>VLOOKUP(I6,'Point Table'!A:B,2,FALSE)</f>
        <v>84</v>
      </c>
      <c r="K6" s="37"/>
      <c r="P6" s="6"/>
      <c r="Q6" s="6"/>
      <c r="R6" s="9"/>
      <c r="X6" s="2"/>
      <c r="AB6" s="2"/>
      <c r="AC6" s="2"/>
      <c r="AD6" s="2"/>
      <c r="AE6" s="2"/>
    </row>
    <row r="7" spans="1:31">
      <c r="A7" t="s">
        <v>94</v>
      </c>
      <c r="B7" t="s">
        <v>95</v>
      </c>
      <c r="C7" t="s">
        <v>38</v>
      </c>
      <c r="D7">
        <v>25</v>
      </c>
      <c r="E7" t="s">
        <v>18</v>
      </c>
      <c r="F7" s="19" t="str">
        <f t="shared" si="0"/>
        <v>SadieFarnsworthFGREATER DERRY TRACK CLUB</v>
      </c>
      <c r="G7" s="11">
        <v>1.3773148148148149E-2</v>
      </c>
      <c r="H7" s="19">
        <f>IF(C7="F",VLOOKUP(D7,'F 5K Road'!$A$2:$B$101,2,FALSE)*G7,VLOOKUP(D7,'M 5K Road'!$A$2:$B$101,2,FALSE)*G7)</f>
        <v>1.3773148148148149E-2</v>
      </c>
      <c r="I7" s="20">
        <f t="shared" si="1"/>
        <v>6</v>
      </c>
      <c r="J7" s="21">
        <f>VLOOKUP(I7,'Point Table'!A:B,2,FALSE)</f>
        <v>80</v>
      </c>
      <c r="K7" s="37"/>
      <c r="P7" s="6"/>
      <c r="Q7" s="6"/>
      <c r="R7" s="9"/>
      <c r="X7" s="2"/>
      <c r="AB7" s="2"/>
      <c r="AC7" s="2"/>
      <c r="AD7" s="2"/>
      <c r="AE7" s="2"/>
    </row>
    <row r="8" spans="1:31">
      <c r="A8" t="s">
        <v>428</v>
      </c>
      <c r="B8" t="s">
        <v>413</v>
      </c>
      <c r="C8" t="s">
        <v>38</v>
      </c>
      <c r="D8">
        <v>39</v>
      </c>
      <c r="E8" t="s">
        <v>19</v>
      </c>
      <c r="F8" s="19" t="str">
        <f t="shared" si="0"/>
        <v>ChelseaCookFMILLENNIUM RUNNING</v>
      </c>
      <c r="G8" s="11">
        <v>1.4224537037037037E-2</v>
      </c>
      <c r="H8" s="19">
        <f>IF(C8="F",VLOOKUP(D8,'F 5K Road'!$A$2:$B$101,2,FALSE)*G8,VLOOKUP(D8,'M 5K Road'!$A$2:$B$101,2,FALSE)*G8)</f>
        <v>1.3918709490740741E-2</v>
      </c>
      <c r="I8" s="20">
        <f t="shared" si="1"/>
        <v>7</v>
      </c>
      <c r="J8" s="21">
        <f>VLOOKUP(I8,'Point Table'!A:B,2,FALSE)</f>
        <v>76</v>
      </c>
      <c r="K8" s="37"/>
      <c r="P8" s="6"/>
      <c r="Q8" s="6"/>
      <c r="R8" s="9"/>
      <c r="X8" s="2"/>
      <c r="AB8" s="2"/>
      <c r="AC8" s="2"/>
      <c r="AD8" s="2"/>
      <c r="AE8" s="2"/>
    </row>
    <row r="9" spans="1:31">
      <c r="A9" t="s">
        <v>186</v>
      </c>
      <c r="B9" t="s">
        <v>571</v>
      </c>
      <c r="C9" t="s">
        <v>38</v>
      </c>
      <c r="D9">
        <v>61</v>
      </c>
      <c r="E9" t="s">
        <v>19</v>
      </c>
      <c r="F9" s="19" t="str">
        <f t="shared" si="0"/>
        <v>LisaLalibertyFMILLENNIUM RUNNING</v>
      </c>
      <c r="G9" s="11">
        <v>1.7766203703703704E-2</v>
      </c>
      <c r="H9" s="19">
        <f>IF(C9="F",VLOOKUP(D9,'F 5K Road'!$A$2:$B$101,2,FALSE)*G9,VLOOKUP(D9,'M 5K Road'!$A$2:$B$101,2,FALSE)*G9)</f>
        <v>1.3980225694444445E-2</v>
      </c>
      <c r="I9" s="20">
        <f t="shared" si="1"/>
        <v>8</v>
      </c>
      <c r="J9" s="21">
        <f>VLOOKUP(I9,'Point Table'!A:B,2,FALSE)</f>
        <v>72</v>
      </c>
      <c r="K9" s="37"/>
      <c r="P9" s="6"/>
      <c r="Q9" s="6"/>
      <c r="R9" s="9"/>
      <c r="X9" s="2"/>
      <c r="AB9" s="2"/>
      <c r="AC9" s="2"/>
      <c r="AD9" s="2"/>
      <c r="AE9" s="2"/>
    </row>
    <row r="10" spans="1:31">
      <c r="A10" t="s">
        <v>508</v>
      </c>
      <c r="B10" t="s">
        <v>509</v>
      </c>
      <c r="C10" t="s">
        <v>38</v>
      </c>
      <c r="D10">
        <v>60</v>
      </c>
      <c r="E10" t="s">
        <v>17</v>
      </c>
      <c r="F10" s="19" t="str">
        <f t="shared" si="0"/>
        <v>GinaJoubertFGATE CITY STRIDERS</v>
      </c>
      <c r="G10" s="11">
        <v>1.758101851851852E-2</v>
      </c>
      <c r="H10" s="19">
        <f>IF(C10="F",VLOOKUP(D10,'F 5K Road'!$A$2:$B$101,2,FALSE)*G10,VLOOKUP(D10,'M 5K Road'!$A$2:$B$101,2,FALSE)*G10)</f>
        <v>1.4005039351851852E-2</v>
      </c>
      <c r="I10" s="20">
        <f t="shared" si="1"/>
        <v>9</v>
      </c>
      <c r="J10" s="21">
        <f>VLOOKUP(I10,'Point Table'!A:B,2,FALSE)</f>
        <v>68</v>
      </c>
      <c r="K10" s="37"/>
      <c r="P10" s="6"/>
      <c r="Q10" s="6"/>
      <c r="R10" s="9"/>
      <c r="X10" s="2"/>
      <c r="AB10" s="2"/>
      <c r="AC10" s="2"/>
      <c r="AD10" s="2"/>
      <c r="AE10" s="2"/>
    </row>
    <row r="11" spans="1:31">
      <c r="A11" t="s">
        <v>345</v>
      </c>
      <c r="B11" t="s">
        <v>346</v>
      </c>
      <c r="C11" t="s">
        <v>38</v>
      </c>
      <c r="D11">
        <v>36</v>
      </c>
      <c r="E11" t="s">
        <v>18</v>
      </c>
      <c r="F11" s="19" t="str">
        <f t="shared" si="0"/>
        <v>TivanCasavantFGREATER DERRY TRACK CLUB</v>
      </c>
      <c r="G11" s="11">
        <v>1.4166666666666666E-2</v>
      </c>
      <c r="H11" s="19">
        <f>IF(C11="F",VLOOKUP(D11,'F 5K Road'!$A$2:$B$101,2,FALSE)*G11,VLOOKUP(D11,'M 5K Road'!$A$2:$B$101,2,FALSE)*G11)</f>
        <v>1.4033499999999999E-2</v>
      </c>
      <c r="I11" s="20">
        <f t="shared" si="1"/>
        <v>10</v>
      </c>
      <c r="J11" s="21">
        <f>VLOOKUP(I11,'Point Table'!A:B,2,FALSE)</f>
        <v>64</v>
      </c>
      <c r="K11" s="37"/>
      <c r="P11" s="6"/>
      <c r="Q11" s="6"/>
      <c r="R11" s="9"/>
      <c r="X11" s="2"/>
      <c r="AB11" s="2"/>
      <c r="AC11" s="2"/>
      <c r="AD11" s="2"/>
      <c r="AE11" s="2"/>
    </row>
    <row r="12" spans="1:31">
      <c r="A12" t="s">
        <v>503</v>
      </c>
      <c r="B12" t="s">
        <v>504</v>
      </c>
      <c r="C12" t="s">
        <v>38</v>
      </c>
      <c r="D12">
        <v>57</v>
      </c>
      <c r="E12" t="s">
        <v>17</v>
      </c>
      <c r="F12" s="19" t="str">
        <f t="shared" si="0"/>
        <v>AdrianaTyersFGATE CITY STRIDERS</v>
      </c>
      <c r="G12" s="11">
        <v>1.7002314814814814E-2</v>
      </c>
      <c r="H12" s="19">
        <f>IF(C12="F",VLOOKUP(D12,'F 5K Road'!$A$2:$B$101,2,FALSE)*G12,VLOOKUP(D12,'M 5K Road'!$A$2:$B$101,2,FALSE)*G12)</f>
        <v>1.4038811342592591E-2</v>
      </c>
      <c r="I12" s="20">
        <f t="shared" si="1"/>
        <v>11</v>
      </c>
      <c r="J12" s="21">
        <f>VLOOKUP(I12,'Point Table'!A:B,2,FALSE)</f>
        <v>61</v>
      </c>
      <c r="K12" s="37"/>
      <c r="P12" s="6"/>
      <c r="Q12" s="6"/>
      <c r="R12" s="9"/>
      <c r="X12" s="2"/>
      <c r="AB12" s="2"/>
      <c r="AC12" s="2"/>
      <c r="AD12" s="2"/>
      <c r="AE12" s="2"/>
    </row>
    <row r="13" spans="1:31">
      <c r="A13" t="s">
        <v>594</v>
      </c>
      <c r="B13" t="s">
        <v>595</v>
      </c>
      <c r="C13" t="s">
        <v>38</v>
      </c>
      <c r="D13">
        <v>64</v>
      </c>
      <c r="E13" t="s">
        <v>19</v>
      </c>
      <c r="F13" s="19" t="str">
        <f t="shared" si="0"/>
        <v>CharlaStevensFMILLENNIUM RUNNING</v>
      </c>
      <c r="G13" s="11">
        <v>1.9120370370370371E-2</v>
      </c>
      <c r="H13" s="19">
        <f>IF(C13="F",VLOOKUP(D13,'F 5K Road'!$A$2:$B$101,2,FALSE)*G13,VLOOKUP(D13,'M 5K Road'!$A$2:$B$101,2,FALSE)*G13)</f>
        <v>1.4487504629629631E-2</v>
      </c>
      <c r="I13" s="20">
        <f t="shared" si="1"/>
        <v>12</v>
      </c>
      <c r="J13" s="21">
        <f>VLOOKUP(I13,'Point Table'!A:B,2,FALSE)</f>
        <v>58</v>
      </c>
      <c r="K13" s="37"/>
      <c r="P13" s="6"/>
      <c r="Q13" s="6"/>
      <c r="R13" s="9"/>
      <c r="X13" s="2"/>
      <c r="AB13" s="2"/>
      <c r="AC13" s="2"/>
      <c r="AD13" s="2"/>
      <c r="AE13" s="2"/>
    </row>
    <row r="14" spans="1:31">
      <c r="A14" t="s">
        <v>121</v>
      </c>
      <c r="B14" t="s">
        <v>122</v>
      </c>
      <c r="C14" t="s">
        <v>38</v>
      </c>
      <c r="D14">
        <v>63</v>
      </c>
      <c r="E14" t="s">
        <v>18</v>
      </c>
      <c r="F14" s="19" t="str">
        <f t="shared" si="0"/>
        <v>NancyPeabodyFGREATER DERRY TRACK CLUB</v>
      </c>
      <c r="G14" s="11">
        <v>1.9027777777777779E-2</v>
      </c>
      <c r="H14" s="19">
        <f>IF(C14="F",VLOOKUP(D14,'F 5K Road'!$A$2:$B$101,2,FALSE)*G14,VLOOKUP(D14,'M 5K Road'!$A$2:$B$101,2,FALSE)*G14)</f>
        <v>1.4601916666666668E-2</v>
      </c>
      <c r="I14" s="20">
        <f t="shared" si="1"/>
        <v>13</v>
      </c>
      <c r="J14" s="21">
        <f>VLOOKUP(I14,'Point Table'!A:B,2,FALSE)</f>
        <v>55</v>
      </c>
      <c r="K14" s="37"/>
      <c r="P14" s="6"/>
      <c r="Q14" s="6"/>
      <c r="R14" s="9"/>
      <c r="X14" s="2"/>
      <c r="AB14" s="2"/>
      <c r="AC14" s="2"/>
      <c r="AD14" s="2"/>
      <c r="AE14" s="2"/>
    </row>
    <row r="15" spans="1:31">
      <c r="A15" t="s">
        <v>604</v>
      </c>
      <c r="B15" t="s">
        <v>605</v>
      </c>
      <c r="C15" t="s">
        <v>38</v>
      </c>
      <c r="D15">
        <v>67</v>
      </c>
      <c r="E15" t="s">
        <v>19</v>
      </c>
      <c r="F15" s="19" t="str">
        <f t="shared" si="0"/>
        <v>BarbaraObecnyFMILLENNIUM RUNNING</v>
      </c>
      <c r="G15" s="11">
        <v>2.0104166666666666E-2</v>
      </c>
      <c r="H15" s="19">
        <f>IF(C15="F",VLOOKUP(D15,'F 5K Road'!$A$2:$B$101,2,FALSE)*G15,VLOOKUP(D15,'M 5K Road'!$A$2:$B$101,2,FALSE)*G15)</f>
        <v>1.4647895833333334E-2</v>
      </c>
      <c r="I15" s="20">
        <f t="shared" si="1"/>
        <v>14</v>
      </c>
      <c r="J15" s="21">
        <f>VLOOKUP(I15,'Point Table'!A:B,2,FALSE)</f>
        <v>52</v>
      </c>
      <c r="K15" s="37"/>
      <c r="P15" s="6"/>
      <c r="Q15" s="6"/>
      <c r="R15" s="9"/>
      <c r="X15" s="2"/>
      <c r="AB15" s="2"/>
      <c r="AC15" s="2"/>
      <c r="AD15" s="2"/>
      <c r="AE15" s="2"/>
    </row>
    <row r="16" spans="1:31">
      <c r="A16" t="s">
        <v>123</v>
      </c>
      <c r="B16" t="s">
        <v>360</v>
      </c>
      <c r="C16" t="s">
        <v>38</v>
      </c>
      <c r="D16">
        <v>61</v>
      </c>
      <c r="E16" t="s">
        <v>18</v>
      </c>
      <c r="F16" s="19" t="str">
        <f t="shared" si="0"/>
        <v>DeniseSarnieFGREATER DERRY TRACK CLUB</v>
      </c>
      <c r="G16" s="11">
        <v>1.8854166666666668E-2</v>
      </c>
      <c r="H16" s="19">
        <f>IF(C16="F",VLOOKUP(D16,'F 5K Road'!$A$2:$B$101,2,FALSE)*G16,VLOOKUP(D16,'M 5K Road'!$A$2:$B$101,2,FALSE)*G16)</f>
        <v>1.4836343750000001E-2</v>
      </c>
      <c r="I16" s="20">
        <f t="shared" si="1"/>
        <v>15</v>
      </c>
      <c r="J16" s="21">
        <f>VLOOKUP(I16,'Point Table'!A:B,2,FALSE)</f>
        <v>49</v>
      </c>
      <c r="K16" s="37"/>
      <c r="P16" s="6"/>
      <c r="Q16" s="6"/>
      <c r="R16" s="9"/>
      <c r="X16" s="2"/>
      <c r="AB16" s="2"/>
      <c r="AC16" s="2"/>
      <c r="AD16" s="2"/>
      <c r="AE16" s="2"/>
    </row>
    <row r="17" spans="1:31">
      <c r="A17" t="s">
        <v>599</v>
      </c>
      <c r="B17" t="s">
        <v>600</v>
      </c>
      <c r="C17" t="s">
        <v>38</v>
      </c>
      <c r="D17">
        <v>64</v>
      </c>
      <c r="E17" t="s">
        <v>18</v>
      </c>
      <c r="F17" s="19" t="str">
        <f t="shared" si="0"/>
        <v>MarggieQuinnFGREATER DERRY TRACK CLUB</v>
      </c>
      <c r="G17" s="11">
        <v>1.9652777777777779E-2</v>
      </c>
      <c r="H17" s="19">
        <f>IF(C17="F",VLOOKUP(D17,'F 5K Road'!$A$2:$B$101,2,FALSE)*G17,VLOOKUP(D17,'M 5K Road'!$A$2:$B$101,2,FALSE)*G17)</f>
        <v>1.4890909722222224E-2</v>
      </c>
      <c r="I17" s="20">
        <f t="shared" si="1"/>
        <v>16</v>
      </c>
      <c r="J17" s="21">
        <f>VLOOKUP(I17,'Point Table'!A:B,2,FALSE)</f>
        <v>46</v>
      </c>
      <c r="K17" s="37"/>
      <c r="P17" s="6"/>
      <c r="Q17" s="6"/>
      <c r="R17" s="9"/>
      <c r="X17" s="2"/>
      <c r="AB17" s="2"/>
      <c r="AC17" s="2"/>
      <c r="AD17" s="2"/>
      <c r="AE17" s="2"/>
    </row>
    <row r="18" spans="1:31">
      <c r="A18" t="s">
        <v>175</v>
      </c>
      <c r="B18" t="s">
        <v>439</v>
      </c>
      <c r="C18" t="s">
        <v>38</v>
      </c>
      <c r="D18">
        <v>55</v>
      </c>
      <c r="E18" t="s">
        <v>19</v>
      </c>
      <c r="F18" s="19" t="str">
        <f t="shared" si="0"/>
        <v>ChristinaBalchFMILLENNIUM RUNNING</v>
      </c>
      <c r="G18" s="11">
        <v>1.7824074074074076E-2</v>
      </c>
      <c r="H18" s="19">
        <f>IF(C18="F",VLOOKUP(D18,'F 5K Road'!$A$2:$B$101,2,FALSE)*G18,VLOOKUP(D18,'M 5K Road'!$A$2:$B$101,2,FALSE)*G18)</f>
        <v>1.5063125E-2</v>
      </c>
      <c r="I18" s="20">
        <f t="shared" si="1"/>
        <v>17</v>
      </c>
      <c r="J18" s="21">
        <f>VLOOKUP(I18,'Point Table'!A:B,2,FALSE)</f>
        <v>43</v>
      </c>
      <c r="K18" s="37"/>
      <c r="P18" s="6"/>
      <c r="Q18" s="6"/>
      <c r="R18" s="9"/>
      <c r="X18" s="2"/>
      <c r="AB18" s="2"/>
      <c r="AC18" s="2"/>
      <c r="AD18" s="2"/>
      <c r="AE18" s="2"/>
    </row>
    <row r="19" spans="1:31">
      <c r="A19" t="s">
        <v>701</v>
      </c>
      <c r="B19" t="s">
        <v>488</v>
      </c>
      <c r="C19" t="s">
        <v>38</v>
      </c>
      <c r="D19">
        <v>15</v>
      </c>
      <c r="E19" t="s">
        <v>20</v>
      </c>
      <c r="F19" s="19" t="str">
        <f t="shared" si="0"/>
        <v>MaryWestrichFUPPER VALLEY RUNNING CLUB</v>
      </c>
      <c r="G19" s="11">
        <v>1.5185185185185185E-2</v>
      </c>
      <c r="H19" s="19">
        <f>IF(C19="F",VLOOKUP(D19,'F 5K Road'!$A$2:$B$101,2,FALSE)*G19,VLOOKUP(D19,'M 5K Road'!$A$2:$B$101,2,FALSE)*G19)</f>
        <v>1.5185185185185185E-2</v>
      </c>
      <c r="I19" s="20">
        <f t="shared" si="1"/>
        <v>18</v>
      </c>
      <c r="J19" s="21">
        <f>VLOOKUP(I19,'Point Table'!A:B,2,FALSE)</f>
        <v>40</v>
      </c>
      <c r="K19" s="37"/>
      <c r="P19" s="6"/>
      <c r="Q19" s="6"/>
      <c r="R19" s="9"/>
      <c r="X19" s="2"/>
      <c r="AB19" s="2"/>
      <c r="AC19" s="2"/>
      <c r="AD19" s="2"/>
      <c r="AE19" s="2"/>
    </row>
    <row r="20" spans="1:31">
      <c r="A20" t="s">
        <v>356</v>
      </c>
      <c r="B20" t="s">
        <v>357</v>
      </c>
      <c r="C20" t="s">
        <v>38</v>
      </c>
      <c r="D20">
        <v>51</v>
      </c>
      <c r="E20" t="s">
        <v>18</v>
      </c>
      <c r="F20" s="19" t="str">
        <f t="shared" si="0"/>
        <v>MariaGuerinFGREATER DERRY TRACK CLUB</v>
      </c>
      <c r="G20" s="11">
        <v>1.7222222222222222E-2</v>
      </c>
      <c r="H20" s="19">
        <f>IF(C20="F",VLOOKUP(D20,'F 5K Road'!$A$2:$B$101,2,FALSE)*G20,VLOOKUP(D20,'M 5K Road'!$A$2:$B$101,2,FALSE)*G20)</f>
        <v>1.5224444444444445E-2</v>
      </c>
      <c r="I20" s="20">
        <f t="shared" si="1"/>
        <v>19</v>
      </c>
      <c r="J20" s="21">
        <f>VLOOKUP(I20,'Point Table'!A:B,2,FALSE)</f>
        <v>37</v>
      </c>
      <c r="K20" s="37"/>
      <c r="P20" s="6"/>
      <c r="Q20" s="6"/>
      <c r="R20" s="9"/>
      <c r="X20" s="2"/>
      <c r="AB20" s="2"/>
      <c r="AC20" s="2"/>
      <c r="AD20" s="2"/>
      <c r="AE20" s="2"/>
    </row>
    <row r="21" spans="1:31">
      <c r="A21" t="s">
        <v>113</v>
      </c>
      <c r="B21" t="s">
        <v>114</v>
      </c>
      <c r="C21" t="s">
        <v>38</v>
      </c>
      <c r="D21">
        <v>54</v>
      </c>
      <c r="E21" t="s">
        <v>18</v>
      </c>
      <c r="F21" s="19" t="str">
        <f t="shared" si="0"/>
        <v>CariHoglundFGREATER DERRY TRACK CLUB</v>
      </c>
      <c r="G21" s="11">
        <v>1.7962962962962962E-2</v>
      </c>
      <c r="H21" s="19">
        <f>IF(C21="F",VLOOKUP(D21,'F 5K Road'!$A$2:$B$101,2,FALSE)*G21,VLOOKUP(D21,'M 5K Road'!$A$2:$B$101,2,FALSE)*G21)</f>
        <v>1.535474074074074E-2</v>
      </c>
      <c r="I21" s="20">
        <f t="shared" si="1"/>
        <v>20</v>
      </c>
      <c r="J21" s="21">
        <f>VLOOKUP(I21,'Point Table'!A:B,2,FALSE)</f>
        <v>34</v>
      </c>
      <c r="K21" s="37"/>
      <c r="P21" s="6"/>
      <c r="Q21" s="6"/>
      <c r="R21" s="9"/>
      <c r="X21" s="2"/>
      <c r="AB21" s="2"/>
      <c r="AC21" s="2"/>
      <c r="AD21" s="2"/>
      <c r="AE21" s="2"/>
    </row>
    <row r="22" spans="1:31">
      <c r="A22" t="s">
        <v>241</v>
      </c>
      <c r="B22" t="s">
        <v>379</v>
      </c>
      <c r="C22" t="s">
        <v>38</v>
      </c>
      <c r="D22">
        <v>30</v>
      </c>
      <c r="E22" t="s">
        <v>17</v>
      </c>
      <c r="F22" s="19" t="str">
        <f t="shared" si="0"/>
        <v>KatherineMeredithFGATE CITY STRIDERS</v>
      </c>
      <c r="G22" s="11">
        <v>1.5393518518518518E-2</v>
      </c>
      <c r="H22" s="19">
        <f>IF(C22="F",VLOOKUP(D22,'F 5K Road'!$A$2:$B$101,2,FALSE)*G22,VLOOKUP(D22,'M 5K Road'!$A$2:$B$101,2,FALSE)*G22)</f>
        <v>1.5393518518518518E-2</v>
      </c>
      <c r="I22" s="20">
        <f t="shared" si="1"/>
        <v>21</v>
      </c>
      <c r="J22" s="21">
        <f>VLOOKUP(I22,'Point Table'!A:B,2,FALSE)</f>
        <v>32</v>
      </c>
      <c r="K22" s="37"/>
      <c r="P22" s="6"/>
      <c r="Q22" s="6"/>
      <c r="R22" s="9"/>
      <c r="X22" s="2"/>
      <c r="AB22" s="2"/>
      <c r="AC22" s="2"/>
      <c r="AD22" s="2"/>
      <c r="AE22" s="2"/>
    </row>
    <row r="23" spans="1:31">
      <c r="A23" t="s">
        <v>567</v>
      </c>
      <c r="B23" t="s">
        <v>563</v>
      </c>
      <c r="C23" t="s">
        <v>38</v>
      </c>
      <c r="D23">
        <v>49</v>
      </c>
      <c r="E23" t="s">
        <v>19</v>
      </c>
      <c r="F23" s="19" t="str">
        <f t="shared" si="0"/>
        <v>LaraKondorFMILLENNIUM RUNNING</v>
      </c>
      <c r="G23" s="11">
        <v>1.7083333333333332E-2</v>
      </c>
      <c r="H23" s="19">
        <f>IF(C23="F",VLOOKUP(D23,'F 5K Road'!$A$2:$B$101,2,FALSE)*G23,VLOOKUP(D23,'M 5K Road'!$A$2:$B$101,2,FALSE)*G23)</f>
        <v>1.5433083333333332E-2</v>
      </c>
      <c r="I23" s="20">
        <f t="shared" si="1"/>
        <v>22</v>
      </c>
      <c r="J23" s="21">
        <f>VLOOKUP(I23,'Point Table'!A:B,2,FALSE)</f>
        <v>30</v>
      </c>
      <c r="K23" s="37"/>
      <c r="P23" s="6"/>
      <c r="Q23" s="6"/>
      <c r="R23" s="9"/>
      <c r="X23" s="2"/>
      <c r="AB23" s="2"/>
      <c r="AC23" s="2"/>
      <c r="AD23" s="2"/>
      <c r="AE23" s="2"/>
    </row>
    <row r="24" spans="1:31">
      <c r="A24" t="s">
        <v>36</v>
      </c>
      <c r="B24" t="s">
        <v>37</v>
      </c>
      <c r="C24" t="s">
        <v>38</v>
      </c>
      <c r="D24">
        <v>41</v>
      </c>
      <c r="E24" t="s">
        <v>17</v>
      </c>
      <c r="F24" s="19" t="str">
        <f t="shared" si="0"/>
        <v>ChristyKervinFGATE CITY STRIDERS</v>
      </c>
      <c r="G24" s="11">
        <v>1.6180555555555556E-2</v>
      </c>
      <c r="H24" s="19">
        <f>IF(C24="F",VLOOKUP(D24,'F 5K Road'!$A$2:$B$101,2,FALSE)*G24,VLOOKUP(D24,'M 5K Road'!$A$2:$B$101,2,FALSE)*G24)</f>
        <v>1.5659541666666665E-2</v>
      </c>
      <c r="I24" s="20">
        <f t="shared" si="1"/>
        <v>23</v>
      </c>
      <c r="J24" s="21">
        <f>VLOOKUP(I24,'Point Table'!A:B,2,FALSE)</f>
        <v>28</v>
      </c>
      <c r="K24" s="37"/>
      <c r="P24" s="6"/>
      <c r="Q24" s="6"/>
      <c r="R24" s="9"/>
      <c r="X24" s="2"/>
      <c r="AB24" s="2"/>
      <c r="AC24" s="2"/>
      <c r="AD24" s="2"/>
      <c r="AE24" s="2"/>
    </row>
    <row r="25" spans="1:31">
      <c r="A25" t="s">
        <v>111</v>
      </c>
      <c r="B25" t="s">
        <v>112</v>
      </c>
      <c r="C25" t="s">
        <v>38</v>
      </c>
      <c r="D25">
        <v>46</v>
      </c>
      <c r="E25" t="s">
        <v>18</v>
      </c>
      <c r="F25" s="19" t="str">
        <f t="shared" si="0"/>
        <v>KirstenKortzFGREATER DERRY TRACK CLUB</v>
      </c>
      <c r="G25" s="11">
        <v>1.7048611111111112E-2</v>
      </c>
      <c r="H25" s="19">
        <f>IF(C25="F",VLOOKUP(D25,'F 5K Road'!$A$2:$B$101,2,FALSE)*G25,VLOOKUP(D25,'M 5K Road'!$A$2:$B$101,2,FALSE)*G25)</f>
        <v>1.5879076388888889E-2</v>
      </c>
      <c r="I25" s="20">
        <f t="shared" si="1"/>
        <v>24</v>
      </c>
      <c r="J25" s="21">
        <f>VLOOKUP(I25,'Point Table'!A:B,2,FALSE)</f>
        <v>26</v>
      </c>
      <c r="K25" s="37"/>
      <c r="P25" s="6"/>
      <c r="Q25" s="6"/>
      <c r="R25" s="9"/>
      <c r="X25" s="2"/>
      <c r="AB25" s="2"/>
      <c r="AC25" s="2"/>
      <c r="AD25" s="2"/>
      <c r="AE25" s="2"/>
    </row>
    <row r="26" spans="1:31">
      <c r="A26" t="s">
        <v>44</v>
      </c>
      <c r="B26" t="s">
        <v>479</v>
      </c>
      <c r="C26" t="s">
        <v>38</v>
      </c>
      <c r="D26">
        <v>57</v>
      </c>
      <c r="E26" t="s">
        <v>19</v>
      </c>
      <c r="F26" s="19" t="str">
        <f t="shared" si="0"/>
        <v>LauraKeeleyFMILLENNIUM RUNNING</v>
      </c>
      <c r="G26" s="11">
        <v>1.9317129629629629E-2</v>
      </c>
      <c r="H26" s="19">
        <f>IF(C26="F",VLOOKUP(D26,'F 5K Road'!$A$2:$B$101,2,FALSE)*G26,VLOOKUP(D26,'M 5K Road'!$A$2:$B$101,2,FALSE)*G26)</f>
        <v>1.5950153935185184E-2</v>
      </c>
      <c r="I26" s="20">
        <f t="shared" si="1"/>
        <v>25</v>
      </c>
      <c r="J26" s="21">
        <f>VLOOKUP(I26,'Point Table'!A:B,2,FALSE)</f>
        <v>24</v>
      </c>
      <c r="K26" s="37"/>
      <c r="P26" s="6"/>
      <c r="Q26" s="6"/>
      <c r="R26" s="9"/>
      <c r="X26" s="2"/>
      <c r="AB26" s="2"/>
      <c r="AC26" s="2"/>
      <c r="AD26" s="2"/>
      <c r="AE26" s="2"/>
    </row>
    <row r="27" spans="1:31">
      <c r="A27" t="s">
        <v>105</v>
      </c>
      <c r="B27" t="s">
        <v>106</v>
      </c>
      <c r="C27" t="s">
        <v>38</v>
      </c>
      <c r="D27">
        <v>30</v>
      </c>
      <c r="E27" t="s">
        <v>18</v>
      </c>
      <c r="F27" s="19" t="str">
        <f t="shared" si="0"/>
        <v>BessAlshvangFGREATER DERRY TRACK CLUB</v>
      </c>
      <c r="G27" s="11">
        <v>1.6111111111111111E-2</v>
      </c>
      <c r="H27" s="19">
        <f>IF(C27="F",VLOOKUP(D27,'F 5K Road'!$A$2:$B$101,2,FALSE)*G27,VLOOKUP(D27,'M 5K Road'!$A$2:$B$101,2,FALSE)*G27)</f>
        <v>1.6111111111111111E-2</v>
      </c>
      <c r="I27" s="20">
        <f t="shared" si="1"/>
        <v>26</v>
      </c>
      <c r="J27" s="21">
        <f>VLOOKUP(I27,'Point Table'!A:B,2,FALSE)</f>
        <v>22.5</v>
      </c>
      <c r="K27" s="37"/>
      <c r="P27" s="6"/>
      <c r="Q27" s="6"/>
      <c r="R27" s="9"/>
      <c r="X27" s="2"/>
      <c r="AB27" s="2"/>
      <c r="AC27" s="2"/>
      <c r="AD27" s="2"/>
      <c r="AE27" s="2"/>
    </row>
    <row r="28" spans="1:31">
      <c r="A28" t="s">
        <v>186</v>
      </c>
      <c r="B28" t="s">
        <v>395</v>
      </c>
      <c r="C28" t="s">
        <v>38</v>
      </c>
      <c r="D28">
        <v>56</v>
      </c>
      <c r="E28" t="s">
        <v>17</v>
      </c>
      <c r="F28" s="19" t="str">
        <f t="shared" si="0"/>
        <v>LisaReillyFGATE CITY STRIDERS</v>
      </c>
      <c r="G28" s="11">
        <v>1.9305555555555555E-2</v>
      </c>
      <c r="H28" s="19">
        <f>IF(C28="F",VLOOKUP(D28,'F 5K Road'!$A$2:$B$101,2,FALSE)*G28,VLOOKUP(D28,'M 5K Road'!$A$2:$B$101,2,FALSE)*G28)</f>
        <v>1.612786111111111E-2</v>
      </c>
      <c r="I28" s="20">
        <f t="shared" si="1"/>
        <v>27</v>
      </c>
      <c r="J28" s="21">
        <f>VLOOKUP(I28,'Point Table'!A:B,2,FALSE)</f>
        <v>21</v>
      </c>
      <c r="K28" s="37"/>
      <c r="P28" s="6"/>
      <c r="Q28" s="6"/>
      <c r="R28" s="9"/>
      <c r="X28" s="2"/>
      <c r="AB28" s="2"/>
      <c r="AC28" s="2"/>
      <c r="AD28" s="2"/>
      <c r="AE28" s="2"/>
    </row>
    <row r="29" spans="1:31">
      <c r="A29" t="s">
        <v>601</v>
      </c>
      <c r="B29" t="s">
        <v>602</v>
      </c>
      <c r="C29" t="s">
        <v>38</v>
      </c>
      <c r="D29">
        <v>58</v>
      </c>
      <c r="E29" t="s">
        <v>17</v>
      </c>
      <c r="F29" s="19" t="str">
        <f t="shared" si="0"/>
        <v>SusanneYeeFGATE CITY STRIDERS</v>
      </c>
      <c r="G29" s="11">
        <v>1.9803240740740739E-2</v>
      </c>
      <c r="H29" s="19">
        <f>IF(C29="F",VLOOKUP(D29,'F 5K Road'!$A$2:$B$101,2,FALSE)*G29,VLOOKUP(D29,'M 5K Road'!$A$2:$B$101,2,FALSE)*G29)</f>
        <v>1.6159444444444442E-2</v>
      </c>
      <c r="I29" s="20">
        <f t="shared" si="1"/>
        <v>28</v>
      </c>
      <c r="J29" s="21">
        <f>VLOOKUP(I29,'Point Table'!A:B,2,FALSE)</f>
        <v>19.5</v>
      </c>
      <c r="K29" s="37"/>
      <c r="P29" s="6"/>
      <c r="Q29" s="6"/>
      <c r="R29" s="9"/>
      <c r="X29" s="2"/>
      <c r="AB29" s="2"/>
      <c r="AC29" s="2"/>
      <c r="AD29" s="2"/>
      <c r="AE29" s="2"/>
    </row>
    <row r="30" spans="1:31">
      <c r="A30" t="s">
        <v>353</v>
      </c>
      <c r="B30" t="s">
        <v>95</v>
      </c>
      <c r="C30" t="s">
        <v>38</v>
      </c>
      <c r="D30">
        <v>27</v>
      </c>
      <c r="E30" t="s">
        <v>18</v>
      </c>
      <c r="F30" s="19" t="str">
        <f t="shared" si="0"/>
        <v>HannahFarnsworthFGREATER DERRY TRACK CLUB</v>
      </c>
      <c r="G30" s="11">
        <v>1.6168981481481482E-2</v>
      </c>
      <c r="H30" s="19">
        <f>IF(C30="F",VLOOKUP(D30,'F 5K Road'!$A$2:$B$101,2,FALSE)*G30,VLOOKUP(D30,'M 5K Road'!$A$2:$B$101,2,FALSE)*G30)</f>
        <v>1.6168981481481482E-2</v>
      </c>
      <c r="I30" s="20">
        <f t="shared" si="1"/>
        <v>29</v>
      </c>
      <c r="J30" s="21">
        <f>VLOOKUP(I30,'Point Table'!A:B,2,FALSE)</f>
        <v>18</v>
      </c>
      <c r="K30" s="37"/>
      <c r="P30" s="6"/>
      <c r="Q30" s="6"/>
      <c r="R30" s="9"/>
      <c r="X30" s="2"/>
      <c r="AB30" s="2"/>
      <c r="AC30" s="2"/>
      <c r="AD30" s="2"/>
      <c r="AE30" s="2"/>
    </row>
    <row r="31" spans="1:31">
      <c r="A31" t="s">
        <v>559</v>
      </c>
      <c r="B31" t="s">
        <v>560</v>
      </c>
      <c r="C31" t="s">
        <v>38</v>
      </c>
      <c r="D31">
        <v>27</v>
      </c>
      <c r="E31" t="s">
        <v>17</v>
      </c>
      <c r="F31" s="19" t="str">
        <f t="shared" si="0"/>
        <v>TerrylFritzFGATE CITY STRIDERS</v>
      </c>
      <c r="G31" s="11">
        <v>1.6168981481481482E-2</v>
      </c>
      <c r="H31" s="19">
        <f>IF(C31="F",VLOOKUP(D31,'F 5K Road'!$A$2:$B$101,2,FALSE)*G31,VLOOKUP(D31,'M 5K Road'!$A$2:$B$101,2,FALSE)*G31)</f>
        <v>1.6168981481481482E-2</v>
      </c>
      <c r="I31" s="20">
        <f t="shared" si="1"/>
        <v>29</v>
      </c>
      <c r="J31" s="21">
        <f>VLOOKUP(I31,'Point Table'!A:B,2,FALSE)</f>
        <v>18</v>
      </c>
      <c r="K31" s="37"/>
      <c r="P31" s="6"/>
      <c r="Q31" s="6"/>
      <c r="R31" s="9"/>
      <c r="X31" s="2"/>
      <c r="AB31" s="2"/>
      <c r="AC31" s="2"/>
      <c r="AD31" s="2"/>
      <c r="AE31" s="2"/>
    </row>
    <row r="32" spans="1:31">
      <c r="A32" t="s">
        <v>518</v>
      </c>
      <c r="B32" t="s">
        <v>505</v>
      </c>
      <c r="C32" t="s">
        <v>38</v>
      </c>
      <c r="D32">
        <v>57</v>
      </c>
      <c r="E32" t="s">
        <v>18</v>
      </c>
      <c r="F32" s="19" t="str">
        <f t="shared" si="0"/>
        <v>BrendaCoyleFGREATER DERRY TRACK CLUB</v>
      </c>
      <c r="G32" s="11">
        <v>1.9594907407407408E-2</v>
      </c>
      <c r="H32" s="19">
        <f>IF(C32="F",VLOOKUP(D32,'F 5K Road'!$A$2:$B$101,2,FALSE)*G32,VLOOKUP(D32,'M 5K Road'!$A$2:$B$101,2,FALSE)*G32)</f>
        <v>1.6179515046296295E-2</v>
      </c>
      <c r="I32" s="20">
        <f t="shared" si="1"/>
        <v>31</v>
      </c>
      <c r="J32" s="21">
        <f>VLOOKUP(I32,'Point Table'!A:B,2,FALSE)</f>
        <v>15.5</v>
      </c>
      <c r="K32" s="37"/>
      <c r="P32" s="6"/>
      <c r="Q32" s="6"/>
      <c r="R32" s="9"/>
      <c r="X32" s="2"/>
      <c r="AB32" s="2"/>
      <c r="AC32" s="2"/>
      <c r="AD32" s="2"/>
      <c r="AE32" s="2"/>
    </row>
    <row r="33" spans="1:31">
      <c r="A33" t="s">
        <v>44</v>
      </c>
      <c r="B33" t="s">
        <v>159</v>
      </c>
      <c r="C33" t="s">
        <v>38</v>
      </c>
      <c r="D33">
        <v>47</v>
      </c>
      <c r="E33" t="s">
        <v>19</v>
      </c>
      <c r="F33" s="19" t="str">
        <f t="shared" si="0"/>
        <v>LauraHeathFMILLENNIUM RUNNING</v>
      </c>
      <c r="G33" s="11">
        <v>1.7569444444444443E-2</v>
      </c>
      <c r="H33" s="19">
        <f>IF(C33="F",VLOOKUP(D33,'F 5K Road'!$A$2:$B$101,2,FALSE)*G33,VLOOKUP(D33,'M 5K Road'!$A$2:$B$101,2,FALSE)*G33)</f>
        <v>1.6207812499999998E-2</v>
      </c>
      <c r="I33" s="20">
        <f t="shared" si="1"/>
        <v>32</v>
      </c>
      <c r="J33" s="21">
        <f>VLOOKUP(I33,'Point Table'!A:B,2,FALSE)</f>
        <v>14.5</v>
      </c>
      <c r="K33" s="37"/>
      <c r="P33" s="6"/>
      <c r="Q33" s="6"/>
      <c r="R33" s="9"/>
      <c r="X33" s="2"/>
      <c r="AB33" s="2"/>
      <c r="AC33" s="2"/>
      <c r="AD33" s="2"/>
      <c r="AE33" s="2"/>
    </row>
    <row r="34" spans="1:31">
      <c r="A34" t="s">
        <v>133</v>
      </c>
      <c r="B34" t="s">
        <v>126</v>
      </c>
      <c r="C34" t="s">
        <v>38</v>
      </c>
      <c r="D34">
        <v>68</v>
      </c>
      <c r="E34" t="s">
        <v>18</v>
      </c>
      <c r="F34" s="19" t="str">
        <f t="shared" si="0"/>
        <v>BevSomogieFGREATER DERRY TRACK CLUB</v>
      </c>
      <c r="G34" s="11">
        <v>2.2546296296296297E-2</v>
      </c>
      <c r="H34" s="19">
        <f>IF(C34="F",VLOOKUP(D34,'F 5K Road'!$A$2:$B$101,2,FALSE)*G34,VLOOKUP(D34,'M 5K Road'!$A$2:$B$101,2,FALSE)*G34)</f>
        <v>1.6208532407407408E-2</v>
      </c>
      <c r="I34" s="20">
        <f t="shared" si="1"/>
        <v>33</v>
      </c>
      <c r="J34" s="21">
        <f>VLOOKUP(I34,'Point Table'!A:B,2,FALSE)</f>
        <v>13.5</v>
      </c>
      <c r="K34" s="37"/>
      <c r="P34" s="6"/>
      <c r="Q34" s="6"/>
      <c r="R34" s="9"/>
      <c r="X34" s="2"/>
      <c r="AB34" s="2"/>
      <c r="AC34" s="2"/>
      <c r="AD34" s="2"/>
      <c r="AE34" s="2"/>
    </row>
    <row r="35" spans="1:31">
      <c r="A35" t="s">
        <v>300</v>
      </c>
      <c r="B35" t="s">
        <v>519</v>
      </c>
      <c r="C35" t="s">
        <v>38</v>
      </c>
      <c r="D35">
        <v>72</v>
      </c>
      <c r="E35" t="s">
        <v>19</v>
      </c>
      <c r="F35" s="19" t="str">
        <f t="shared" si="0"/>
        <v>SusanLoveringFMILLENNIUM RUNNING</v>
      </c>
      <c r="G35" s="11">
        <v>2.4131944444444445E-2</v>
      </c>
      <c r="H35" s="19">
        <f>IF(C35="F",VLOOKUP(D35,'F 5K Road'!$A$2:$B$101,2,FALSE)*G35,VLOOKUP(D35,'M 5K Road'!$A$2:$B$101,2,FALSE)*G35)</f>
        <v>1.6412135416666668E-2</v>
      </c>
      <c r="I35" s="20">
        <f t="shared" si="1"/>
        <v>34</v>
      </c>
      <c r="J35" s="21">
        <f>VLOOKUP(I35,'Point Table'!A:B,2,FALSE)</f>
        <v>12.5</v>
      </c>
      <c r="K35" s="37"/>
      <c r="P35" s="6"/>
      <c r="Q35" s="6"/>
      <c r="R35" s="9"/>
      <c r="X35" s="2"/>
      <c r="AB35" s="2"/>
      <c r="AC35" s="2"/>
      <c r="AD35" s="2"/>
      <c r="AE35" s="2"/>
    </row>
    <row r="36" spans="1:31">
      <c r="A36" t="s">
        <v>445</v>
      </c>
      <c r="B36" t="s">
        <v>446</v>
      </c>
      <c r="C36" t="s">
        <v>38</v>
      </c>
      <c r="D36">
        <v>44</v>
      </c>
      <c r="E36" t="s">
        <v>19</v>
      </c>
      <c r="F36" s="19" t="str">
        <f t="shared" si="0"/>
        <v>SheilaWilsonFMILLENNIUM RUNNING</v>
      </c>
      <c r="G36" s="11">
        <v>1.7673611111111112E-2</v>
      </c>
      <c r="H36" s="19">
        <f>IF(C36="F",VLOOKUP(D36,'F 5K Road'!$A$2:$B$101,2,FALSE)*G36,VLOOKUP(D36,'M 5K Road'!$A$2:$B$101,2,FALSE)*G36)</f>
        <v>1.6747513888888888E-2</v>
      </c>
      <c r="I36" s="20">
        <f t="shared" si="1"/>
        <v>35</v>
      </c>
      <c r="J36" s="21">
        <f>VLOOKUP(I36,'Point Table'!A:B,2,FALSE)</f>
        <v>11.5</v>
      </c>
      <c r="K36" s="37"/>
      <c r="P36" s="6"/>
      <c r="Q36" s="6"/>
      <c r="R36" s="9"/>
      <c r="X36" s="2"/>
      <c r="AB36" s="2"/>
      <c r="AC36" s="2"/>
      <c r="AD36" s="2"/>
      <c r="AE36" s="2"/>
    </row>
    <row r="37" spans="1:31">
      <c r="A37" t="s">
        <v>442</v>
      </c>
      <c r="B37" t="s">
        <v>443</v>
      </c>
      <c r="C37" t="s">
        <v>38</v>
      </c>
      <c r="D37">
        <v>39</v>
      </c>
      <c r="E37" t="s">
        <v>19</v>
      </c>
      <c r="F37" s="19" t="str">
        <f t="shared" si="0"/>
        <v>AnnEdwardsFMILLENNIUM RUNNING</v>
      </c>
      <c r="G37" s="11">
        <v>1.7164351851851851E-2</v>
      </c>
      <c r="H37" s="19">
        <f>IF(C37="F",VLOOKUP(D37,'F 5K Road'!$A$2:$B$101,2,FALSE)*G37,VLOOKUP(D37,'M 5K Road'!$A$2:$B$101,2,FALSE)*G37)</f>
        <v>1.6795318287037037E-2</v>
      </c>
      <c r="I37" s="20">
        <f t="shared" si="1"/>
        <v>36</v>
      </c>
      <c r="J37" s="21">
        <f>VLOOKUP(I37,'Point Table'!A:B,2,FALSE)</f>
        <v>11</v>
      </c>
      <c r="K37" s="37"/>
      <c r="P37" s="6"/>
      <c r="Q37" s="6"/>
      <c r="R37" s="9"/>
      <c r="X37" s="2"/>
      <c r="AB37" s="2"/>
      <c r="AC37" s="2"/>
      <c r="AD37" s="2"/>
      <c r="AE37" s="2"/>
    </row>
    <row r="38" spans="1:31">
      <c r="A38" t="s">
        <v>80</v>
      </c>
      <c r="B38" t="s">
        <v>596</v>
      </c>
      <c r="C38" t="s">
        <v>38</v>
      </c>
      <c r="D38">
        <v>51</v>
      </c>
      <c r="E38" t="s">
        <v>18</v>
      </c>
      <c r="F38" s="19" t="str">
        <f t="shared" si="0"/>
        <v>JenniferAbreuFGREATER DERRY TRACK CLUB</v>
      </c>
      <c r="G38" s="11">
        <v>1.9224537037037037E-2</v>
      </c>
      <c r="H38" s="19">
        <f>IF(C38="F",VLOOKUP(D38,'F 5K Road'!$A$2:$B$101,2,FALSE)*G38,VLOOKUP(D38,'M 5K Road'!$A$2:$B$101,2,FALSE)*G38)</f>
        <v>1.6994490740740741E-2</v>
      </c>
      <c r="I38" s="20">
        <f t="shared" si="1"/>
        <v>37</v>
      </c>
      <c r="J38" s="21">
        <f>VLOOKUP(I38,'Point Table'!A:B,2,FALSE)</f>
        <v>10.5</v>
      </c>
      <c r="K38" s="37"/>
      <c r="P38" s="6"/>
      <c r="Q38" s="6"/>
      <c r="R38" s="9"/>
      <c r="X38" s="2"/>
      <c r="AB38" s="2"/>
      <c r="AC38" s="2"/>
      <c r="AD38" s="2"/>
      <c r="AE38" s="2"/>
    </row>
    <row r="39" spans="1:31">
      <c r="A39" t="s">
        <v>43</v>
      </c>
      <c r="B39" t="s">
        <v>572</v>
      </c>
      <c r="C39" t="s">
        <v>38</v>
      </c>
      <c r="D39">
        <v>45</v>
      </c>
      <c r="E39" t="s">
        <v>19</v>
      </c>
      <c r="F39" s="19" t="str">
        <f t="shared" si="0"/>
        <v>KarenBergquistFMILLENNIUM RUNNING</v>
      </c>
      <c r="G39" s="11">
        <v>1.8090277777777778E-2</v>
      </c>
      <c r="H39" s="19">
        <f>IF(C39="F",VLOOKUP(D39,'F 5K Road'!$A$2:$B$101,2,FALSE)*G39,VLOOKUP(D39,'M 5K Road'!$A$2:$B$101,2,FALSE)*G39)</f>
        <v>1.7001243055555556E-2</v>
      </c>
      <c r="I39" s="20">
        <f t="shared" si="1"/>
        <v>38</v>
      </c>
      <c r="J39" s="21">
        <f>VLOOKUP(I39,'Point Table'!A:B,2,FALSE)</f>
        <v>10</v>
      </c>
      <c r="K39" s="37"/>
      <c r="P39" s="6"/>
      <c r="Q39" s="6"/>
      <c r="R39" s="9"/>
      <c r="X39" s="2"/>
      <c r="AB39" s="2"/>
      <c r="AC39" s="2"/>
      <c r="AD39" s="2"/>
      <c r="AE39" s="2"/>
    </row>
    <row r="40" spans="1:31">
      <c r="A40" t="s">
        <v>450</v>
      </c>
      <c r="B40" t="s">
        <v>588</v>
      </c>
      <c r="C40" t="s">
        <v>38</v>
      </c>
      <c r="D40">
        <v>47</v>
      </c>
      <c r="E40" t="s">
        <v>19</v>
      </c>
      <c r="F40" s="19" t="str">
        <f t="shared" si="0"/>
        <v>CathleenThompsonFMILLENNIUM RUNNING</v>
      </c>
      <c r="G40" s="11">
        <v>1.8553240740740742E-2</v>
      </c>
      <c r="H40" s="19">
        <f>IF(C40="F",VLOOKUP(D40,'F 5K Road'!$A$2:$B$101,2,FALSE)*G40,VLOOKUP(D40,'M 5K Road'!$A$2:$B$101,2,FALSE)*G40)</f>
        <v>1.7115364583333334E-2</v>
      </c>
      <c r="I40" s="20">
        <f t="shared" si="1"/>
        <v>39</v>
      </c>
      <c r="J40" s="21">
        <f>VLOOKUP(I40,'Point Table'!A:B,2,FALSE)</f>
        <v>9.5</v>
      </c>
      <c r="K40" s="37"/>
      <c r="P40" s="6"/>
      <c r="Q40" s="6"/>
      <c r="R40" s="9"/>
      <c r="X40" s="2"/>
      <c r="AB40" s="2"/>
      <c r="AC40" s="2"/>
      <c r="AD40" s="2"/>
      <c r="AE40" s="2"/>
    </row>
    <row r="41" spans="1:31">
      <c r="A41" t="s">
        <v>66</v>
      </c>
      <c r="B41" t="s">
        <v>67</v>
      </c>
      <c r="C41" t="s">
        <v>38</v>
      </c>
      <c r="D41">
        <v>55</v>
      </c>
      <c r="E41" t="s">
        <v>17</v>
      </c>
      <c r="F41" s="19" t="str">
        <f t="shared" si="0"/>
        <v>JulieSwainFGATE CITY STRIDERS</v>
      </c>
      <c r="G41" s="11">
        <v>2.0266203703703703E-2</v>
      </c>
      <c r="H41" s="19">
        <f>IF(C41="F",VLOOKUP(D41,'F 5K Road'!$A$2:$B$101,2,FALSE)*G41,VLOOKUP(D41,'M 5K Road'!$A$2:$B$101,2,FALSE)*G41)</f>
        <v>1.7126968749999999E-2</v>
      </c>
      <c r="I41" s="20">
        <f t="shared" si="1"/>
        <v>40</v>
      </c>
      <c r="J41" s="21">
        <f>VLOOKUP(I41,'Point Table'!A:B,2,FALSE)</f>
        <v>9</v>
      </c>
      <c r="K41" s="37"/>
      <c r="P41" s="6"/>
      <c r="Q41" s="6"/>
      <c r="R41" s="9"/>
      <c r="X41" s="2"/>
      <c r="AB41" s="2"/>
      <c r="AC41" s="2"/>
      <c r="AD41" s="2"/>
      <c r="AE41" s="2"/>
    </row>
    <row r="42" spans="1:31">
      <c r="A42" t="s">
        <v>570</v>
      </c>
      <c r="B42" t="s">
        <v>553</v>
      </c>
      <c r="C42" t="s">
        <v>38</v>
      </c>
      <c r="D42">
        <v>14</v>
      </c>
      <c r="E42" t="s">
        <v>18</v>
      </c>
      <c r="F42" s="19" t="str">
        <f t="shared" si="0"/>
        <v>JocelynMcgarryFGREATER DERRY TRACK CLUB</v>
      </c>
      <c r="G42" s="11">
        <v>1.7361111111111112E-2</v>
      </c>
      <c r="H42" s="19">
        <f>IF(C42="F",VLOOKUP(D42,'F 5K Road'!$A$2:$B$101,2,FALSE)*G42,VLOOKUP(D42,'M 5K Road'!$A$2:$B$101,2,FALSE)*G42)</f>
        <v>1.7361111111111112E-2</v>
      </c>
      <c r="I42" s="20">
        <f t="shared" si="1"/>
        <v>41</v>
      </c>
      <c r="J42" s="21">
        <f>VLOOKUP(I42,'Point Table'!A:B,2,FALSE)</f>
        <v>8.6999999999999993</v>
      </c>
      <c r="K42" s="37"/>
      <c r="P42" s="6"/>
      <c r="Q42" s="6"/>
      <c r="R42" s="9"/>
      <c r="X42" s="2"/>
      <c r="AB42" s="2"/>
      <c r="AC42" s="2"/>
      <c r="AD42" s="2"/>
      <c r="AE42" s="2"/>
    </row>
    <row r="43" spans="1:31">
      <c r="A43" t="s">
        <v>123</v>
      </c>
      <c r="B43" t="s">
        <v>371</v>
      </c>
      <c r="C43" t="s">
        <v>38</v>
      </c>
      <c r="D43">
        <v>57</v>
      </c>
      <c r="E43" t="s">
        <v>18</v>
      </c>
      <c r="F43" s="19" t="str">
        <f t="shared" si="0"/>
        <v>DeniseKeyesFGREATER DERRY TRACK CLUB</v>
      </c>
      <c r="G43" s="11">
        <v>2.1099537037037038E-2</v>
      </c>
      <c r="H43" s="19">
        <f>IF(C43="F",VLOOKUP(D43,'F 5K Road'!$A$2:$B$101,2,FALSE)*G43,VLOOKUP(D43,'M 5K Road'!$A$2:$B$101,2,FALSE)*G43)</f>
        <v>1.7421887731481484E-2</v>
      </c>
      <c r="I43" s="20">
        <f t="shared" si="1"/>
        <v>42</v>
      </c>
      <c r="J43" s="21">
        <f>VLOOKUP(I43,'Point Table'!A:B,2,FALSE)</f>
        <v>8.4</v>
      </c>
      <c r="K43" s="37"/>
      <c r="P43" s="6"/>
      <c r="Q43" s="6"/>
      <c r="R43" s="9"/>
      <c r="X43" s="2"/>
      <c r="AB43" s="2"/>
      <c r="AC43" s="2"/>
      <c r="AD43" s="2"/>
      <c r="AE43" s="2"/>
    </row>
    <row r="44" spans="1:31">
      <c r="A44" t="s">
        <v>606</v>
      </c>
      <c r="B44" t="s">
        <v>535</v>
      </c>
      <c r="C44" t="s">
        <v>38</v>
      </c>
      <c r="D44">
        <v>53</v>
      </c>
      <c r="E44" t="s">
        <v>18</v>
      </c>
      <c r="F44" s="19" t="str">
        <f t="shared" si="0"/>
        <v>JoanneToscanoFGREATER DERRY TRACK CLUB</v>
      </c>
      <c r="G44" s="11">
        <v>2.0162037037037037E-2</v>
      </c>
      <c r="H44" s="19">
        <f>IF(C44="F",VLOOKUP(D44,'F 5K Road'!$A$2:$B$101,2,FALSE)*G44,VLOOKUP(D44,'M 5K Road'!$A$2:$B$101,2,FALSE)*G44)</f>
        <v>1.743008101851852E-2</v>
      </c>
      <c r="I44" s="20">
        <f t="shared" si="1"/>
        <v>43</v>
      </c>
      <c r="J44" s="21">
        <f>VLOOKUP(I44,'Point Table'!A:B,2,FALSE)</f>
        <v>8.1</v>
      </c>
      <c r="K44" s="37"/>
      <c r="P44" s="6"/>
      <c r="Q44" s="6"/>
      <c r="R44" s="9"/>
      <c r="X44" s="2"/>
      <c r="AB44" s="2"/>
      <c r="AC44" s="2"/>
      <c r="AD44" s="2"/>
      <c r="AE44" s="2"/>
    </row>
    <row r="45" spans="1:31">
      <c r="A45" t="s">
        <v>43</v>
      </c>
      <c r="B45" t="s">
        <v>628</v>
      </c>
      <c r="C45" t="s">
        <v>38</v>
      </c>
      <c r="D45">
        <v>62</v>
      </c>
      <c r="E45" t="s">
        <v>18</v>
      </c>
      <c r="F45" s="19" t="str">
        <f t="shared" si="0"/>
        <v>KarenCreedFGREATER DERRY TRACK CLUB</v>
      </c>
      <c r="G45" s="11">
        <v>2.2430555555555554E-2</v>
      </c>
      <c r="H45" s="19">
        <f>IF(C45="F",VLOOKUP(D45,'F 5K Road'!$A$2:$B$101,2,FALSE)*G45,VLOOKUP(D45,'M 5K Road'!$A$2:$B$101,2,FALSE)*G45)</f>
        <v>1.7433027777777776E-2</v>
      </c>
      <c r="I45" s="20">
        <f t="shared" si="1"/>
        <v>44</v>
      </c>
      <c r="J45" s="21">
        <f>VLOOKUP(I45,'Point Table'!A:B,2,FALSE)</f>
        <v>7.8</v>
      </c>
      <c r="K45" s="37"/>
      <c r="P45" s="6"/>
      <c r="Q45" s="6"/>
      <c r="R45" s="9"/>
      <c r="X45" s="2"/>
      <c r="AB45" s="2"/>
      <c r="AC45" s="2"/>
      <c r="AD45" s="2"/>
      <c r="AE45" s="2"/>
    </row>
    <row r="46" spans="1:31">
      <c r="A46" t="s">
        <v>131</v>
      </c>
      <c r="B46" t="s">
        <v>132</v>
      </c>
      <c r="C46" t="s">
        <v>38</v>
      </c>
      <c r="D46">
        <v>57</v>
      </c>
      <c r="E46" t="s">
        <v>18</v>
      </c>
      <c r="F46" s="19" t="str">
        <f t="shared" si="0"/>
        <v>JennJensenFGREATER DERRY TRACK CLUB</v>
      </c>
      <c r="G46" s="11">
        <v>2.1168981481481483E-2</v>
      </c>
      <c r="H46" s="19">
        <f>IF(C46="F",VLOOKUP(D46,'F 5K Road'!$A$2:$B$101,2,FALSE)*G46,VLOOKUP(D46,'M 5K Road'!$A$2:$B$101,2,FALSE)*G46)</f>
        <v>1.7479228009259259E-2</v>
      </c>
      <c r="I46" s="20">
        <f t="shared" si="1"/>
        <v>45</v>
      </c>
      <c r="J46" s="21">
        <f>VLOOKUP(I46,'Point Table'!A:B,2,FALSE)</f>
        <v>7.5</v>
      </c>
      <c r="K46" s="37"/>
      <c r="P46" s="6"/>
      <c r="Q46" s="6"/>
      <c r="R46" s="9"/>
      <c r="X46" s="2"/>
      <c r="AB46" s="2"/>
      <c r="AC46" s="2"/>
      <c r="AD46" s="2"/>
      <c r="AE46" s="2"/>
    </row>
    <row r="47" spans="1:31">
      <c r="A47" t="s">
        <v>137</v>
      </c>
      <c r="B47" t="s">
        <v>95</v>
      </c>
      <c r="C47" t="s">
        <v>38</v>
      </c>
      <c r="D47">
        <v>65</v>
      </c>
      <c r="E47" t="s">
        <v>18</v>
      </c>
      <c r="F47" s="19" t="str">
        <f t="shared" si="0"/>
        <v>AudreyFarnsworthFGREATER DERRY TRACK CLUB</v>
      </c>
      <c r="G47" s="11">
        <v>2.3518518518518518E-2</v>
      </c>
      <c r="H47" s="19">
        <f>IF(C47="F",VLOOKUP(D47,'F 5K Road'!$A$2:$B$101,2,FALSE)*G47,VLOOKUP(D47,'M 5K Road'!$A$2:$B$101,2,FALSE)*G47)</f>
        <v>1.7591851851851852E-2</v>
      </c>
      <c r="I47" s="20">
        <f t="shared" si="1"/>
        <v>46</v>
      </c>
      <c r="J47" s="21">
        <f>VLOOKUP(I47,'Point Table'!A:B,2,FALSE)</f>
        <v>7.25</v>
      </c>
      <c r="K47" s="37"/>
      <c r="P47" s="6"/>
      <c r="Q47" s="6"/>
      <c r="R47" s="9"/>
      <c r="X47" s="2"/>
      <c r="AB47" s="2"/>
      <c r="AC47" s="2"/>
      <c r="AD47" s="2"/>
      <c r="AE47" s="2"/>
    </row>
    <row r="48" spans="1:31">
      <c r="A48" t="s">
        <v>589</v>
      </c>
      <c r="B48" t="s">
        <v>540</v>
      </c>
      <c r="C48" t="s">
        <v>38</v>
      </c>
      <c r="D48">
        <v>45</v>
      </c>
      <c r="E48" t="s">
        <v>19</v>
      </c>
      <c r="F48" s="19" t="str">
        <f t="shared" si="0"/>
        <v>AchsaKlugFMILLENNIUM RUNNING</v>
      </c>
      <c r="G48" s="11">
        <v>1.8738425925925926E-2</v>
      </c>
      <c r="H48" s="19">
        <f>IF(C48="F",VLOOKUP(D48,'F 5K Road'!$A$2:$B$101,2,FALSE)*G48,VLOOKUP(D48,'M 5K Road'!$A$2:$B$101,2,FALSE)*G48)</f>
        <v>1.7610372685185186E-2</v>
      </c>
      <c r="I48" s="20">
        <f t="shared" si="1"/>
        <v>47</v>
      </c>
      <c r="J48" s="21">
        <f>VLOOKUP(I48,'Point Table'!A:B,2,FALSE)</f>
        <v>7</v>
      </c>
      <c r="K48" s="37"/>
      <c r="P48" s="6"/>
      <c r="Q48" s="6"/>
      <c r="R48" s="9"/>
      <c r="X48" s="2"/>
      <c r="AB48" s="2"/>
      <c r="AC48" s="2"/>
      <c r="AD48" s="2"/>
      <c r="AE48" s="2"/>
    </row>
    <row r="49" spans="1:31">
      <c r="A49" t="s">
        <v>54</v>
      </c>
      <c r="B49" t="s">
        <v>53</v>
      </c>
      <c r="C49" t="s">
        <v>38</v>
      </c>
      <c r="D49">
        <v>52</v>
      </c>
      <c r="E49" t="s">
        <v>17</v>
      </c>
      <c r="F49" s="19" t="str">
        <f t="shared" si="0"/>
        <v>TanyaDubeFGATE CITY STRIDERS</v>
      </c>
      <c r="G49" s="11">
        <v>2.0173611111111111E-2</v>
      </c>
      <c r="H49" s="19">
        <f>IF(C49="F",VLOOKUP(D49,'F 5K Road'!$A$2:$B$101,2,FALSE)*G49,VLOOKUP(D49,'M 5K Road'!$A$2:$B$101,2,FALSE)*G49)</f>
        <v>1.7637788194444445E-2</v>
      </c>
      <c r="I49" s="20">
        <f t="shared" si="1"/>
        <v>48</v>
      </c>
      <c r="J49" s="21">
        <f>VLOOKUP(I49,'Point Table'!A:B,2,FALSE)</f>
        <v>6.75</v>
      </c>
      <c r="K49" s="37"/>
      <c r="P49" s="6"/>
      <c r="Q49" s="6"/>
      <c r="R49" s="9"/>
      <c r="X49" s="2"/>
      <c r="AB49" s="2"/>
      <c r="AC49" s="2"/>
      <c r="AD49" s="2"/>
      <c r="AE49" s="2"/>
    </row>
    <row r="50" spans="1:31">
      <c r="A50" t="s">
        <v>162</v>
      </c>
      <c r="B50" t="s">
        <v>638</v>
      </c>
      <c r="C50" t="s">
        <v>38</v>
      </c>
      <c r="D50">
        <v>66</v>
      </c>
      <c r="E50" t="s">
        <v>19</v>
      </c>
      <c r="F50" s="19" t="str">
        <f t="shared" si="0"/>
        <v>LorraineBilodeauFMILLENNIUM RUNNING</v>
      </c>
      <c r="G50" s="11">
        <v>2.3900462962962964E-2</v>
      </c>
      <c r="H50" s="19">
        <f>IF(C50="F",VLOOKUP(D50,'F 5K Road'!$A$2:$B$101,2,FALSE)*G50,VLOOKUP(D50,'M 5K Road'!$A$2:$B$101,2,FALSE)*G50)</f>
        <v>1.7645711805555554E-2</v>
      </c>
      <c r="I50" s="20">
        <f t="shared" si="1"/>
        <v>49</v>
      </c>
      <c r="J50" s="21">
        <f>VLOOKUP(I50,'Point Table'!A:B,2,FALSE)</f>
        <v>6.5</v>
      </c>
      <c r="K50" s="37"/>
      <c r="P50" s="6"/>
      <c r="Q50" s="6"/>
      <c r="R50" s="9"/>
      <c r="X50" s="2"/>
      <c r="AB50" s="2"/>
      <c r="AC50" s="2"/>
      <c r="AD50" s="2"/>
      <c r="AE50" s="2"/>
    </row>
    <row r="51" spans="1:31">
      <c r="A51" t="s">
        <v>183</v>
      </c>
      <c r="B51" t="s">
        <v>453</v>
      </c>
      <c r="C51" t="s">
        <v>38</v>
      </c>
      <c r="D51">
        <v>54</v>
      </c>
      <c r="E51" t="s">
        <v>19</v>
      </c>
      <c r="F51" s="19" t="str">
        <f t="shared" si="0"/>
        <v>KimBonenfantFMILLENNIUM RUNNING</v>
      </c>
      <c r="G51" s="11">
        <v>2.0671296296296295E-2</v>
      </c>
      <c r="H51" s="19">
        <f>IF(C51="F",VLOOKUP(D51,'F 5K Road'!$A$2:$B$101,2,FALSE)*G51,VLOOKUP(D51,'M 5K Road'!$A$2:$B$101,2,FALSE)*G51)</f>
        <v>1.7669824074074074E-2</v>
      </c>
      <c r="I51" s="20">
        <f t="shared" si="1"/>
        <v>50</v>
      </c>
      <c r="J51" s="21">
        <f>VLOOKUP(I51,'Point Table'!A:B,2,FALSE)</f>
        <v>6.25</v>
      </c>
      <c r="K51" s="37"/>
      <c r="P51" s="6"/>
      <c r="Q51" s="6"/>
      <c r="R51" s="9"/>
      <c r="X51" s="2"/>
      <c r="AB51" s="2"/>
      <c r="AC51" s="2"/>
      <c r="AD51" s="2"/>
      <c r="AE51" s="2"/>
    </row>
    <row r="52" spans="1:31">
      <c r="A52" t="s">
        <v>186</v>
      </c>
      <c r="B52" t="s">
        <v>511</v>
      </c>
      <c r="C52" t="s">
        <v>38</v>
      </c>
      <c r="D52">
        <v>45</v>
      </c>
      <c r="E52" t="s">
        <v>18</v>
      </c>
      <c r="F52" s="19" t="str">
        <f t="shared" si="0"/>
        <v>LisaFerrisiFGREATER DERRY TRACK CLUB</v>
      </c>
      <c r="G52" s="11">
        <v>1.8807870370370371E-2</v>
      </c>
      <c r="H52" s="19">
        <f>IF(C52="F",VLOOKUP(D52,'F 5K Road'!$A$2:$B$101,2,FALSE)*G52,VLOOKUP(D52,'M 5K Road'!$A$2:$B$101,2,FALSE)*G52)</f>
        <v>1.7675636574074075E-2</v>
      </c>
      <c r="I52" s="20">
        <f t="shared" si="1"/>
        <v>51</v>
      </c>
      <c r="J52" s="21">
        <f>VLOOKUP(I52,'Point Table'!A:B,2,FALSE)</f>
        <v>6</v>
      </c>
      <c r="K52" s="37"/>
      <c r="P52" s="6"/>
      <c r="Q52" s="6"/>
      <c r="R52" s="9"/>
      <c r="X52" s="2"/>
      <c r="AB52" s="2"/>
      <c r="AC52" s="2"/>
      <c r="AD52" s="2"/>
      <c r="AE52" s="2"/>
    </row>
    <row r="53" spans="1:31">
      <c r="A53" t="s">
        <v>578</v>
      </c>
      <c r="B53" t="s">
        <v>579</v>
      </c>
      <c r="C53" t="s">
        <v>38</v>
      </c>
      <c r="D53">
        <v>34</v>
      </c>
      <c r="E53" t="s">
        <v>19</v>
      </c>
      <c r="F53" s="19" t="str">
        <f t="shared" si="0"/>
        <v>BridgetCombesFMILLENNIUM RUNNING</v>
      </c>
      <c r="G53" s="11">
        <v>1.8252314814814815E-2</v>
      </c>
      <c r="H53" s="19">
        <f>IF(C53="F",VLOOKUP(D53,'F 5K Road'!$A$2:$B$101,2,FALSE)*G53,VLOOKUP(D53,'M 5K Road'!$A$2:$B$101,2,FALSE)*G53)</f>
        <v>1.8177480324074076E-2</v>
      </c>
      <c r="I53" s="20">
        <f t="shared" si="1"/>
        <v>52</v>
      </c>
      <c r="J53" s="21">
        <f>VLOOKUP(I53,'Point Table'!A:B,2,FALSE)</f>
        <v>5.75</v>
      </c>
      <c r="K53" s="37"/>
      <c r="P53" s="6"/>
      <c r="Q53" s="6"/>
      <c r="R53" s="9"/>
      <c r="X53" s="2"/>
      <c r="AB53" s="2"/>
      <c r="AC53" s="2"/>
      <c r="AD53" s="2"/>
      <c r="AE53" s="2"/>
    </row>
    <row r="54" spans="1:31">
      <c r="A54" t="s">
        <v>590</v>
      </c>
      <c r="B54" t="s">
        <v>176</v>
      </c>
      <c r="C54" t="s">
        <v>38</v>
      </c>
      <c r="D54">
        <v>42</v>
      </c>
      <c r="E54" t="s">
        <v>18</v>
      </c>
      <c r="F54" s="19" t="str">
        <f t="shared" si="0"/>
        <v>AllysonScottFGREATER DERRY TRACK CLUB</v>
      </c>
      <c r="G54" s="11">
        <v>1.8935185185185187E-2</v>
      </c>
      <c r="H54" s="19">
        <f>IF(C54="F",VLOOKUP(D54,'F 5K Road'!$A$2:$B$101,2,FALSE)*G54,VLOOKUP(D54,'M 5K Road'!$A$2:$B$101,2,FALSE)*G54)</f>
        <v>1.8208074074074074E-2</v>
      </c>
      <c r="I54" s="20">
        <f t="shared" si="1"/>
        <v>53</v>
      </c>
      <c r="J54" s="21">
        <f>VLOOKUP(I54,'Point Table'!A:B,2,FALSE)</f>
        <v>5.5</v>
      </c>
      <c r="K54" s="37"/>
      <c r="P54" s="6"/>
      <c r="Q54" s="6"/>
      <c r="R54" s="9"/>
      <c r="X54" s="2"/>
      <c r="AB54" s="2"/>
      <c r="AC54" s="2"/>
      <c r="AD54" s="2"/>
      <c r="AE54" s="2"/>
    </row>
    <row r="55" spans="1:31">
      <c r="A55" t="s">
        <v>119</v>
      </c>
      <c r="B55" t="s">
        <v>630</v>
      </c>
      <c r="C55" t="s">
        <v>38</v>
      </c>
      <c r="D55">
        <v>59</v>
      </c>
      <c r="E55" t="s">
        <v>19</v>
      </c>
      <c r="F55" s="19" t="str">
        <f t="shared" si="0"/>
        <v>PattyKonstantopoulosFMILLENNIUM RUNNING</v>
      </c>
      <c r="G55" s="11">
        <v>2.2812499999999999E-2</v>
      </c>
      <c r="H55" s="19">
        <f>IF(C55="F",VLOOKUP(D55,'F 5K Road'!$A$2:$B$101,2,FALSE)*G55,VLOOKUP(D55,'M 5K Road'!$A$2:$B$101,2,FALSE)*G55)</f>
        <v>1.8393718749999999E-2</v>
      </c>
      <c r="I55" s="20">
        <f t="shared" si="1"/>
        <v>54</v>
      </c>
      <c r="J55" s="21">
        <f>VLOOKUP(I55,'Point Table'!A:B,2,FALSE)</f>
        <v>5.25</v>
      </c>
      <c r="K55" s="37"/>
      <c r="P55" s="6"/>
      <c r="Q55" s="6"/>
      <c r="R55" s="9"/>
      <c r="X55" s="2"/>
      <c r="AB55" s="2"/>
      <c r="AC55" s="2"/>
      <c r="AD55" s="2"/>
      <c r="AE55" s="2"/>
    </row>
    <row r="56" spans="1:31">
      <c r="A56" t="s">
        <v>393</v>
      </c>
      <c r="B56" t="s">
        <v>603</v>
      </c>
      <c r="C56" t="s">
        <v>38</v>
      </c>
      <c r="D56">
        <v>47</v>
      </c>
      <c r="E56" t="s">
        <v>19</v>
      </c>
      <c r="F56" s="19" t="str">
        <f t="shared" si="0"/>
        <v>JillOberFMILLENNIUM RUNNING</v>
      </c>
      <c r="G56" s="11">
        <v>2.0011574074074074E-2</v>
      </c>
      <c r="H56" s="19">
        <f>IF(C56="F",VLOOKUP(D56,'F 5K Road'!$A$2:$B$101,2,FALSE)*G56,VLOOKUP(D56,'M 5K Road'!$A$2:$B$101,2,FALSE)*G56)</f>
        <v>1.8460677083333332E-2</v>
      </c>
      <c r="I56" s="20">
        <f t="shared" si="1"/>
        <v>55</v>
      </c>
      <c r="J56" s="21">
        <f>VLOOKUP(I56,'Point Table'!A:B,2,FALSE)</f>
        <v>5</v>
      </c>
      <c r="K56" s="37"/>
      <c r="P56" s="6"/>
      <c r="Q56" s="6"/>
      <c r="R56" s="9"/>
      <c r="X56" s="2"/>
      <c r="AB56" s="2"/>
      <c r="AC56" s="2"/>
      <c r="AD56" s="2"/>
      <c r="AE56" s="2"/>
    </row>
    <row r="57" spans="1:31">
      <c r="A57" t="s">
        <v>372</v>
      </c>
      <c r="B57" t="s">
        <v>362</v>
      </c>
      <c r="C57" t="s">
        <v>38</v>
      </c>
      <c r="D57">
        <v>63</v>
      </c>
      <c r="E57" t="s">
        <v>18</v>
      </c>
      <c r="F57" s="19" t="str">
        <f t="shared" si="0"/>
        <v>ThereseKermanFGREATER DERRY TRACK CLUB</v>
      </c>
      <c r="G57" s="11">
        <v>2.4074074074074074E-2</v>
      </c>
      <c r="H57" s="19">
        <f>IF(C57="F",VLOOKUP(D57,'F 5K Road'!$A$2:$B$101,2,FALSE)*G57,VLOOKUP(D57,'M 5K Road'!$A$2:$B$101,2,FALSE)*G57)</f>
        <v>1.8474444444444443E-2</v>
      </c>
      <c r="I57" s="20">
        <f t="shared" si="1"/>
        <v>56</v>
      </c>
      <c r="J57" s="21">
        <f>VLOOKUP(I57,'Point Table'!A:B,2,FALSE)</f>
        <v>4.75</v>
      </c>
      <c r="K57" s="37"/>
      <c r="P57" s="6"/>
      <c r="Q57" s="6"/>
      <c r="R57" s="9"/>
      <c r="X57" s="2"/>
      <c r="AB57" s="2"/>
      <c r="AC57" s="2"/>
      <c r="AD57" s="2"/>
      <c r="AE57" s="2"/>
    </row>
    <row r="58" spans="1:31">
      <c r="A58" t="s">
        <v>393</v>
      </c>
      <c r="B58" t="s">
        <v>394</v>
      </c>
      <c r="C58" t="s">
        <v>38</v>
      </c>
      <c r="D58">
        <v>38</v>
      </c>
      <c r="E58" t="s">
        <v>17</v>
      </c>
      <c r="F58" s="19" t="str">
        <f t="shared" si="0"/>
        <v>JillRuddon-BenedumFGATE CITY STRIDERS</v>
      </c>
      <c r="G58" s="11">
        <v>1.8831018518518518E-2</v>
      </c>
      <c r="H58" s="19">
        <f>IF(C58="F",VLOOKUP(D58,'F 5K Road'!$A$2:$B$101,2,FALSE)*G58,VLOOKUP(D58,'M 5K Road'!$A$2:$B$101,2,FALSE)*G58)</f>
        <v>1.8512774305555556E-2</v>
      </c>
      <c r="I58" s="20">
        <f t="shared" si="1"/>
        <v>57</v>
      </c>
      <c r="J58" s="21">
        <f>VLOOKUP(I58,'Point Table'!A:B,2,FALSE)</f>
        <v>4.5</v>
      </c>
      <c r="K58" s="37"/>
      <c r="P58" s="6"/>
      <c r="Q58" s="6"/>
      <c r="R58" s="9"/>
      <c r="X58" s="2"/>
      <c r="AB58" s="2"/>
      <c r="AC58" s="2"/>
      <c r="AD58" s="2"/>
      <c r="AE58" s="2"/>
    </row>
    <row r="59" spans="1:31">
      <c r="A59" t="s">
        <v>138</v>
      </c>
      <c r="B59" t="s">
        <v>139</v>
      </c>
      <c r="C59" t="s">
        <v>38</v>
      </c>
      <c r="D59">
        <v>64</v>
      </c>
      <c r="E59" t="s">
        <v>18</v>
      </c>
      <c r="F59" s="19" t="str">
        <f t="shared" si="0"/>
        <v>PegLandryFGREATER DERRY TRACK CLUB</v>
      </c>
      <c r="G59" s="11">
        <v>2.4444444444444446E-2</v>
      </c>
      <c r="H59" s="19">
        <f>IF(C59="F",VLOOKUP(D59,'F 5K Road'!$A$2:$B$101,2,FALSE)*G59,VLOOKUP(D59,'M 5K Road'!$A$2:$B$101,2,FALSE)*G59)</f>
        <v>1.8521555555555558E-2</v>
      </c>
      <c r="I59" s="20">
        <f t="shared" si="1"/>
        <v>58</v>
      </c>
      <c r="J59" s="21">
        <f>VLOOKUP(I59,'Point Table'!A:B,2,FALSE)</f>
        <v>4.25</v>
      </c>
      <c r="K59" s="37"/>
      <c r="P59" s="6"/>
      <c r="Q59" s="6"/>
      <c r="R59" s="9"/>
      <c r="X59" s="2"/>
      <c r="AB59" s="2"/>
      <c r="AC59" s="2"/>
      <c r="AD59" s="2"/>
      <c r="AE59" s="2"/>
    </row>
    <row r="60" spans="1:31">
      <c r="A60" t="s">
        <v>119</v>
      </c>
      <c r="B60" t="s">
        <v>598</v>
      </c>
      <c r="C60" t="s">
        <v>38</v>
      </c>
      <c r="D60">
        <v>42</v>
      </c>
      <c r="E60" t="s">
        <v>19</v>
      </c>
      <c r="F60" s="19" t="str">
        <f t="shared" si="0"/>
        <v>PattyStellaFMILLENNIUM RUNNING</v>
      </c>
      <c r="G60" s="11">
        <v>1.9317129629629629E-2</v>
      </c>
      <c r="H60" s="19">
        <f>IF(C60="F",VLOOKUP(D60,'F 5K Road'!$A$2:$B$101,2,FALSE)*G60,VLOOKUP(D60,'M 5K Road'!$A$2:$B$101,2,FALSE)*G60)</f>
        <v>1.857535185185185E-2</v>
      </c>
      <c r="I60" s="20">
        <f t="shared" si="1"/>
        <v>59</v>
      </c>
      <c r="J60" s="21">
        <f>VLOOKUP(I60,'Point Table'!A:B,2,FALSE)</f>
        <v>4</v>
      </c>
      <c r="K60" s="37"/>
      <c r="P60" s="6"/>
      <c r="Q60" s="6"/>
      <c r="R60" s="9"/>
      <c r="X60" s="2"/>
      <c r="AB60" s="2"/>
      <c r="AC60" s="2"/>
      <c r="AD60" s="2"/>
      <c r="AE60" s="2"/>
    </row>
    <row r="61" spans="1:31">
      <c r="A61" t="s">
        <v>363</v>
      </c>
      <c r="B61" t="s">
        <v>364</v>
      </c>
      <c r="C61" t="s">
        <v>38</v>
      </c>
      <c r="D61">
        <v>42</v>
      </c>
      <c r="E61" t="s">
        <v>18</v>
      </c>
      <c r="F61" s="19" t="str">
        <f t="shared" si="0"/>
        <v>SharonPetersonFGREATER DERRY TRACK CLUB</v>
      </c>
      <c r="G61" s="11">
        <v>1.951388888888889E-2</v>
      </c>
      <c r="H61" s="19">
        <f>IF(C61="F",VLOOKUP(D61,'F 5K Road'!$A$2:$B$101,2,FALSE)*G61,VLOOKUP(D61,'M 5K Road'!$A$2:$B$101,2,FALSE)*G61)</f>
        <v>1.8764555555555555E-2</v>
      </c>
      <c r="I61" s="20">
        <f t="shared" si="1"/>
        <v>60</v>
      </c>
      <c r="J61" s="21">
        <f>VLOOKUP(I61,'Point Table'!A:B,2,FALSE)</f>
        <v>3.75</v>
      </c>
      <c r="K61" s="37"/>
      <c r="P61" s="6"/>
      <c r="Q61" s="6"/>
      <c r="R61" s="9"/>
      <c r="X61" s="2"/>
      <c r="AB61" s="2"/>
      <c r="AC61" s="2"/>
      <c r="AD61" s="2"/>
      <c r="AE61" s="2"/>
    </row>
    <row r="62" spans="1:31">
      <c r="A62" t="s">
        <v>48</v>
      </c>
      <c r="B62" t="s">
        <v>622</v>
      </c>
      <c r="C62" t="s">
        <v>38</v>
      </c>
      <c r="D62">
        <v>54</v>
      </c>
      <c r="E62" t="s">
        <v>19</v>
      </c>
      <c r="F62" s="19" t="str">
        <f t="shared" si="0"/>
        <v>DianeVarney-ParkerFMILLENNIUM RUNNING</v>
      </c>
      <c r="G62" s="11">
        <v>2.2141203703703705E-2</v>
      </c>
      <c r="H62" s="19">
        <f>IF(C62="F",VLOOKUP(D62,'F 5K Road'!$A$2:$B$101,2,FALSE)*G62,VLOOKUP(D62,'M 5K Road'!$A$2:$B$101,2,FALSE)*G62)</f>
        <v>1.8926300925925926E-2</v>
      </c>
      <c r="I62" s="20">
        <f t="shared" si="1"/>
        <v>61</v>
      </c>
      <c r="J62" s="21">
        <f>VLOOKUP(I62,'Point Table'!A:B,2,FALSE)</f>
        <v>3.5</v>
      </c>
      <c r="K62" s="37"/>
      <c r="P62" s="6"/>
      <c r="Q62" s="6"/>
      <c r="R62" s="9"/>
      <c r="X62" s="2"/>
      <c r="AB62" s="2"/>
      <c r="AC62" s="2"/>
      <c r="AD62" s="2"/>
      <c r="AE62" s="2"/>
    </row>
    <row r="63" spans="1:31">
      <c r="A63" t="s">
        <v>591</v>
      </c>
      <c r="B63" t="s">
        <v>536</v>
      </c>
      <c r="C63" t="s">
        <v>38</v>
      </c>
      <c r="D63">
        <v>31</v>
      </c>
      <c r="E63" t="s">
        <v>18</v>
      </c>
      <c r="F63" s="19" t="str">
        <f t="shared" si="0"/>
        <v>KelseyDisalvoFGREATER DERRY TRACK CLUB</v>
      </c>
      <c r="G63" s="11">
        <v>1.9004629629629628E-2</v>
      </c>
      <c r="H63" s="19">
        <f>IF(C63="F",VLOOKUP(D63,'F 5K Road'!$A$2:$B$101,2,FALSE)*G63,VLOOKUP(D63,'M 5K Road'!$A$2:$B$101,2,FALSE)*G63)</f>
        <v>1.9000828703703704E-2</v>
      </c>
      <c r="I63" s="20">
        <f t="shared" si="1"/>
        <v>62</v>
      </c>
      <c r="J63" s="21">
        <f>VLOOKUP(I63,'Point Table'!A:B,2,FALSE)</f>
        <v>3.25</v>
      </c>
      <c r="K63" s="37"/>
      <c r="P63" s="6"/>
      <c r="Q63" s="6"/>
      <c r="R63" s="9"/>
      <c r="X63" s="2"/>
      <c r="AB63" s="2"/>
      <c r="AC63" s="2"/>
      <c r="AD63" s="2"/>
      <c r="AE63" s="2"/>
    </row>
    <row r="64" spans="1:31">
      <c r="A64" t="s">
        <v>644</v>
      </c>
      <c r="B64" t="s">
        <v>645</v>
      </c>
      <c r="C64" t="s">
        <v>38</v>
      </c>
      <c r="D64">
        <v>63</v>
      </c>
      <c r="E64" t="s">
        <v>19</v>
      </c>
      <c r="F64" s="19" t="str">
        <f t="shared" si="0"/>
        <v>BonnieRobertsFMILLENNIUM RUNNING</v>
      </c>
      <c r="G64" s="11">
        <v>2.4791666666666667E-2</v>
      </c>
      <c r="H64" s="19">
        <f>IF(C64="F",VLOOKUP(D64,'F 5K Road'!$A$2:$B$101,2,FALSE)*G64,VLOOKUP(D64,'M 5K Road'!$A$2:$B$101,2,FALSE)*G64)</f>
        <v>1.9025125E-2</v>
      </c>
      <c r="I64" s="20">
        <f t="shared" si="1"/>
        <v>63</v>
      </c>
      <c r="J64" s="21">
        <f>VLOOKUP(I64,'Point Table'!A:B,2,FALSE)</f>
        <v>3</v>
      </c>
      <c r="K64" s="37"/>
      <c r="P64" s="6"/>
      <c r="Q64" s="6"/>
      <c r="R64" s="9"/>
      <c r="X64" s="2"/>
      <c r="AB64" s="2"/>
      <c r="AC64" s="2"/>
      <c r="AD64" s="2"/>
      <c r="AE64" s="2"/>
    </row>
    <row r="65" spans="1:31">
      <c r="A65" t="s">
        <v>226</v>
      </c>
      <c r="B65" t="s">
        <v>405</v>
      </c>
      <c r="C65" t="s">
        <v>38</v>
      </c>
      <c r="D65">
        <v>58</v>
      </c>
      <c r="E65" t="s">
        <v>17</v>
      </c>
      <c r="F65" s="19" t="str">
        <f t="shared" si="0"/>
        <v>PamBernierFGATE CITY STRIDERS</v>
      </c>
      <c r="G65" s="11">
        <v>2.3333333333333334E-2</v>
      </c>
      <c r="H65" s="19">
        <f>IF(C65="F",VLOOKUP(D65,'F 5K Road'!$A$2:$B$101,2,FALSE)*G65,VLOOKUP(D65,'M 5K Road'!$A$2:$B$101,2,FALSE)*G65)</f>
        <v>1.9040000000000001E-2</v>
      </c>
      <c r="I65" s="20">
        <f t="shared" si="1"/>
        <v>64</v>
      </c>
      <c r="J65" s="21">
        <f>VLOOKUP(I65,'Point Table'!A:B,2,FALSE)</f>
        <v>2.8</v>
      </c>
      <c r="K65" s="37"/>
      <c r="P65" s="6"/>
      <c r="Q65" s="6"/>
      <c r="R65" s="9"/>
      <c r="X65" s="2"/>
      <c r="AB65" s="2"/>
      <c r="AC65" s="2"/>
      <c r="AD65" s="2"/>
      <c r="AE65" s="2"/>
    </row>
    <row r="66" spans="1:31">
      <c r="A66" t="s">
        <v>61</v>
      </c>
      <c r="B66" t="s">
        <v>699</v>
      </c>
      <c r="C66" t="s">
        <v>38</v>
      </c>
      <c r="D66">
        <v>38</v>
      </c>
      <c r="E66" t="s">
        <v>17</v>
      </c>
      <c r="F66" s="19" t="str">
        <f t="shared" ref="F66:F129" si="2">A66&amp;B66&amp;C66&amp;E66</f>
        <v>ShannonObrienFGATE CITY STRIDERS</v>
      </c>
      <c r="G66" s="11">
        <v>1.9502314814814816E-2</v>
      </c>
      <c r="H66" s="19">
        <f>IF(C66="F",VLOOKUP(D66,'F 5K Road'!$A$2:$B$101,2,FALSE)*G66,VLOOKUP(D66,'M 5K Road'!$A$2:$B$101,2,FALSE)*G66)</f>
        <v>1.9172725694444444E-2</v>
      </c>
      <c r="I66" s="20">
        <f t="shared" ref="I66:I129" si="3">COUNTIFS($C$2:$C$295,C66,$H$2:$H$295,"&lt;"&amp;H66)+1</f>
        <v>65</v>
      </c>
      <c r="J66" s="21">
        <f>VLOOKUP(I66,'Point Table'!A:B,2,FALSE)</f>
        <v>2.6</v>
      </c>
      <c r="K66" s="37"/>
      <c r="P66" s="6"/>
      <c r="Q66" s="6"/>
      <c r="R66" s="9"/>
      <c r="X66" s="2"/>
      <c r="AB66" s="2"/>
      <c r="AC66" s="2"/>
      <c r="AD66" s="2"/>
      <c r="AE66" s="2"/>
    </row>
    <row r="67" spans="1:31">
      <c r="A67" t="s">
        <v>185</v>
      </c>
      <c r="B67" t="s">
        <v>370</v>
      </c>
      <c r="C67" t="s">
        <v>38</v>
      </c>
      <c r="D67">
        <v>53</v>
      </c>
      <c r="E67" t="s">
        <v>18</v>
      </c>
      <c r="F67" s="19" t="str">
        <f t="shared" si="2"/>
        <v>KerriHaskinsFGREATER DERRY TRACK CLUB</v>
      </c>
      <c r="G67" s="11">
        <v>2.2222222222222223E-2</v>
      </c>
      <c r="H67" s="19">
        <f>IF(C67="F",VLOOKUP(D67,'F 5K Road'!$A$2:$B$101,2,FALSE)*G67,VLOOKUP(D67,'M 5K Road'!$A$2:$B$101,2,FALSE)*G67)</f>
        <v>1.9211111111111113E-2</v>
      </c>
      <c r="I67" s="20">
        <f t="shared" si="3"/>
        <v>66</v>
      </c>
      <c r="J67" s="21">
        <f>VLOOKUP(I67,'Point Table'!A:B,2,FALSE)</f>
        <v>2.4</v>
      </c>
      <c r="K67" s="37"/>
      <c r="P67" s="6"/>
      <c r="Q67" s="6"/>
      <c r="R67" s="9"/>
      <c r="X67" s="2"/>
      <c r="AB67" s="2"/>
      <c r="AC67" s="2"/>
      <c r="AD67" s="2"/>
      <c r="AE67" s="2"/>
    </row>
    <row r="68" spans="1:31">
      <c r="A68" t="s">
        <v>48</v>
      </c>
      <c r="B68" t="s">
        <v>646</v>
      </c>
      <c r="C68" t="s">
        <v>38</v>
      </c>
      <c r="D68">
        <v>62</v>
      </c>
      <c r="E68" t="s">
        <v>19</v>
      </c>
      <c r="F68" s="19" t="str">
        <f t="shared" si="2"/>
        <v>DianeHartshornFMILLENNIUM RUNNING</v>
      </c>
      <c r="G68" s="11">
        <v>2.4826388888888887E-2</v>
      </c>
      <c r="H68" s="19">
        <f>IF(C68="F",VLOOKUP(D68,'F 5K Road'!$A$2:$B$101,2,FALSE)*G68,VLOOKUP(D68,'M 5K Road'!$A$2:$B$101,2,FALSE)*G68)</f>
        <v>1.9295069444444445E-2</v>
      </c>
      <c r="I68" s="20">
        <f t="shared" si="3"/>
        <v>67</v>
      </c>
      <c r="J68" s="21">
        <f>VLOOKUP(I68,'Point Table'!A:B,2,FALSE)</f>
        <v>2.2000000000000002</v>
      </c>
      <c r="K68" s="37"/>
      <c r="P68" s="6"/>
      <c r="Q68" s="6"/>
      <c r="R68" s="9"/>
      <c r="X68" s="2"/>
      <c r="AB68" s="2"/>
      <c r="AC68" s="2"/>
      <c r="AD68" s="2"/>
      <c r="AE68" s="2"/>
    </row>
    <row r="69" spans="1:31">
      <c r="A69" t="s">
        <v>411</v>
      </c>
      <c r="B69" t="s">
        <v>412</v>
      </c>
      <c r="C69" t="s">
        <v>38</v>
      </c>
      <c r="D69">
        <v>56</v>
      </c>
      <c r="E69" t="s">
        <v>17</v>
      </c>
      <c r="F69" s="19" t="str">
        <f t="shared" si="2"/>
        <v>DianneSmiglianiFGATE CITY STRIDERS</v>
      </c>
      <c r="G69" s="11">
        <v>2.3333333333333334E-2</v>
      </c>
      <c r="H69" s="19">
        <f>IF(C69="F",VLOOKUP(D69,'F 5K Road'!$A$2:$B$101,2,FALSE)*G69,VLOOKUP(D69,'M 5K Road'!$A$2:$B$101,2,FALSE)*G69)</f>
        <v>1.9492666666666669E-2</v>
      </c>
      <c r="I69" s="20">
        <f t="shared" si="3"/>
        <v>68</v>
      </c>
      <c r="J69" s="21">
        <f>VLOOKUP(I69,'Point Table'!A:B,2,FALSE)</f>
        <v>2</v>
      </c>
      <c r="K69" s="37"/>
      <c r="P69" s="6"/>
      <c r="Q69" s="6"/>
      <c r="R69" s="9"/>
      <c r="X69" s="2"/>
      <c r="AB69" s="2"/>
      <c r="AC69" s="2"/>
      <c r="AD69" s="2"/>
      <c r="AE69" s="2"/>
    </row>
    <row r="70" spans="1:31">
      <c r="A70" t="s">
        <v>617</v>
      </c>
      <c r="B70" t="s">
        <v>574</v>
      </c>
      <c r="C70" t="s">
        <v>38</v>
      </c>
      <c r="D70">
        <v>47</v>
      </c>
      <c r="E70" t="s">
        <v>19</v>
      </c>
      <c r="F70" s="19" t="str">
        <f t="shared" si="2"/>
        <v>ErickaSwettFMILLENNIUM RUNNING</v>
      </c>
      <c r="G70" s="11">
        <v>2.1377314814814814E-2</v>
      </c>
      <c r="H70" s="19">
        <f>IF(C70="F",VLOOKUP(D70,'F 5K Road'!$A$2:$B$101,2,FALSE)*G70,VLOOKUP(D70,'M 5K Road'!$A$2:$B$101,2,FALSE)*G70)</f>
        <v>1.9720572916666665E-2</v>
      </c>
      <c r="I70" s="20">
        <f t="shared" si="3"/>
        <v>69</v>
      </c>
      <c r="J70" s="21">
        <f>VLOOKUP(I70,'Point Table'!A:B,2,FALSE)</f>
        <v>1.8</v>
      </c>
      <c r="K70" s="37"/>
      <c r="P70" s="6"/>
      <c r="Q70" s="6"/>
      <c r="R70" s="9"/>
      <c r="X70" s="2"/>
      <c r="AB70" s="2"/>
      <c r="AC70" s="2"/>
      <c r="AD70" s="2"/>
      <c r="AE70" s="2"/>
    </row>
    <row r="71" spans="1:31">
      <c r="A71" t="s">
        <v>674</v>
      </c>
      <c r="B71" t="s">
        <v>675</v>
      </c>
      <c r="C71" t="s">
        <v>38</v>
      </c>
      <c r="D71">
        <v>72</v>
      </c>
      <c r="E71" t="s">
        <v>18</v>
      </c>
      <c r="F71" s="19" t="str">
        <f t="shared" si="2"/>
        <v>KathieRice OrshakFGREATER DERRY TRACK CLUB</v>
      </c>
      <c r="G71" s="11">
        <v>2.9178240740740741E-2</v>
      </c>
      <c r="H71" s="19">
        <f>IF(C71="F",VLOOKUP(D71,'F 5K Road'!$A$2:$B$101,2,FALSE)*G71,VLOOKUP(D71,'M 5K Road'!$A$2:$B$101,2,FALSE)*G71)</f>
        <v>1.9844121527777779E-2</v>
      </c>
      <c r="I71" s="20">
        <f t="shared" si="3"/>
        <v>70</v>
      </c>
      <c r="J71" s="21">
        <f>VLOOKUP(I71,'Point Table'!A:B,2,FALSE)</f>
        <v>1.6</v>
      </c>
      <c r="K71" s="37"/>
      <c r="P71" s="6"/>
      <c r="Q71" s="6"/>
      <c r="R71" s="9"/>
      <c r="X71" s="2"/>
      <c r="AB71" s="2"/>
      <c r="AC71" s="2"/>
      <c r="AD71" s="2"/>
      <c r="AE71" s="2"/>
    </row>
    <row r="72" spans="1:31">
      <c r="A72" t="s">
        <v>597</v>
      </c>
      <c r="B72" t="s">
        <v>608</v>
      </c>
      <c r="C72" t="s">
        <v>38</v>
      </c>
      <c r="D72">
        <v>39</v>
      </c>
      <c r="E72" t="s">
        <v>19</v>
      </c>
      <c r="F72" s="19" t="str">
        <f t="shared" si="2"/>
        <v>SamanthaDignanFMILLENNIUM RUNNING</v>
      </c>
      <c r="G72" s="11">
        <v>2.0289351851851854E-2</v>
      </c>
      <c r="H72" s="19">
        <f>IF(C72="F",VLOOKUP(D72,'F 5K Road'!$A$2:$B$101,2,FALSE)*G72,VLOOKUP(D72,'M 5K Road'!$A$2:$B$101,2,FALSE)*G72)</f>
        <v>1.985313078703704E-2</v>
      </c>
      <c r="I72" s="20">
        <f t="shared" si="3"/>
        <v>71</v>
      </c>
      <c r="J72" s="21">
        <f>VLOOKUP(I72,'Point Table'!A:B,2,FALSE)</f>
        <v>1.5</v>
      </c>
      <c r="K72" s="37"/>
      <c r="P72" s="6"/>
      <c r="Q72" s="6"/>
      <c r="R72" s="9"/>
      <c r="X72" s="2"/>
      <c r="AB72" s="2"/>
      <c r="AC72" s="2"/>
      <c r="AD72" s="2"/>
      <c r="AE72" s="2"/>
    </row>
    <row r="73" spans="1:31">
      <c r="A73" t="s">
        <v>143</v>
      </c>
      <c r="B73" t="s">
        <v>144</v>
      </c>
      <c r="C73" t="s">
        <v>38</v>
      </c>
      <c r="D73">
        <v>65</v>
      </c>
      <c r="E73" t="s">
        <v>18</v>
      </c>
      <c r="F73" s="19" t="str">
        <f t="shared" si="2"/>
        <v>JennaGrimaldiFGREATER DERRY TRACK CLUB</v>
      </c>
      <c r="G73" s="11">
        <v>2.6608796296296297E-2</v>
      </c>
      <c r="H73" s="19">
        <f>IF(C73="F",VLOOKUP(D73,'F 5K Road'!$A$2:$B$101,2,FALSE)*G73,VLOOKUP(D73,'M 5K Road'!$A$2:$B$101,2,FALSE)*G73)</f>
        <v>1.9903379629629629E-2</v>
      </c>
      <c r="I73" s="20">
        <f t="shared" si="3"/>
        <v>72</v>
      </c>
      <c r="J73" s="21">
        <f>VLOOKUP(I73,'Point Table'!A:B,2,FALSE)</f>
        <v>1.4</v>
      </c>
      <c r="K73" s="37"/>
      <c r="P73" s="6"/>
      <c r="Q73" s="6"/>
      <c r="R73" s="9"/>
      <c r="X73" s="2"/>
      <c r="AB73" s="2"/>
      <c r="AC73" s="2"/>
      <c r="AD73" s="2"/>
      <c r="AE73" s="2"/>
    </row>
    <row r="74" spans="1:31">
      <c r="A74" t="s">
        <v>510</v>
      </c>
      <c r="B74" t="s">
        <v>505</v>
      </c>
      <c r="C74" t="s">
        <v>38</v>
      </c>
      <c r="D74">
        <v>28</v>
      </c>
      <c r="E74" t="s">
        <v>18</v>
      </c>
      <c r="F74" s="19" t="str">
        <f t="shared" si="2"/>
        <v>ReganCoyleFGREATER DERRY TRACK CLUB</v>
      </c>
      <c r="G74" s="11">
        <v>1.9942129629629629E-2</v>
      </c>
      <c r="H74" s="19">
        <f>IF(C74="F",VLOOKUP(D74,'F 5K Road'!$A$2:$B$101,2,FALSE)*G74,VLOOKUP(D74,'M 5K Road'!$A$2:$B$101,2,FALSE)*G74)</f>
        <v>1.9942129629629629E-2</v>
      </c>
      <c r="I74" s="20">
        <f t="shared" si="3"/>
        <v>73</v>
      </c>
      <c r="J74" s="21">
        <f>VLOOKUP(I74,'Point Table'!A:B,2,FALSE)</f>
        <v>1.3</v>
      </c>
      <c r="K74" s="37"/>
      <c r="P74" s="6"/>
      <c r="Q74" s="6"/>
      <c r="R74" s="9"/>
      <c r="X74" s="2"/>
      <c r="AB74" s="2"/>
      <c r="AC74" s="2"/>
      <c r="AD74" s="2"/>
      <c r="AE74" s="2"/>
    </row>
    <row r="75" spans="1:31">
      <c r="A75" t="s">
        <v>57</v>
      </c>
      <c r="B75" t="s">
        <v>58</v>
      </c>
      <c r="C75" t="s">
        <v>38</v>
      </c>
      <c r="D75">
        <v>35</v>
      </c>
      <c r="E75" t="s">
        <v>17</v>
      </c>
      <c r="F75" s="19" t="str">
        <f t="shared" si="2"/>
        <v>CarlyMatthewsFGATE CITY STRIDERS</v>
      </c>
      <c r="G75" s="11">
        <v>2.0092592592592592E-2</v>
      </c>
      <c r="H75" s="19">
        <f>IF(C75="F",VLOOKUP(D75,'F 5K Road'!$A$2:$B$101,2,FALSE)*G75,VLOOKUP(D75,'M 5K Road'!$A$2:$B$101,2,FALSE)*G75)</f>
        <v>1.9961990740740742E-2</v>
      </c>
      <c r="I75" s="20">
        <f t="shared" si="3"/>
        <v>74</v>
      </c>
      <c r="J75" s="21">
        <f>VLOOKUP(I75,'Point Table'!A:B,2,FALSE)</f>
        <v>1.2</v>
      </c>
      <c r="K75" s="37"/>
      <c r="P75" s="6"/>
      <c r="Q75" s="6"/>
      <c r="R75" s="9"/>
      <c r="X75" s="2"/>
      <c r="AB75" s="2"/>
      <c r="AC75" s="2"/>
      <c r="AD75" s="2"/>
      <c r="AE75" s="2"/>
    </row>
    <row r="76" spans="1:31">
      <c r="A76" t="s">
        <v>78</v>
      </c>
      <c r="B76" t="s">
        <v>79</v>
      </c>
      <c r="C76" t="s">
        <v>38</v>
      </c>
      <c r="D76">
        <v>62</v>
      </c>
      <c r="E76" t="s">
        <v>17</v>
      </c>
      <c r="F76" s="19" t="str">
        <f t="shared" si="2"/>
        <v>CherieGaudetteFGATE CITY STRIDERS</v>
      </c>
      <c r="G76" s="11">
        <v>2.5775462962962962E-2</v>
      </c>
      <c r="H76" s="19">
        <f>IF(C76="F",VLOOKUP(D76,'F 5K Road'!$A$2:$B$101,2,FALSE)*G76,VLOOKUP(D76,'M 5K Road'!$A$2:$B$101,2,FALSE)*G76)</f>
        <v>2.0032689814814816E-2</v>
      </c>
      <c r="I76" s="20">
        <f t="shared" si="3"/>
        <v>75</v>
      </c>
      <c r="J76" s="21">
        <f>VLOOKUP(I76,'Point Table'!A:B,2,FALSE)</f>
        <v>1.1000000000000001</v>
      </c>
      <c r="K76" s="37"/>
      <c r="P76" s="6"/>
      <c r="Q76" s="6"/>
      <c r="R76" s="9"/>
      <c r="X76" s="2"/>
      <c r="AB76" s="2"/>
      <c r="AC76" s="2"/>
      <c r="AD76" s="2"/>
      <c r="AE76" s="2"/>
    </row>
    <row r="77" spans="1:31">
      <c r="A77" t="s">
        <v>174</v>
      </c>
      <c r="B77" t="s">
        <v>161</v>
      </c>
      <c r="C77" t="s">
        <v>38</v>
      </c>
      <c r="D77">
        <v>54</v>
      </c>
      <c r="E77" t="s">
        <v>19</v>
      </c>
      <c r="F77" s="19" t="str">
        <f t="shared" si="2"/>
        <v>RachelPattenFMILLENNIUM RUNNING</v>
      </c>
      <c r="G77" s="11">
        <v>2.3483796296296298E-2</v>
      </c>
      <c r="H77" s="19">
        <f>IF(C77="F",VLOOKUP(D77,'F 5K Road'!$A$2:$B$101,2,FALSE)*G77,VLOOKUP(D77,'M 5K Road'!$A$2:$B$101,2,FALSE)*G77)</f>
        <v>2.0073949074074074E-2</v>
      </c>
      <c r="I77" s="20">
        <f t="shared" si="3"/>
        <v>76</v>
      </c>
      <c r="J77" s="21">
        <f>VLOOKUP(I77,'Point Table'!A:B,2,FALSE)</f>
        <v>1</v>
      </c>
      <c r="K77" s="37"/>
      <c r="P77" s="6"/>
      <c r="Q77" s="6"/>
      <c r="R77" s="9"/>
      <c r="X77" s="2"/>
      <c r="AB77" s="2"/>
      <c r="AC77" s="2"/>
      <c r="AD77" s="2"/>
      <c r="AE77" s="2"/>
    </row>
    <row r="78" spans="1:31">
      <c r="A78" t="s">
        <v>639</v>
      </c>
      <c r="B78" t="s">
        <v>640</v>
      </c>
      <c r="C78" t="s">
        <v>38</v>
      </c>
      <c r="D78">
        <v>56</v>
      </c>
      <c r="E78" t="s">
        <v>18</v>
      </c>
      <c r="F78" s="19" t="str">
        <f t="shared" si="2"/>
        <v>JessikaWelchFGREATER DERRY TRACK CLUB</v>
      </c>
      <c r="G78" s="11">
        <v>2.4143518518518519E-2</v>
      </c>
      <c r="H78" s="19">
        <f>IF(C78="F",VLOOKUP(D78,'F 5K Road'!$A$2:$B$101,2,FALSE)*G78,VLOOKUP(D78,'M 5K Road'!$A$2:$B$101,2,FALSE)*G78)</f>
        <v>2.0169495370370372E-2</v>
      </c>
      <c r="I78" s="20">
        <f t="shared" si="3"/>
        <v>77</v>
      </c>
      <c r="J78" s="21">
        <f>VLOOKUP(I78,'Point Table'!A:B,2,FALSE)</f>
        <v>1</v>
      </c>
      <c r="K78" s="37"/>
      <c r="P78" s="6"/>
      <c r="Q78" s="6"/>
      <c r="R78" s="9"/>
      <c r="X78" s="2"/>
      <c r="AB78" s="2"/>
      <c r="AC78" s="2"/>
      <c r="AD78" s="2"/>
      <c r="AE78" s="2"/>
    </row>
    <row r="79" spans="1:31">
      <c r="A79" t="s">
        <v>654</v>
      </c>
      <c r="B79" t="s">
        <v>655</v>
      </c>
      <c r="C79" t="s">
        <v>38</v>
      </c>
      <c r="D79">
        <v>64</v>
      </c>
      <c r="E79" t="s">
        <v>18</v>
      </c>
      <c r="F79" s="19" t="str">
        <f t="shared" si="2"/>
        <v>LouiseChevalierFGREATER DERRY TRACK CLUB</v>
      </c>
      <c r="G79" s="11">
        <v>2.6678240740740742E-2</v>
      </c>
      <c r="H79" s="19">
        <f>IF(C79="F",VLOOKUP(D79,'F 5K Road'!$A$2:$B$101,2,FALSE)*G79,VLOOKUP(D79,'M 5K Road'!$A$2:$B$101,2,FALSE)*G79)</f>
        <v>2.0214103009259261E-2</v>
      </c>
      <c r="I79" s="20">
        <f t="shared" si="3"/>
        <v>78</v>
      </c>
      <c r="J79" s="21">
        <f>VLOOKUP(I79,'Point Table'!A:B,2,FALSE)</f>
        <v>1</v>
      </c>
      <c r="K79" s="37"/>
      <c r="P79" s="6"/>
      <c r="Q79" s="6"/>
      <c r="R79" s="9"/>
      <c r="X79" s="2"/>
      <c r="AB79" s="2"/>
      <c r="AC79" s="2"/>
      <c r="AD79" s="2"/>
      <c r="AE79" s="2"/>
    </row>
    <row r="80" spans="1:31">
      <c r="A80" t="s">
        <v>189</v>
      </c>
      <c r="B80" t="s">
        <v>421</v>
      </c>
      <c r="C80" t="s">
        <v>38</v>
      </c>
      <c r="D80">
        <v>53</v>
      </c>
      <c r="E80" t="s">
        <v>19</v>
      </c>
      <c r="F80" s="19" t="str">
        <f t="shared" si="2"/>
        <v>MicheleLapradeFMILLENNIUM RUNNING</v>
      </c>
      <c r="G80" s="11">
        <v>2.3391203703703702E-2</v>
      </c>
      <c r="H80" s="19">
        <f>IF(C80="F",VLOOKUP(D80,'F 5K Road'!$A$2:$B$101,2,FALSE)*G80,VLOOKUP(D80,'M 5K Road'!$A$2:$B$101,2,FALSE)*G80)</f>
        <v>2.0221695601851851E-2</v>
      </c>
      <c r="I80" s="20">
        <f t="shared" si="3"/>
        <v>79</v>
      </c>
      <c r="J80" s="21">
        <f>VLOOKUP(I80,'Point Table'!A:B,2,FALSE)</f>
        <v>1</v>
      </c>
      <c r="K80" s="37"/>
      <c r="P80" s="6"/>
      <c r="Q80" s="6"/>
      <c r="R80" s="9"/>
      <c r="X80" s="2"/>
      <c r="AB80" s="2"/>
      <c r="AC80" s="2"/>
      <c r="AD80" s="2"/>
      <c r="AE80" s="2"/>
    </row>
    <row r="81" spans="1:31">
      <c r="A81" t="s">
        <v>637</v>
      </c>
      <c r="B81" t="s">
        <v>635</v>
      </c>
      <c r="C81" t="s">
        <v>38</v>
      </c>
      <c r="D81">
        <v>54</v>
      </c>
      <c r="E81" t="s">
        <v>18</v>
      </c>
      <c r="F81" s="19" t="str">
        <f t="shared" si="2"/>
        <v>WendyRapaportFGREATER DERRY TRACK CLUB</v>
      </c>
      <c r="G81" s="11">
        <v>2.3807870370370372E-2</v>
      </c>
      <c r="H81" s="19">
        <f>IF(C81="F",VLOOKUP(D81,'F 5K Road'!$A$2:$B$101,2,FALSE)*G81,VLOOKUP(D81,'M 5K Road'!$A$2:$B$101,2,FALSE)*G81)</f>
        <v>2.0350967592592594E-2</v>
      </c>
      <c r="I81" s="20">
        <f t="shared" si="3"/>
        <v>80</v>
      </c>
      <c r="J81" s="21">
        <f>VLOOKUP(I81,'Point Table'!A:B,2,FALSE)</f>
        <v>1</v>
      </c>
      <c r="K81" s="37"/>
      <c r="P81" s="6"/>
      <c r="Q81" s="6"/>
      <c r="R81" s="9"/>
      <c r="X81" s="2"/>
      <c r="AB81" s="2"/>
      <c r="AC81" s="2"/>
      <c r="AD81" s="2"/>
      <c r="AE81" s="2"/>
    </row>
    <row r="82" spans="1:31">
      <c r="A82" t="s">
        <v>615</v>
      </c>
      <c r="B82" t="s">
        <v>616</v>
      </c>
      <c r="C82" t="s">
        <v>38</v>
      </c>
      <c r="D82">
        <v>42</v>
      </c>
      <c r="E82" t="s">
        <v>17</v>
      </c>
      <c r="F82" s="19" t="str">
        <f t="shared" si="2"/>
        <v>DahyamMatizFGATE CITY STRIDERS</v>
      </c>
      <c r="G82" s="11">
        <v>2.1296296296296296E-2</v>
      </c>
      <c r="H82" s="19">
        <f>IF(C82="F",VLOOKUP(D82,'F 5K Road'!$A$2:$B$101,2,FALSE)*G82,VLOOKUP(D82,'M 5K Road'!$A$2:$B$101,2,FALSE)*G82)</f>
        <v>2.0478518518518517E-2</v>
      </c>
      <c r="I82" s="20">
        <f t="shared" si="3"/>
        <v>81</v>
      </c>
      <c r="J82" s="21">
        <f>VLOOKUP(I82,'Point Table'!A:B,2,FALSE)</f>
        <v>1</v>
      </c>
      <c r="K82" s="37"/>
      <c r="P82" s="6"/>
      <c r="Q82" s="6"/>
      <c r="R82" s="9"/>
      <c r="X82" s="2"/>
      <c r="AB82" s="2"/>
      <c r="AC82" s="2"/>
      <c r="AD82" s="2"/>
      <c r="AE82" s="2"/>
    </row>
    <row r="83" spans="1:31">
      <c r="A83" t="s">
        <v>72</v>
      </c>
      <c r="B83" t="s">
        <v>612</v>
      </c>
      <c r="C83" t="s">
        <v>38</v>
      </c>
      <c r="D83">
        <v>35</v>
      </c>
      <c r="E83" t="s">
        <v>18</v>
      </c>
      <c r="F83" s="19" t="str">
        <f t="shared" si="2"/>
        <v>EmilyHurvitzFGREATER DERRY TRACK CLUB</v>
      </c>
      <c r="G83" s="11">
        <v>2.087962962962963E-2</v>
      </c>
      <c r="H83" s="19">
        <f>IF(C83="F",VLOOKUP(D83,'F 5K Road'!$A$2:$B$101,2,FALSE)*G83,VLOOKUP(D83,'M 5K Road'!$A$2:$B$101,2,FALSE)*G83)</f>
        <v>2.074391203703704E-2</v>
      </c>
      <c r="I83" s="20">
        <f t="shared" si="3"/>
        <v>82</v>
      </c>
      <c r="J83" s="21">
        <f>VLOOKUP(I83,'Point Table'!A:B,2,FALSE)</f>
        <v>1</v>
      </c>
      <c r="K83" s="37"/>
      <c r="P83" s="6"/>
      <c r="Q83" s="6"/>
      <c r="R83" s="9"/>
      <c r="X83" s="2"/>
      <c r="AB83" s="2"/>
      <c r="AC83" s="2"/>
      <c r="AD83" s="2"/>
      <c r="AE83" s="2"/>
    </row>
    <row r="84" spans="1:31">
      <c r="A84" t="s">
        <v>269</v>
      </c>
      <c r="B84" t="s">
        <v>643</v>
      </c>
      <c r="C84" t="s">
        <v>38</v>
      </c>
      <c r="D84">
        <v>54</v>
      </c>
      <c r="E84" t="s">
        <v>18</v>
      </c>
      <c r="F84" s="19" t="str">
        <f t="shared" si="2"/>
        <v>LoriLanganFGREATER DERRY TRACK CLUB</v>
      </c>
      <c r="G84" s="11">
        <v>2.4363425925925927E-2</v>
      </c>
      <c r="H84" s="19">
        <f>IF(C84="F",VLOOKUP(D84,'F 5K Road'!$A$2:$B$101,2,FALSE)*G84,VLOOKUP(D84,'M 5K Road'!$A$2:$B$101,2,FALSE)*G84)</f>
        <v>2.0825856481481483E-2</v>
      </c>
      <c r="I84" s="20">
        <f t="shared" si="3"/>
        <v>83</v>
      </c>
      <c r="J84" s="21">
        <f>VLOOKUP(I84,'Point Table'!A:B,2,FALSE)</f>
        <v>1</v>
      </c>
      <c r="K84" s="37"/>
      <c r="P84" s="6"/>
      <c r="Q84" s="6"/>
      <c r="R84" s="9"/>
      <c r="X84" s="2"/>
      <c r="AB84" s="2"/>
      <c r="AC84" s="2"/>
      <c r="AD84" s="2"/>
      <c r="AE84" s="2"/>
    </row>
    <row r="85" spans="1:31">
      <c r="A85" t="s">
        <v>80</v>
      </c>
      <c r="B85" t="s">
        <v>81</v>
      </c>
      <c r="C85" t="s">
        <v>38</v>
      </c>
      <c r="D85">
        <v>57</v>
      </c>
      <c r="E85" t="s">
        <v>17</v>
      </c>
      <c r="F85" s="19" t="str">
        <f t="shared" si="2"/>
        <v>JenniferJordanFGATE CITY STRIDERS</v>
      </c>
      <c r="G85" s="11">
        <v>2.5289351851851851E-2</v>
      </c>
      <c r="H85" s="19">
        <f>IF(C85="F",VLOOKUP(D85,'F 5K Road'!$A$2:$B$101,2,FALSE)*G85,VLOOKUP(D85,'M 5K Road'!$A$2:$B$101,2,FALSE)*G85)</f>
        <v>2.0881417824074072E-2</v>
      </c>
      <c r="I85" s="20">
        <f t="shared" si="3"/>
        <v>84</v>
      </c>
      <c r="J85" s="21">
        <f>VLOOKUP(I85,'Point Table'!A:B,2,FALSE)</f>
        <v>1</v>
      </c>
      <c r="K85" s="37"/>
      <c r="P85" s="6"/>
      <c r="Q85" s="6"/>
      <c r="R85" s="9"/>
      <c r="X85" s="2"/>
      <c r="AB85" s="2"/>
      <c r="AC85" s="2"/>
      <c r="AD85" s="2"/>
      <c r="AE85" s="2"/>
    </row>
    <row r="86" spans="1:31">
      <c r="A86" t="s">
        <v>613</v>
      </c>
      <c r="B86" t="s">
        <v>500</v>
      </c>
      <c r="C86" t="s">
        <v>38</v>
      </c>
      <c r="D86">
        <v>20</v>
      </c>
      <c r="E86" t="s">
        <v>18</v>
      </c>
      <c r="F86" s="19" t="str">
        <f t="shared" si="2"/>
        <v>AmeliaEarnshawFGREATER DERRY TRACK CLUB</v>
      </c>
      <c r="G86" s="11">
        <v>2.0995370370370369E-2</v>
      </c>
      <c r="H86" s="19">
        <f>IF(C86="F",VLOOKUP(D86,'F 5K Road'!$A$2:$B$101,2,FALSE)*G86,VLOOKUP(D86,'M 5K Road'!$A$2:$B$101,2,FALSE)*G86)</f>
        <v>2.0995370370370369E-2</v>
      </c>
      <c r="I86" s="20">
        <f t="shared" si="3"/>
        <v>85</v>
      </c>
      <c r="J86" s="21">
        <f>VLOOKUP(I86,'Point Table'!A:B,2,FALSE)</f>
        <v>1</v>
      </c>
      <c r="K86" s="37"/>
      <c r="P86" s="6"/>
      <c r="Q86" s="6"/>
      <c r="R86" s="9"/>
      <c r="X86" s="2"/>
      <c r="AB86" s="2"/>
      <c r="AC86" s="2"/>
      <c r="AD86" s="2"/>
      <c r="AE86" s="2"/>
    </row>
    <row r="87" spans="1:31">
      <c r="A87" t="s">
        <v>458</v>
      </c>
      <c r="B87" t="s">
        <v>452</v>
      </c>
      <c r="C87" t="s">
        <v>38</v>
      </c>
      <c r="D87">
        <v>49</v>
      </c>
      <c r="E87" t="s">
        <v>19</v>
      </c>
      <c r="F87" s="19" t="str">
        <f t="shared" si="2"/>
        <v>TracyEastmanFMILLENNIUM RUNNING</v>
      </c>
      <c r="G87" s="11">
        <v>2.3402777777777779E-2</v>
      </c>
      <c r="H87" s="19">
        <f>IF(C87="F",VLOOKUP(D87,'F 5K Road'!$A$2:$B$101,2,FALSE)*G87,VLOOKUP(D87,'M 5K Road'!$A$2:$B$101,2,FALSE)*G87)</f>
        <v>2.1142069444444446E-2</v>
      </c>
      <c r="I87" s="20">
        <f t="shared" si="3"/>
        <v>86</v>
      </c>
      <c r="J87" s="21">
        <f>VLOOKUP(I87,'Point Table'!A:B,2,FALSE)</f>
        <v>1</v>
      </c>
      <c r="K87" s="37"/>
      <c r="P87" s="6"/>
      <c r="Q87" s="6"/>
      <c r="R87" s="9"/>
      <c r="X87" s="2"/>
      <c r="AB87" s="2"/>
      <c r="AC87" s="2"/>
      <c r="AD87" s="2"/>
      <c r="AE87" s="2"/>
    </row>
    <row r="88" spans="1:31">
      <c r="A88" t="s">
        <v>660</v>
      </c>
      <c r="B88" t="s">
        <v>661</v>
      </c>
      <c r="C88" t="s">
        <v>38</v>
      </c>
      <c r="D88">
        <v>61</v>
      </c>
      <c r="E88" t="s">
        <v>18</v>
      </c>
      <c r="F88" s="19" t="str">
        <f t="shared" si="2"/>
        <v>RuthHarbilasFGREATER DERRY TRACK CLUB</v>
      </c>
      <c r="G88" s="11">
        <v>2.6990740740740742E-2</v>
      </c>
      <c r="H88" s="19">
        <f>IF(C88="F",VLOOKUP(D88,'F 5K Road'!$A$2:$B$101,2,FALSE)*G88,VLOOKUP(D88,'M 5K Road'!$A$2:$B$101,2,FALSE)*G88)</f>
        <v>2.1239013888888891E-2</v>
      </c>
      <c r="I88" s="20">
        <f t="shared" si="3"/>
        <v>87</v>
      </c>
      <c r="J88" s="21">
        <f>VLOOKUP(I88,'Point Table'!A:B,2,FALSE)</f>
        <v>1</v>
      </c>
      <c r="K88" s="37"/>
      <c r="P88" s="6"/>
      <c r="Q88" s="6"/>
      <c r="R88" s="9"/>
      <c r="X88" s="2"/>
      <c r="AB88" s="2"/>
      <c r="AC88" s="2"/>
      <c r="AD88" s="2"/>
      <c r="AE88" s="2"/>
    </row>
    <row r="89" spans="1:31">
      <c r="A89" t="s">
        <v>667</v>
      </c>
      <c r="B89" t="s">
        <v>668</v>
      </c>
      <c r="C89" t="s">
        <v>38</v>
      </c>
      <c r="D89">
        <v>63</v>
      </c>
      <c r="E89" t="s">
        <v>18</v>
      </c>
      <c r="F89" s="19" t="str">
        <f t="shared" si="2"/>
        <v>CarolynSnyderFGREATER DERRY TRACK CLUB</v>
      </c>
      <c r="G89" s="11">
        <v>2.7731481481481482E-2</v>
      </c>
      <c r="H89" s="19">
        <f>IF(C89="F",VLOOKUP(D89,'F 5K Road'!$A$2:$B$101,2,FALSE)*G89,VLOOKUP(D89,'M 5K Road'!$A$2:$B$101,2,FALSE)*G89)</f>
        <v>2.1281138888888888E-2</v>
      </c>
      <c r="I89" s="20">
        <f t="shared" si="3"/>
        <v>88</v>
      </c>
      <c r="J89" s="21">
        <f>VLOOKUP(I89,'Point Table'!A:B,2,FALSE)</f>
        <v>1</v>
      </c>
      <c r="K89" s="37"/>
      <c r="P89" s="6"/>
      <c r="Q89" s="6"/>
      <c r="R89" s="9"/>
      <c r="X89" s="2"/>
      <c r="AB89" s="2"/>
      <c r="AC89" s="2"/>
      <c r="AD89" s="2"/>
      <c r="AE89" s="2"/>
    </row>
    <row r="90" spans="1:31">
      <c r="A90" t="s">
        <v>141</v>
      </c>
      <c r="B90" t="s">
        <v>142</v>
      </c>
      <c r="C90" t="s">
        <v>38</v>
      </c>
      <c r="D90">
        <v>60</v>
      </c>
      <c r="E90" t="s">
        <v>18</v>
      </c>
      <c r="F90" s="19" t="str">
        <f t="shared" si="2"/>
        <v>ChristineSmithFGREATER DERRY TRACK CLUB</v>
      </c>
      <c r="G90" s="11">
        <v>2.7210648148148147E-2</v>
      </c>
      <c r="H90" s="19">
        <f>IF(C90="F",VLOOKUP(D90,'F 5K Road'!$A$2:$B$101,2,FALSE)*G90,VLOOKUP(D90,'M 5K Road'!$A$2:$B$101,2,FALSE)*G90)</f>
        <v>2.1676002314814813E-2</v>
      </c>
      <c r="I90" s="20">
        <f t="shared" si="3"/>
        <v>89</v>
      </c>
      <c r="J90" s="21">
        <f>VLOOKUP(I90,'Point Table'!A:B,2,FALSE)</f>
        <v>1</v>
      </c>
      <c r="K90" s="37"/>
      <c r="P90" s="6"/>
      <c r="Q90" s="6"/>
      <c r="R90" s="9"/>
      <c r="X90" s="2"/>
      <c r="AB90" s="2"/>
      <c r="AC90" s="2"/>
      <c r="AD90" s="2"/>
      <c r="AE90" s="2"/>
    </row>
    <row r="91" spans="1:31">
      <c r="A91" t="s">
        <v>620</v>
      </c>
      <c r="B91" t="s">
        <v>621</v>
      </c>
      <c r="C91" t="s">
        <v>38</v>
      </c>
      <c r="D91">
        <v>35</v>
      </c>
      <c r="E91" t="s">
        <v>18</v>
      </c>
      <c r="F91" s="19" t="str">
        <f t="shared" si="2"/>
        <v>AmandaKiFGREATER DERRY TRACK CLUB</v>
      </c>
      <c r="G91" s="11">
        <v>2.1886574074074076E-2</v>
      </c>
      <c r="H91" s="19">
        <f>IF(C91="F",VLOOKUP(D91,'F 5K Road'!$A$2:$B$101,2,FALSE)*G91,VLOOKUP(D91,'M 5K Road'!$A$2:$B$101,2,FALSE)*G91)</f>
        <v>2.1744311342592595E-2</v>
      </c>
      <c r="I91" s="20">
        <f t="shared" si="3"/>
        <v>90</v>
      </c>
      <c r="J91" s="21">
        <f>VLOOKUP(I91,'Point Table'!A:B,2,FALSE)</f>
        <v>1</v>
      </c>
      <c r="K91" s="37"/>
      <c r="P91" s="6"/>
      <c r="Q91" s="6"/>
      <c r="R91" s="9"/>
      <c r="X91" s="2"/>
      <c r="AB91" s="2"/>
      <c r="AC91" s="2"/>
      <c r="AD91" s="2"/>
      <c r="AE91" s="2"/>
    </row>
    <row r="92" spans="1:31">
      <c r="A92" t="s">
        <v>119</v>
      </c>
      <c r="B92" t="s">
        <v>647</v>
      </c>
      <c r="C92" t="s">
        <v>38</v>
      </c>
      <c r="D92">
        <v>52</v>
      </c>
      <c r="E92" t="s">
        <v>18</v>
      </c>
      <c r="F92" s="19" t="str">
        <f t="shared" si="2"/>
        <v>PattyMcdarghFGREATER DERRY TRACK CLUB</v>
      </c>
      <c r="G92" s="11">
        <v>2.494212962962963E-2</v>
      </c>
      <c r="H92" s="19">
        <f>IF(C92="F",VLOOKUP(D92,'F 5K Road'!$A$2:$B$101,2,FALSE)*G92,VLOOKUP(D92,'M 5K Road'!$A$2:$B$101,2,FALSE)*G92)</f>
        <v>2.1806903935185185E-2</v>
      </c>
      <c r="I92" s="20">
        <f t="shared" si="3"/>
        <v>91</v>
      </c>
      <c r="J92" s="21">
        <f>VLOOKUP(I92,'Point Table'!A:B,2,FALSE)</f>
        <v>1</v>
      </c>
      <c r="K92" s="37"/>
      <c r="P92" s="6"/>
      <c r="Q92" s="6"/>
      <c r="R92" s="9"/>
      <c r="X92" s="2"/>
      <c r="AB92" s="2"/>
      <c r="AC92" s="2"/>
      <c r="AD92" s="2"/>
      <c r="AE92" s="2"/>
    </row>
    <row r="93" spans="1:31">
      <c r="A93" t="s">
        <v>181</v>
      </c>
      <c r="B93" t="s">
        <v>182</v>
      </c>
      <c r="C93" t="s">
        <v>38</v>
      </c>
      <c r="D93">
        <v>66</v>
      </c>
      <c r="E93" t="s">
        <v>19</v>
      </c>
      <c r="F93" s="19" t="str">
        <f t="shared" si="2"/>
        <v>CherylAdamsFMILLENNIUM RUNNING</v>
      </c>
      <c r="G93" s="11">
        <v>2.9756944444444444E-2</v>
      </c>
      <c r="H93" s="19">
        <f>IF(C93="F",VLOOKUP(D93,'F 5K Road'!$A$2:$B$101,2,FALSE)*G93,VLOOKUP(D93,'M 5K Road'!$A$2:$B$101,2,FALSE)*G93)</f>
        <v>2.196955208333333E-2</v>
      </c>
      <c r="I93" s="20">
        <f t="shared" si="3"/>
        <v>92</v>
      </c>
      <c r="J93" s="21">
        <f>VLOOKUP(I93,'Point Table'!A:B,2,FALSE)</f>
        <v>1</v>
      </c>
      <c r="K93" s="37"/>
      <c r="P93" s="6"/>
      <c r="Q93" s="6"/>
      <c r="R93" s="9"/>
      <c r="X93" s="2"/>
      <c r="AB93" s="2"/>
      <c r="AC93" s="2"/>
      <c r="AD93" s="2"/>
      <c r="AE93" s="2"/>
    </row>
    <row r="94" spans="1:31">
      <c r="A94" t="s">
        <v>626</v>
      </c>
      <c r="B94" t="s">
        <v>627</v>
      </c>
      <c r="C94" t="s">
        <v>38</v>
      </c>
      <c r="D94">
        <v>38</v>
      </c>
      <c r="E94" t="s">
        <v>18</v>
      </c>
      <c r="F94" s="19" t="str">
        <f t="shared" si="2"/>
        <v>CaitlinLovingFGREATER DERRY TRACK CLUB</v>
      </c>
      <c r="G94" s="11">
        <v>2.2407407407407407E-2</v>
      </c>
      <c r="H94" s="19">
        <f>IF(C94="F",VLOOKUP(D94,'F 5K Road'!$A$2:$B$101,2,FALSE)*G94,VLOOKUP(D94,'M 5K Road'!$A$2:$B$101,2,FALSE)*G94)</f>
        <v>2.202872222222222E-2</v>
      </c>
      <c r="I94" s="20">
        <f t="shared" si="3"/>
        <v>93</v>
      </c>
      <c r="J94" s="21">
        <f>VLOOKUP(I94,'Point Table'!A:B,2,FALSE)</f>
        <v>1</v>
      </c>
      <c r="K94" s="37"/>
      <c r="P94" s="6"/>
      <c r="Q94" s="6"/>
      <c r="R94" s="9"/>
      <c r="X94" s="2"/>
      <c r="AB94" s="2"/>
      <c r="AC94" s="2"/>
      <c r="AD94" s="2"/>
      <c r="AE94" s="2"/>
    </row>
    <row r="95" spans="1:31">
      <c r="A95" t="s">
        <v>87</v>
      </c>
      <c r="B95" t="s">
        <v>700</v>
      </c>
      <c r="C95" t="s">
        <v>38</v>
      </c>
      <c r="D95">
        <v>73</v>
      </c>
      <c r="E95" t="s">
        <v>18</v>
      </c>
      <c r="F95" s="19" t="str">
        <f t="shared" si="2"/>
        <v>EllenKnudsenFGREATER DERRY TRACK CLUB</v>
      </c>
      <c r="G95" s="11">
        <v>3.2870370370370369E-2</v>
      </c>
      <c r="H95" s="19">
        <f>IF(C95="F",VLOOKUP(D95,'F 5K Road'!$A$2:$B$101,2,FALSE)*G95,VLOOKUP(D95,'M 5K Road'!$A$2:$B$101,2,FALSE)*G95)</f>
        <v>2.2033009259259259E-2</v>
      </c>
      <c r="I95" s="20">
        <f t="shared" si="3"/>
        <v>94</v>
      </c>
      <c r="J95" s="21">
        <f>VLOOKUP(I95,'Point Table'!A:B,2,FALSE)</f>
        <v>1</v>
      </c>
      <c r="K95" s="37"/>
      <c r="P95" s="6"/>
      <c r="Q95" s="6"/>
      <c r="R95" s="9"/>
      <c r="X95" s="2"/>
      <c r="AB95" s="2"/>
      <c r="AC95" s="2"/>
      <c r="AD95" s="2"/>
      <c r="AE95" s="2"/>
    </row>
    <row r="96" spans="1:31">
      <c r="A96" t="s">
        <v>127</v>
      </c>
      <c r="B96" t="s">
        <v>128</v>
      </c>
      <c r="C96" t="s">
        <v>38</v>
      </c>
      <c r="D96">
        <v>25</v>
      </c>
      <c r="E96" t="s">
        <v>18</v>
      </c>
      <c r="F96" s="19" t="str">
        <f t="shared" si="2"/>
        <v>CaitlynFerreiraFGREATER DERRY TRACK CLUB</v>
      </c>
      <c r="G96" s="11">
        <v>2.2164351851851852E-2</v>
      </c>
      <c r="H96" s="19">
        <f>IF(C96="F",VLOOKUP(D96,'F 5K Road'!$A$2:$B$101,2,FALSE)*G96,VLOOKUP(D96,'M 5K Road'!$A$2:$B$101,2,FALSE)*G96)</f>
        <v>2.2164351851851852E-2</v>
      </c>
      <c r="I96" s="20">
        <f t="shared" si="3"/>
        <v>95</v>
      </c>
      <c r="J96" s="21">
        <f>VLOOKUP(I96,'Point Table'!A:B,2,FALSE)</f>
        <v>1</v>
      </c>
      <c r="K96" s="37"/>
      <c r="P96" s="6"/>
      <c r="Q96" s="6"/>
      <c r="R96" s="9"/>
      <c r="X96" s="2"/>
      <c r="AB96" s="2"/>
      <c r="AC96" s="2"/>
      <c r="AD96" s="2"/>
      <c r="AE96" s="2"/>
    </row>
    <row r="97" spans="1:31">
      <c r="A97" t="s">
        <v>623</v>
      </c>
      <c r="B97" t="s">
        <v>624</v>
      </c>
      <c r="C97" t="s">
        <v>38</v>
      </c>
      <c r="D97">
        <v>16</v>
      </c>
      <c r="E97" t="s">
        <v>18</v>
      </c>
      <c r="F97" s="19" t="str">
        <f t="shared" si="2"/>
        <v>CeciliaKamauFGREATER DERRY TRACK CLUB</v>
      </c>
      <c r="G97" s="11">
        <v>2.224537037037037E-2</v>
      </c>
      <c r="H97" s="19">
        <f>IF(C97="F",VLOOKUP(D97,'F 5K Road'!$A$2:$B$101,2,FALSE)*G97,VLOOKUP(D97,'M 5K Road'!$A$2:$B$101,2,FALSE)*G97)</f>
        <v>2.224537037037037E-2</v>
      </c>
      <c r="I97" s="20">
        <f t="shared" si="3"/>
        <v>96</v>
      </c>
      <c r="J97" s="21">
        <f>VLOOKUP(I97,'Point Table'!A:B,2,FALSE)</f>
        <v>1</v>
      </c>
      <c r="K97" s="37"/>
      <c r="P97" s="6"/>
      <c r="Q97" s="6"/>
      <c r="R97" s="9"/>
      <c r="X97" s="2"/>
      <c r="AB97" s="2"/>
      <c r="AC97" s="2"/>
      <c r="AD97" s="2"/>
      <c r="AE97" s="2"/>
    </row>
    <row r="98" spans="1:31">
      <c r="A98" t="s">
        <v>121</v>
      </c>
      <c r="B98" t="s">
        <v>11</v>
      </c>
      <c r="C98" t="s">
        <v>38</v>
      </c>
      <c r="D98">
        <v>52</v>
      </c>
      <c r="E98" t="s">
        <v>19</v>
      </c>
      <c r="F98" s="19" t="str">
        <f t="shared" si="2"/>
        <v>NancyRankFMILLENNIUM RUNNING</v>
      </c>
      <c r="G98" s="11">
        <v>2.5972222222222223E-2</v>
      </c>
      <c r="H98" s="19">
        <f>IF(C98="F",VLOOKUP(D98,'F 5K Road'!$A$2:$B$101,2,FALSE)*G98,VLOOKUP(D98,'M 5K Road'!$A$2:$B$101,2,FALSE)*G98)</f>
        <v>2.2707513888888888E-2</v>
      </c>
      <c r="I98" s="20">
        <f t="shared" si="3"/>
        <v>97</v>
      </c>
      <c r="J98" s="21">
        <f>VLOOKUP(I98,'Point Table'!A:B,2,FALSE)</f>
        <v>1</v>
      </c>
      <c r="K98" s="37"/>
      <c r="P98" s="6"/>
      <c r="Q98" s="6"/>
      <c r="R98" s="9"/>
      <c r="X98" s="2"/>
      <c r="AB98" s="2"/>
      <c r="AC98" s="2"/>
      <c r="AD98" s="2"/>
      <c r="AE98" s="2"/>
    </row>
    <row r="99" spans="1:31">
      <c r="A99" t="s">
        <v>72</v>
      </c>
      <c r="B99" t="s">
        <v>73</v>
      </c>
      <c r="C99" t="s">
        <v>38</v>
      </c>
      <c r="D99">
        <v>45</v>
      </c>
      <c r="E99" t="s">
        <v>17</v>
      </c>
      <c r="F99" s="19" t="str">
        <f t="shared" si="2"/>
        <v>EmilyCunhaFGATE CITY STRIDERS</v>
      </c>
      <c r="G99" s="11">
        <v>2.4305555555555556E-2</v>
      </c>
      <c r="H99" s="19">
        <f>IF(C99="F",VLOOKUP(D99,'F 5K Road'!$A$2:$B$101,2,FALSE)*G99,VLOOKUP(D99,'M 5K Road'!$A$2:$B$101,2,FALSE)*G99)</f>
        <v>2.2842361111111112E-2</v>
      </c>
      <c r="I99" s="20">
        <f t="shared" si="3"/>
        <v>98</v>
      </c>
      <c r="J99" s="21">
        <f>VLOOKUP(I99,'Point Table'!A:B,2,FALSE)</f>
        <v>1</v>
      </c>
      <c r="K99" s="37"/>
      <c r="P99" s="6"/>
      <c r="Q99" s="6"/>
      <c r="R99" s="9"/>
      <c r="X99" s="2"/>
      <c r="AB99" s="2"/>
      <c r="AC99" s="2"/>
      <c r="AD99" s="2"/>
      <c r="AE99" s="2"/>
    </row>
    <row r="100" spans="1:31">
      <c r="A100" t="s">
        <v>693</v>
      </c>
      <c r="B100" t="s">
        <v>694</v>
      </c>
      <c r="C100" t="s">
        <v>38</v>
      </c>
      <c r="D100">
        <v>77</v>
      </c>
      <c r="E100" t="s">
        <v>18</v>
      </c>
      <c r="F100" s="19" t="str">
        <f t="shared" si="2"/>
        <v>JudyGutryFGREATER DERRY TRACK CLUB</v>
      </c>
      <c r="G100" s="11">
        <v>3.6331018518518519E-2</v>
      </c>
      <c r="H100" s="19">
        <f>IF(C100="F",VLOOKUP(D100,'F 5K Road'!$A$2:$B$101,2,FALSE)*G100,VLOOKUP(D100,'M 5K Road'!$A$2:$B$101,2,FALSE)*G100)</f>
        <v>2.2943038194444442E-2</v>
      </c>
      <c r="I100" s="20">
        <f t="shared" si="3"/>
        <v>99</v>
      </c>
      <c r="J100" s="21">
        <f>VLOOKUP(I100,'Point Table'!A:B,2,FALSE)</f>
        <v>1</v>
      </c>
      <c r="K100" s="37"/>
      <c r="P100" s="6"/>
      <c r="Q100" s="6"/>
      <c r="R100" s="9"/>
      <c r="X100" s="2"/>
      <c r="AB100" s="2"/>
      <c r="AC100" s="2"/>
      <c r="AD100" s="2"/>
      <c r="AE100" s="2"/>
    </row>
    <row r="101" spans="1:31">
      <c r="A101" t="s">
        <v>408</v>
      </c>
      <c r="B101" t="s">
        <v>663</v>
      </c>
      <c r="C101" t="s">
        <v>38</v>
      </c>
      <c r="D101">
        <v>55</v>
      </c>
      <c r="E101" t="s">
        <v>19</v>
      </c>
      <c r="F101" s="19" t="str">
        <f t="shared" si="2"/>
        <v>ChristieCampbellFMILLENNIUM RUNNING</v>
      </c>
      <c r="G101" s="11">
        <v>2.7395833333333335E-2</v>
      </c>
      <c r="H101" s="19">
        <f>IF(C101="F",VLOOKUP(D101,'F 5K Road'!$A$2:$B$101,2,FALSE)*G101,VLOOKUP(D101,'M 5K Road'!$A$2:$B$101,2,FALSE)*G101)</f>
        <v>2.3152218749999998E-2</v>
      </c>
      <c r="I101" s="20">
        <f t="shared" si="3"/>
        <v>100</v>
      </c>
      <c r="J101" s="21">
        <f>VLOOKUP(I101,'Point Table'!A:B,2,FALSE)</f>
        <v>1</v>
      </c>
      <c r="K101" s="37"/>
      <c r="P101" s="6"/>
      <c r="Q101" s="6"/>
      <c r="R101" s="9"/>
      <c r="X101" s="2"/>
      <c r="AB101" s="2"/>
      <c r="AC101" s="2"/>
      <c r="AD101" s="2"/>
      <c r="AE101" s="2"/>
    </row>
    <row r="102" spans="1:31">
      <c r="A102" t="s">
        <v>168</v>
      </c>
      <c r="B102" t="s">
        <v>633</v>
      </c>
      <c r="C102" t="s">
        <v>38</v>
      </c>
      <c r="D102">
        <v>36</v>
      </c>
      <c r="E102" t="s">
        <v>19</v>
      </c>
      <c r="F102" s="19" t="str">
        <f t="shared" si="2"/>
        <v>MeganMcdermottFMILLENNIUM RUNNING</v>
      </c>
      <c r="G102" s="11">
        <v>2.3530092592592592E-2</v>
      </c>
      <c r="H102" s="19">
        <f>IF(C102="F",VLOOKUP(D102,'F 5K Road'!$A$2:$B$101,2,FALSE)*G102,VLOOKUP(D102,'M 5K Road'!$A$2:$B$101,2,FALSE)*G102)</f>
        <v>2.3308909722222222E-2</v>
      </c>
      <c r="I102" s="20">
        <f t="shared" si="3"/>
        <v>101</v>
      </c>
      <c r="J102" s="21">
        <f>VLOOKUP(I102,'Point Table'!A:B,2,FALSE)</f>
        <v>1</v>
      </c>
      <c r="K102" s="37"/>
      <c r="P102" s="6"/>
      <c r="Q102" s="6"/>
      <c r="R102" s="9"/>
      <c r="X102" s="2"/>
      <c r="AB102" s="2"/>
      <c r="AC102" s="2"/>
      <c r="AD102" s="2"/>
      <c r="AE102" s="2"/>
    </row>
    <row r="103" spans="1:31">
      <c r="A103" t="s">
        <v>171</v>
      </c>
      <c r="B103" t="s">
        <v>634</v>
      </c>
      <c r="C103" t="s">
        <v>38</v>
      </c>
      <c r="D103">
        <v>27</v>
      </c>
      <c r="E103" t="s">
        <v>19</v>
      </c>
      <c r="F103" s="19" t="str">
        <f t="shared" si="2"/>
        <v>CaseyMorrisonFMILLENNIUM RUNNING</v>
      </c>
      <c r="G103" s="11">
        <v>2.3587962962962963E-2</v>
      </c>
      <c r="H103" s="19">
        <f>IF(C103="F",VLOOKUP(D103,'F 5K Road'!$A$2:$B$101,2,FALSE)*G103,VLOOKUP(D103,'M 5K Road'!$A$2:$B$101,2,FALSE)*G103)</f>
        <v>2.3587962962962963E-2</v>
      </c>
      <c r="I103" s="20">
        <f t="shared" si="3"/>
        <v>102</v>
      </c>
      <c r="J103" s="21">
        <f>VLOOKUP(I103,'Point Table'!A:B,2,FALSE)</f>
        <v>1</v>
      </c>
      <c r="K103" s="37"/>
      <c r="P103" s="6"/>
      <c r="Q103" s="6"/>
      <c r="R103" s="9"/>
      <c r="X103" s="2"/>
      <c r="AB103" s="2"/>
      <c r="AC103" s="2"/>
      <c r="AD103" s="2"/>
      <c r="AE103" s="2"/>
    </row>
    <row r="104" spans="1:31">
      <c r="A104" t="s">
        <v>597</v>
      </c>
      <c r="B104" t="s">
        <v>635</v>
      </c>
      <c r="C104" t="s">
        <v>38</v>
      </c>
      <c r="D104">
        <v>18</v>
      </c>
      <c r="E104" t="s">
        <v>18</v>
      </c>
      <c r="F104" s="19" t="str">
        <f t="shared" si="2"/>
        <v>SamanthaRapaportFGREATER DERRY TRACK CLUB</v>
      </c>
      <c r="G104" s="11">
        <v>2.361111111111111E-2</v>
      </c>
      <c r="H104" s="19">
        <f>IF(C104="F",VLOOKUP(D104,'F 5K Road'!$A$2:$B$101,2,FALSE)*G104,VLOOKUP(D104,'M 5K Road'!$A$2:$B$101,2,FALSE)*G104)</f>
        <v>2.361111111111111E-2</v>
      </c>
      <c r="I104" s="20">
        <f t="shared" si="3"/>
        <v>103</v>
      </c>
      <c r="J104" s="21">
        <f>VLOOKUP(I104,'Point Table'!A:B,2,FALSE)</f>
        <v>1</v>
      </c>
      <c r="K104" s="37"/>
      <c r="P104" s="6"/>
      <c r="Q104" s="6"/>
      <c r="R104" s="9"/>
      <c r="X104" s="2"/>
      <c r="AB104" s="2"/>
      <c r="AC104" s="2"/>
      <c r="AD104" s="2"/>
      <c r="AE104" s="2"/>
    </row>
    <row r="105" spans="1:31">
      <c r="A105" t="s">
        <v>468</v>
      </c>
      <c r="B105" t="s">
        <v>182</v>
      </c>
      <c r="C105" t="s">
        <v>38</v>
      </c>
      <c r="D105">
        <v>50</v>
      </c>
      <c r="E105" t="s">
        <v>19</v>
      </c>
      <c r="F105" s="19" t="str">
        <f t="shared" si="2"/>
        <v>PaulaAdamsFMILLENNIUM RUNNING</v>
      </c>
      <c r="G105" s="11">
        <v>2.644675925925926E-2</v>
      </c>
      <c r="H105" s="19">
        <f>IF(C105="F",VLOOKUP(D105,'F 5K Road'!$A$2:$B$101,2,FALSE)*G105,VLOOKUP(D105,'M 5K Road'!$A$2:$B$101,2,FALSE)*G105)</f>
        <v>2.3635468750000003E-2</v>
      </c>
      <c r="I105" s="20">
        <f t="shared" si="3"/>
        <v>104</v>
      </c>
      <c r="J105" s="21">
        <f>VLOOKUP(I105,'Point Table'!A:B,2,FALSE)</f>
        <v>1</v>
      </c>
      <c r="K105" s="37"/>
      <c r="P105" s="6"/>
      <c r="Q105" s="6"/>
      <c r="R105" s="9"/>
      <c r="X105" s="2"/>
      <c r="AB105" s="2"/>
      <c r="AC105" s="2"/>
      <c r="AD105" s="2"/>
      <c r="AE105" s="2"/>
    </row>
    <row r="106" spans="1:31">
      <c r="A106" t="s">
        <v>470</v>
      </c>
      <c r="B106" t="s">
        <v>471</v>
      </c>
      <c r="C106" t="s">
        <v>38</v>
      </c>
      <c r="D106">
        <v>60</v>
      </c>
      <c r="E106" t="s">
        <v>19</v>
      </c>
      <c r="F106" s="19" t="str">
        <f t="shared" si="2"/>
        <v>MichelleShea La SalaFMILLENNIUM RUNNING</v>
      </c>
      <c r="G106" s="11">
        <v>2.9699074074074076E-2</v>
      </c>
      <c r="H106" s="19">
        <f>IF(C106="F",VLOOKUP(D106,'F 5K Road'!$A$2:$B$101,2,FALSE)*G106,VLOOKUP(D106,'M 5K Road'!$A$2:$B$101,2,FALSE)*G106)</f>
        <v>2.3658282407407409E-2</v>
      </c>
      <c r="I106" s="20">
        <f t="shared" si="3"/>
        <v>105</v>
      </c>
      <c r="J106" s="21">
        <f>VLOOKUP(I106,'Point Table'!A:B,2,FALSE)</f>
        <v>1</v>
      </c>
      <c r="K106" s="37"/>
      <c r="P106" s="6"/>
      <c r="Q106" s="6"/>
      <c r="R106" s="9"/>
      <c r="X106" s="2"/>
      <c r="AB106" s="2"/>
      <c r="AC106" s="2"/>
      <c r="AD106" s="2"/>
      <c r="AE106" s="2"/>
    </row>
    <row r="107" spans="1:31">
      <c r="A107" t="s">
        <v>636</v>
      </c>
      <c r="B107" t="s">
        <v>182</v>
      </c>
      <c r="C107" t="s">
        <v>38</v>
      </c>
      <c r="D107">
        <v>27</v>
      </c>
      <c r="E107" t="s">
        <v>18</v>
      </c>
      <c r="F107" s="19" t="str">
        <f t="shared" si="2"/>
        <v>TarynAdamsFGREATER DERRY TRACK CLUB</v>
      </c>
      <c r="G107" s="11">
        <v>2.3784722222222221E-2</v>
      </c>
      <c r="H107" s="19">
        <f>IF(C107="F",VLOOKUP(D107,'F 5K Road'!$A$2:$B$101,2,FALSE)*G107,VLOOKUP(D107,'M 5K Road'!$A$2:$B$101,2,FALSE)*G107)</f>
        <v>2.3784722222222221E-2</v>
      </c>
      <c r="I107" s="20">
        <f t="shared" si="3"/>
        <v>106</v>
      </c>
      <c r="J107" s="21">
        <f>VLOOKUP(I107,'Point Table'!A:B,2,FALSE)</f>
        <v>1</v>
      </c>
      <c r="K107" s="37"/>
      <c r="P107" s="6"/>
      <c r="Q107" s="6"/>
      <c r="R107" s="9"/>
      <c r="X107" s="2"/>
      <c r="AB107" s="2"/>
      <c r="AC107" s="2"/>
      <c r="AD107" s="2"/>
      <c r="AE107" s="2"/>
    </row>
    <row r="108" spans="1:31">
      <c r="A108" t="s">
        <v>597</v>
      </c>
      <c r="B108" t="s">
        <v>641</v>
      </c>
      <c r="C108" t="s">
        <v>38</v>
      </c>
      <c r="D108">
        <v>36</v>
      </c>
      <c r="E108" t="s">
        <v>18</v>
      </c>
      <c r="F108" s="19" t="str">
        <f t="shared" si="2"/>
        <v>SamanthaHamlinFGREATER DERRY TRACK CLUB</v>
      </c>
      <c r="G108" s="11">
        <v>2.417824074074074E-2</v>
      </c>
      <c r="H108" s="19">
        <f>IF(C108="F",VLOOKUP(D108,'F 5K Road'!$A$2:$B$101,2,FALSE)*G108,VLOOKUP(D108,'M 5K Road'!$A$2:$B$101,2,FALSE)*G108)</f>
        <v>2.3950965277777778E-2</v>
      </c>
      <c r="I108" s="20">
        <f t="shared" si="3"/>
        <v>107</v>
      </c>
      <c r="J108" s="21">
        <f>VLOOKUP(I108,'Point Table'!A:B,2,FALSE)</f>
        <v>1</v>
      </c>
      <c r="K108" s="37"/>
      <c r="P108" s="6"/>
      <c r="Q108" s="6"/>
      <c r="R108" s="9"/>
      <c r="X108" s="2"/>
      <c r="AB108" s="2"/>
      <c r="AC108" s="2"/>
      <c r="AD108" s="2"/>
      <c r="AE108" s="2"/>
    </row>
    <row r="109" spans="1:31">
      <c r="A109" t="s">
        <v>687</v>
      </c>
      <c r="B109" t="s">
        <v>688</v>
      </c>
      <c r="C109" t="s">
        <v>38</v>
      </c>
      <c r="D109">
        <v>65</v>
      </c>
      <c r="E109" t="s">
        <v>18</v>
      </c>
      <c r="F109" s="19" t="str">
        <f t="shared" si="2"/>
        <v>MarthaBoninFGREATER DERRY TRACK CLUB</v>
      </c>
      <c r="G109" s="11">
        <v>3.2164351851851854E-2</v>
      </c>
      <c r="H109" s="19">
        <f>IF(C109="F",VLOOKUP(D109,'F 5K Road'!$A$2:$B$101,2,FALSE)*G109,VLOOKUP(D109,'M 5K Road'!$A$2:$B$101,2,FALSE)*G109)</f>
        <v>2.4058935185185187E-2</v>
      </c>
      <c r="I109" s="20">
        <f t="shared" si="3"/>
        <v>108</v>
      </c>
      <c r="J109" s="21">
        <f>VLOOKUP(I109,'Point Table'!A:B,2,FALSE)</f>
        <v>1</v>
      </c>
      <c r="K109" s="37"/>
      <c r="P109" s="6"/>
      <c r="Q109" s="6"/>
      <c r="R109" s="9"/>
      <c r="X109" s="2"/>
      <c r="AB109" s="2"/>
      <c r="AC109" s="2"/>
      <c r="AD109" s="2"/>
      <c r="AE109" s="2"/>
    </row>
    <row r="110" spans="1:31">
      <c r="A110" t="s">
        <v>642</v>
      </c>
      <c r="B110" t="s">
        <v>114</v>
      </c>
      <c r="C110" t="s">
        <v>38</v>
      </c>
      <c r="D110">
        <v>25</v>
      </c>
      <c r="E110" t="s">
        <v>18</v>
      </c>
      <c r="F110" s="19" t="str">
        <f t="shared" si="2"/>
        <v>KierstenHoglundFGREATER DERRY TRACK CLUB</v>
      </c>
      <c r="G110" s="11">
        <v>2.4189814814814813E-2</v>
      </c>
      <c r="H110" s="19">
        <f>IF(C110="F",VLOOKUP(D110,'F 5K Road'!$A$2:$B$101,2,FALSE)*G110,VLOOKUP(D110,'M 5K Road'!$A$2:$B$101,2,FALSE)*G110)</f>
        <v>2.4189814814814813E-2</v>
      </c>
      <c r="I110" s="20">
        <f t="shared" si="3"/>
        <v>109</v>
      </c>
      <c r="J110" s="21">
        <f>VLOOKUP(I110,'Point Table'!A:B,2,FALSE)</f>
        <v>1</v>
      </c>
      <c r="K110" s="37"/>
      <c r="P110" s="6"/>
      <c r="Q110" s="6"/>
      <c r="R110" s="9"/>
      <c r="X110" s="2"/>
      <c r="AB110" s="2"/>
      <c r="AC110" s="2"/>
      <c r="AD110" s="2"/>
      <c r="AE110" s="2"/>
    </row>
    <row r="111" spans="1:31">
      <c r="A111" t="s">
        <v>80</v>
      </c>
      <c r="B111" t="s">
        <v>648</v>
      </c>
      <c r="C111" t="s">
        <v>38</v>
      </c>
      <c r="D111">
        <v>42</v>
      </c>
      <c r="E111" t="s">
        <v>18</v>
      </c>
      <c r="F111" s="19" t="str">
        <f t="shared" si="2"/>
        <v>JenniferCollettiFGREATER DERRY TRACK CLUB</v>
      </c>
      <c r="G111" s="11">
        <v>2.5324074074074075E-2</v>
      </c>
      <c r="H111" s="19">
        <f>IF(C111="F",VLOOKUP(D111,'F 5K Road'!$A$2:$B$101,2,FALSE)*G111,VLOOKUP(D111,'M 5K Road'!$A$2:$B$101,2,FALSE)*G111)</f>
        <v>2.4351629629629629E-2</v>
      </c>
      <c r="I111" s="20">
        <f t="shared" si="3"/>
        <v>110</v>
      </c>
      <c r="J111" s="21">
        <f>VLOOKUP(I111,'Point Table'!A:B,2,FALSE)</f>
        <v>1</v>
      </c>
      <c r="K111" s="37"/>
      <c r="P111" s="6"/>
      <c r="Q111" s="6"/>
      <c r="R111" s="9"/>
      <c r="X111" s="2"/>
      <c r="AB111" s="2"/>
      <c r="AC111" s="2"/>
      <c r="AD111" s="2"/>
      <c r="AE111" s="2"/>
    </row>
    <row r="112" spans="1:31">
      <c r="A112" t="s">
        <v>74</v>
      </c>
      <c r="B112" t="s">
        <v>75</v>
      </c>
      <c r="C112" t="s">
        <v>38</v>
      </c>
      <c r="D112">
        <v>31</v>
      </c>
      <c r="E112" t="s">
        <v>17</v>
      </c>
      <c r="F112" s="19" t="str">
        <f t="shared" si="2"/>
        <v>AllisonBelliveauFGATE CITY STRIDERS</v>
      </c>
      <c r="G112" s="11">
        <v>2.4872685185185185E-2</v>
      </c>
      <c r="H112" s="19">
        <f>IF(C112="F",VLOOKUP(D112,'F 5K Road'!$A$2:$B$101,2,FALSE)*G112,VLOOKUP(D112,'M 5K Road'!$A$2:$B$101,2,FALSE)*G112)</f>
        <v>2.4867710648148147E-2</v>
      </c>
      <c r="I112" s="20">
        <f t="shared" si="3"/>
        <v>111</v>
      </c>
      <c r="J112" s="21">
        <f>VLOOKUP(I112,'Point Table'!A:B,2,FALSE)</f>
        <v>1</v>
      </c>
      <c r="K112" s="37"/>
      <c r="P112" s="6"/>
      <c r="Q112" s="6"/>
      <c r="R112" s="9"/>
      <c r="X112" s="2"/>
      <c r="AB112" s="2"/>
      <c r="AC112" s="2"/>
      <c r="AD112" s="2"/>
      <c r="AE112" s="2"/>
    </row>
    <row r="113" spans="1:31">
      <c r="A113" t="s">
        <v>76</v>
      </c>
      <c r="B113" t="s">
        <v>77</v>
      </c>
      <c r="C113" t="s">
        <v>38</v>
      </c>
      <c r="D113">
        <v>28</v>
      </c>
      <c r="E113" t="s">
        <v>17</v>
      </c>
      <c r="F113" s="19" t="str">
        <f t="shared" si="2"/>
        <v>AlisonLilienfeldFGATE CITY STRIDERS</v>
      </c>
      <c r="G113" s="11">
        <v>2.4872685185185185E-2</v>
      </c>
      <c r="H113" s="19">
        <f>IF(C113="F",VLOOKUP(D113,'F 5K Road'!$A$2:$B$101,2,FALSE)*G113,VLOOKUP(D113,'M 5K Road'!$A$2:$B$101,2,FALSE)*G113)</f>
        <v>2.4872685185185185E-2</v>
      </c>
      <c r="I113" s="20">
        <f t="shared" si="3"/>
        <v>112</v>
      </c>
      <c r="J113" s="21">
        <f>VLOOKUP(I113,'Point Table'!A:B,2,FALSE)</f>
        <v>1</v>
      </c>
      <c r="K113" s="37"/>
      <c r="P113" s="6"/>
      <c r="Q113" s="6"/>
      <c r="R113" s="9"/>
      <c r="X113" s="2"/>
      <c r="AB113" s="2"/>
      <c r="AC113" s="2"/>
      <c r="AD113" s="2"/>
      <c r="AE113" s="2"/>
    </row>
    <row r="114" spans="1:31">
      <c r="A114" t="s">
        <v>682</v>
      </c>
      <c r="B114" t="s">
        <v>435</v>
      </c>
      <c r="C114" t="s">
        <v>38</v>
      </c>
      <c r="D114">
        <v>58</v>
      </c>
      <c r="E114" t="s">
        <v>19</v>
      </c>
      <c r="F114" s="19" t="str">
        <f t="shared" si="2"/>
        <v>LaurelBaermanFMILLENNIUM RUNNING</v>
      </c>
      <c r="G114" s="11">
        <v>3.0543981481481481E-2</v>
      </c>
      <c r="H114" s="19">
        <f>IF(C114="F",VLOOKUP(D114,'F 5K Road'!$A$2:$B$101,2,FALSE)*G114,VLOOKUP(D114,'M 5K Road'!$A$2:$B$101,2,FALSE)*G114)</f>
        <v>2.4923888888888888E-2</v>
      </c>
      <c r="I114" s="20">
        <f t="shared" si="3"/>
        <v>113</v>
      </c>
      <c r="J114" s="21">
        <f>VLOOKUP(I114,'Point Table'!A:B,2,FALSE)</f>
        <v>1</v>
      </c>
      <c r="K114" s="37"/>
      <c r="P114" s="6"/>
      <c r="Q114" s="6"/>
      <c r="R114" s="9"/>
      <c r="X114" s="2"/>
      <c r="AB114" s="2"/>
      <c r="AC114" s="2"/>
      <c r="AD114" s="2"/>
      <c r="AE114" s="2"/>
    </row>
    <row r="115" spans="1:31">
      <c r="A115" t="s">
        <v>454</v>
      </c>
      <c r="B115" t="s">
        <v>455</v>
      </c>
      <c r="C115" t="s">
        <v>38</v>
      </c>
      <c r="D115">
        <v>44</v>
      </c>
      <c r="E115" t="s">
        <v>19</v>
      </c>
      <c r="F115" s="19" t="str">
        <f t="shared" si="2"/>
        <v>MalissaKnightFMILLENNIUM RUNNING</v>
      </c>
      <c r="G115" s="11">
        <v>2.6666666666666668E-2</v>
      </c>
      <c r="H115" s="19">
        <f>IF(C115="F",VLOOKUP(D115,'F 5K Road'!$A$2:$B$101,2,FALSE)*G115,VLOOKUP(D115,'M 5K Road'!$A$2:$B$101,2,FALSE)*G115)</f>
        <v>2.5269333333333335E-2</v>
      </c>
      <c r="I115" s="20">
        <f t="shared" si="3"/>
        <v>114</v>
      </c>
      <c r="J115" s="21">
        <f>VLOOKUP(I115,'Point Table'!A:B,2,FALSE)</f>
        <v>1</v>
      </c>
      <c r="K115" s="37"/>
      <c r="P115" s="6"/>
      <c r="Q115" s="6"/>
      <c r="R115" s="9"/>
      <c r="X115" s="2"/>
      <c r="AB115" s="2"/>
      <c r="AC115" s="2"/>
      <c r="AD115" s="2"/>
      <c r="AE115" s="2"/>
    </row>
    <row r="116" spans="1:31">
      <c r="A116" t="s">
        <v>650</v>
      </c>
      <c r="B116" t="s">
        <v>609</v>
      </c>
      <c r="C116" t="s">
        <v>38</v>
      </c>
      <c r="D116">
        <v>36</v>
      </c>
      <c r="E116" t="s">
        <v>18</v>
      </c>
      <c r="F116" s="19" t="str">
        <f t="shared" si="2"/>
        <v>AleeRizzoFGREATER DERRY TRACK CLUB</v>
      </c>
      <c r="G116" s="11">
        <v>2.554398148148148E-2</v>
      </c>
      <c r="H116" s="19">
        <f>IF(C116="F",VLOOKUP(D116,'F 5K Road'!$A$2:$B$101,2,FALSE)*G116,VLOOKUP(D116,'M 5K Road'!$A$2:$B$101,2,FALSE)*G116)</f>
        <v>2.5303868055555553E-2</v>
      </c>
      <c r="I116" s="20">
        <f t="shared" si="3"/>
        <v>115</v>
      </c>
      <c r="J116" s="21">
        <f>VLOOKUP(I116,'Point Table'!A:B,2,FALSE)</f>
        <v>1</v>
      </c>
      <c r="K116" s="37"/>
      <c r="P116" s="6"/>
      <c r="Q116" s="6"/>
      <c r="R116" s="9"/>
      <c r="X116" s="2"/>
      <c r="AB116" s="2"/>
      <c r="AC116" s="2"/>
      <c r="AD116" s="2"/>
      <c r="AE116" s="2"/>
    </row>
    <row r="117" spans="1:31">
      <c r="A117" t="s">
        <v>665</v>
      </c>
      <c r="B117" t="s">
        <v>666</v>
      </c>
      <c r="C117" t="s">
        <v>38</v>
      </c>
      <c r="D117">
        <v>47</v>
      </c>
      <c r="E117" t="s">
        <v>18</v>
      </c>
      <c r="F117" s="19" t="str">
        <f t="shared" si="2"/>
        <v>MonicahKagungoFGREATER DERRY TRACK CLUB</v>
      </c>
      <c r="G117" s="11">
        <v>2.7430555555555555E-2</v>
      </c>
      <c r="H117" s="19">
        <f>IF(C117="F",VLOOKUP(D117,'F 5K Road'!$A$2:$B$101,2,FALSE)*G117,VLOOKUP(D117,'M 5K Road'!$A$2:$B$101,2,FALSE)*G117)</f>
        <v>2.5304687499999999E-2</v>
      </c>
      <c r="I117" s="20">
        <f t="shared" si="3"/>
        <v>116</v>
      </c>
      <c r="J117" s="21">
        <f>VLOOKUP(I117,'Point Table'!A:B,2,FALSE)</f>
        <v>1</v>
      </c>
      <c r="K117" s="37"/>
      <c r="P117" s="6"/>
      <c r="Q117" s="6"/>
      <c r="R117" s="9"/>
      <c r="X117" s="2"/>
      <c r="AB117" s="2"/>
      <c r="AC117" s="2"/>
      <c r="AD117" s="2"/>
      <c r="AE117" s="2"/>
    </row>
    <row r="118" spans="1:31">
      <c r="A118" t="s">
        <v>649</v>
      </c>
      <c r="B118" t="s">
        <v>609</v>
      </c>
      <c r="C118" t="s">
        <v>38</v>
      </c>
      <c r="D118">
        <v>5</v>
      </c>
      <c r="E118" t="s">
        <v>18</v>
      </c>
      <c r="F118" s="19" t="str">
        <f t="shared" si="2"/>
        <v>LillianRizzoFGREATER DERRY TRACK CLUB</v>
      </c>
      <c r="G118" s="11">
        <v>2.5532407407407406E-2</v>
      </c>
      <c r="H118" s="19">
        <f>IF(C118="F",VLOOKUP(D118,'F 5K Road'!$A$2:$B$101,2,FALSE)*G118,VLOOKUP(D118,'M 5K Road'!$A$2:$B$101,2,FALSE)*G118)</f>
        <v>2.5532407407407406E-2</v>
      </c>
      <c r="I118" s="20">
        <f t="shared" si="3"/>
        <v>117</v>
      </c>
      <c r="J118" s="21">
        <f>VLOOKUP(I118,'Point Table'!A:B,2,FALSE)</f>
        <v>1</v>
      </c>
      <c r="K118" s="37"/>
      <c r="P118" s="6"/>
      <c r="Q118" s="6"/>
      <c r="R118" s="9"/>
      <c r="X118" s="2"/>
      <c r="AB118" s="2"/>
      <c r="AC118" s="2"/>
      <c r="AD118" s="2"/>
      <c r="AE118" s="2"/>
    </row>
    <row r="119" spans="1:31">
      <c r="A119" t="s">
        <v>442</v>
      </c>
      <c r="B119" t="s">
        <v>695</v>
      </c>
      <c r="C119" t="s">
        <v>38</v>
      </c>
      <c r="D119">
        <v>70</v>
      </c>
      <c r="E119" t="s">
        <v>19</v>
      </c>
      <c r="F119" s="19" t="str">
        <f t="shared" si="2"/>
        <v>AnnTassinariFMILLENNIUM RUNNING</v>
      </c>
      <c r="G119" s="11">
        <v>3.664351851851852E-2</v>
      </c>
      <c r="H119" s="19">
        <f>IF(C119="F",VLOOKUP(D119,'F 5K Road'!$A$2:$B$101,2,FALSE)*G119,VLOOKUP(D119,'M 5K Road'!$A$2:$B$101,2,FALSE)*G119)</f>
        <v>2.5632141203703704E-2</v>
      </c>
      <c r="I119" s="20">
        <f t="shared" si="3"/>
        <v>118</v>
      </c>
      <c r="J119" s="21">
        <f>VLOOKUP(I119,'Point Table'!A:B,2,FALSE)</f>
        <v>1</v>
      </c>
      <c r="K119" s="37"/>
      <c r="P119" s="6"/>
      <c r="Q119" s="6"/>
      <c r="R119" s="9"/>
      <c r="X119" s="2"/>
      <c r="AB119" s="2"/>
      <c r="AC119" s="2"/>
      <c r="AD119" s="2"/>
      <c r="AE119" s="2"/>
    </row>
    <row r="120" spans="1:31">
      <c r="A120" t="s">
        <v>671</v>
      </c>
      <c r="B120" t="s">
        <v>116</v>
      </c>
      <c r="C120" t="s">
        <v>38</v>
      </c>
      <c r="D120">
        <v>49</v>
      </c>
      <c r="E120" t="s">
        <v>18</v>
      </c>
      <c r="F120" s="19" t="str">
        <f t="shared" si="2"/>
        <v>ReneeChristianFGREATER DERRY TRACK CLUB</v>
      </c>
      <c r="G120" s="11">
        <v>2.8460648148148148E-2</v>
      </c>
      <c r="H120" s="19">
        <f>IF(C120="F",VLOOKUP(D120,'F 5K Road'!$A$2:$B$101,2,FALSE)*G120,VLOOKUP(D120,'M 5K Road'!$A$2:$B$101,2,FALSE)*G120)</f>
        <v>2.5711349537037038E-2</v>
      </c>
      <c r="I120" s="20">
        <f t="shared" si="3"/>
        <v>119</v>
      </c>
      <c r="J120" s="21">
        <f>VLOOKUP(I120,'Point Table'!A:B,2,FALSE)</f>
        <v>1</v>
      </c>
      <c r="K120" s="37"/>
      <c r="P120" s="6"/>
      <c r="Q120" s="6"/>
      <c r="R120" s="9"/>
      <c r="X120" s="2"/>
      <c r="AB120" s="2"/>
      <c r="AC120" s="2"/>
      <c r="AD120" s="2"/>
      <c r="AE120" s="2"/>
    </row>
    <row r="121" spans="1:31">
      <c r="A121" t="s">
        <v>170</v>
      </c>
      <c r="B121" t="s">
        <v>142</v>
      </c>
      <c r="C121" t="s">
        <v>38</v>
      </c>
      <c r="D121">
        <v>34</v>
      </c>
      <c r="E121" t="s">
        <v>19</v>
      </c>
      <c r="F121" s="19" t="str">
        <f t="shared" si="2"/>
        <v>JessicaSmithFMILLENNIUM RUNNING</v>
      </c>
      <c r="G121" s="11">
        <v>2.5972222222222223E-2</v>
      </c>
      <c r="H121" s="19">
        <f>IF(C121="F",VLOOKUP(D121,'F 5K Road'!$A$2:$B$101,2,FALSE)*G121,VLOOKUP(D121,'M 5K Road'!$A$2:$B$101,2,FALSE)*G121)</f>
        <v>2.5865736111111114E-2</v>
      </c>
      <c r="I121" s="20">
        <f t="shared" si="3"/>
        <v>120</v>
      </c>
      <c r="J121" s="21">
        <f>VLOOKUP(I121,'Point Table'!A:B,2,FALSE)</f>
        <v>1</v>
      </c>
      <c r="K121" s="37"/>
      <c r="P121" s="6"/>
      <c r="Q121" s="6"/>
      <c r="R121" s="9"/>
      <c r="X121" s="2"/>
      <c r="AB121" s="2"/>
      <c r="AC121" s="2"/>
      <c r="AD121" s="2"/>
      <c r="AE121" s="2"/>
    </row>
    <row r="122" spans="1:31">
      <c r="A122" t="s">
        <v>431</v>
      </c>
      <c r="B122" t="s">
        <v>677</v>
      </c>
      <c r="C122" t="s">
        <v>38</v>
      </c>
      <c r="D122">
        <v>53</v>
      </c>
      <c r="E122" t="s">
        <v>19</v>
      </c>
      <c r="F122" s="19" t="str">
        <f t="shared" si="2"/>
        <v>KateRobichaudFMILLENNIUM RUNNING</v>
      </c>
      <c r="G122" s="11">
        <v>3.0011574074074072E-2</v>
      </c>
      <c r="H122" s="19">
        <f>IF(C122="F",VLOOKUP(D122,'F 5K Road'!$A$2:$B$101,2,FALSE)*G122,VLOOKUP(D122,'M 5K Road'!$A$2:$B$101,2,FALSE)*G122)</f>
        <v>2.5945005787037036E-2</v>
      </c>
      <c r="I122" s="20">
        <f t="shared" si="3"/>
        <v>121</v>
      </c>
      <c r="J122" s="21">
        <f>VLOOKUP(I122,'Point Table'!A:B,2,FALSE)</f>
        <v>1</v>
      </c>
      <c r="K122" s="37"/>
      <c r="P122" s="6"/>
      <c r="Q122" s="6"/>
      <c r="R122" s="9"/>
      <c r="X122" s="2"/>
      <c r="AB122" s="2"/>
      <c r="AC122" s="2"/>
      <c r="AD122" s="2"/>
      <c r="AE122" s="2"/>
    </row>
    <row r="123" spans="1:31">
      <c r="A123" t="s">
        <v>664</v>
      </c>
      <c r="B123" t="s">
        <v>624</v>
      </c>
      <c r="C123" t="s">
        <v>38</v>
      </c>
      <c r="D123">
        <v>42</v>
      </c>
      <c r="E123" t="s">
        <v>18</v>
      </c>
      <c r="F123" s="19" t="str">
        <f t="shared" si="2"/>
        <v>TeresiaKamauFGREATER DERRY TRACK CLUB</v>
      </c>
      <c r="G123" s="11">
        <v>2.7430555555555555E-2</v>
      </c>
      <c r="H123" s="19">
        <f>IF(C123="F",VLOOKUP(D123,'F 5K Road'!$A$2:$B$101,2,FALSE)*G123,VLOOKUP(D123,'M 5K Road'!$A$2:$B$101,2,FALSE)*G123)</f>
        <v>2.6377222222222222E-2</v>
      </c>
      <c r="I123" s="20">
        <f t="shared" si="3"/>
        <v>122</v>
      </c>
      <c r="J123" s="21">
        <f>VLOOKUP(I123,'Point Table'!A:B,2,FALSE)</f>
        <v>1</v>
      </c>
      <c r="K123" s="37"/>
      <c r="P123" s="6"/>
      <c r="Q123" s="6"/>
      <c r="R123" s="9"/>
      <c r="X123" s="2"/>
      <c r="AB123" s="2"/>
      <c r="AC123" s="2"/>
      <c r="AD123" s="2"/>
      <c r="AE123" s="2"/>
    </row>
    <row r="124" spans="1:31">
      <c r="A124" t="s">
        <v>179</v>
      </c>
      <c r="B124" t="s">
        <v>188</v>
      </c>
      <c r="C124" t="s">
        <v>38</v>
      </c>
      <c r="D124">
        <v>56</v>
      </c>
      <c r="E124" t="s">
        <v>19</v>
      </c>
      <c r="F124" s="19" t="str">
        <f t="shared" si="2"/>
        <v>JaneCottrellFMILLENNIUM RUNNING</v>
      </c>
      <c r="G124" s="11">
        <v>3.1875000000000001E-2</v>
      </c>
      <c r="H124" s="19">
        <f>IF(C124="F",VLOOKUP(D124,'F 5K Road'!$A$2:$B$101,2,FALSE)*G124,VLOOKUP(D124,'M 5K Road'!$A$2:$B$101,2,FALSE)*G124)</f>
        <v>2.6628375000000003E-2</v>
      </c>
      <c r="I124" s="20">
        <f t="shared" si="3"/>
        <v>123</v>
      </c>
      <c r="J124" s="21">
        <f>VLOOKUP(I124,'Point Table'!A:B,2,FALSE)</f>
        <v>1</v>
      </c>
      <c r="K124" s="37"/>
      <c r="P124" s="6"/>
      <c r="Q124" s="6"/>
      <c r="R124" s="9"/>
      <c r="X124" s="2"/>
      <c r="AB124" s="2"/>
      <c r="AC124" s="2"/>
      <c r="AD124" s="2"/>
      <c r="AE124" s="2"/>
    </row>
    <row r="125" spans="1:31">
      <c r="A125" t="s">
        <v>123</v>
      </c>
      <c r="B125" t="s">
        <v>685</v>
      </c>
      <c r="C125" t="s">
        <v>38</v>
      </c>
      <c r="D125">
        <v>56</v>
      </c>
      <c r="E125" t="s">
        <v>19</v>
      </c>
      <c r="F125" s="19" t="str">
        <f t="shared" si="2"/>
        <v>DeniseSandlerFMILLENNIUM RUNNING</v>
      </c>
      <c r="G125" s="11">
        <v>3.1909722222222221E-2</v>
      </c>
      <c r="H125" s="19">
        <f>IF(C125="F",VLOOKUP(D125,'F 5K Road'!$A$2:$B$101,2,FALSE)*G125,VLOOKUP(D125,'M 5K Road'!$A$2:$B$101,2,FALSE)*G125)</f>
        <v>2.6657381944444444E-2</v>
      </c>
      <c r="I125" s="20">
        <f t="shared" si="3"/>
        <v>124</v>
      </c>
      <c r="J125" s="21">
        <f>VLOOKUP(I125,'Point Table'!A:B,2,FALSE)</f>
        <v>1</v>
      </c>
      <c r="K125" s="37"/>
      <c r="P125" s="6"/>
      <c r="Q125" s="6"/>
      <c r="R125" s="9"/>
      <c r="X125" s="2"/>
      <c r="AB125" s="2"/>
      <c r="AC125" s="2"/>
      <c r="AD125" s="2"/>
      <c r="AE125" s="2"/>
    </row>
    <row r="126" spans="1:31">
      <c r="A126" t="s">
        <v>189</v>
      </c>
      <c r="B126" t="s">
        <v>190</v>
      </c>
      <c r="C126" t="s">
        <v>38</v>
      </c>
      <c r="D126">
        <v>55</v>
      </c>
      <c r="E126" t="s">
        <v>19</v>
      </c>
      <c r="F126" s="19" t="str">
        <f t="shared" si="2"/>
        <v>MicheleRobinsonFMILLENNIUM RUNNING</v>
      </c>
      <c r="G126" s="11">
        <v>3.1736111111111111E-2</v>
      </c>
      <c r="H126" s="19">
        <f>IF(C126="F",VLOOKUP(D126,'F 5K Road'!$A$2:$B$101,2,FALSE)*G126,VLOOKUP(D126,'M 5K Road'!$A$2:$B$101,2,FALSE)*G126)</f>
        <v>2.6820187499999999E-2</v>
      </c>
      <c r="I126" s="20">
        <f t="shared" si="3"/>
        <v>125</v>
      </c>
      <c r="J126" s="21">
        <f>VLOOKUP(I126,'Point Table'!A:B,2,FALSE)</f>
        <v>1</v>
      </c>
      <c r="K126" s="37"/>
      <c r="P126" s="6"/>
      <c r="Q126" s="6"/>
      <c r="R126" s="9"/>
      <c r="X126" s="2"/>
      <c r="AB126" s="2"/>
      <c r="AC126" s="2"/>
      <c r="AD126" s="2"/>
      <c r="AE126" s="2"/>
    </row>
    <row r="127" spans="1:31">
      <c r="A127" t="s">
        <v>295</v>
      </c>
      <c r="B127" t="s">
        <v>656</v>
      </c>
      <c r="C127" t="s">
        <v>38</v>
      </c>
      <c r="D127">
        <v>21</v>
      </c>
      <c r="E127" t="s">
        <v>18</v>
      </c>
      <c r="F127" s="19" t="str">
        <f t="shared" si="2"/>
        <v>ElizabethFontaineFGREATER DERRY TRACK CLUB</v>
      </c>
      <c r="G127" s="11">
        <v>2.6851851851851852E-2</v>
      </c>
      <c r="H127" s="19">
        <f>IF(C127="F",VLOOKUP(D127,'F 5K Road'!$A$2:$B$101,2,FALSE)*G127,VLOOKUP(D127,'M 5K Road'!$A$2:$B$101,2,FALSE)*G127)</f>
        <v>2.6851851851851852E-2</v>
      </c>
      <c r="I127" s="20">
        <f t="shared" si="3"/>
        <v>126</v>
      </c>
      <c r="J127" s="21">
        <f>VLOOKUP(I127,'Point Table'!A:B,2,FALSE)</f>
        <v>1</v>
      </c>
      <c r="K127" s="37"/>
      <c r="P127" s="6"/>
      <c r="Q127" s="6"/>
      <c r="R127" s="9"/>
      <c r="X127" s="2"/>
      <c r="AB127" s="2"/>
      <c r="AC127" s="2"/>
      <c r="AD127" s="2"/>
      <c r="AE127" s="2"/>
    </row>
    <row r="128" spans="1:31">
      <c r="A128" t="s">
        <v>669</v>
      </c>
      <c r="B128" t="s">
        <v>670</v>
      </c>
      <c r="C128" t="s">
        <v>38</v>
      </c>
      <c r="D128">
        <v>38</v>
      </c>
      <c r="E128" t="s">
        <v>18</v>
      </c>
      <c r="F128" s="19" t="str">
        <f t="shared" si="2"/>
        <v>JessieGeannarisFGREATER DERRY TRACK CLUB</v>
      </c>
      <c r="G128" s="11">
        <v>2.792824074074074E-2</v>
      </c>
      <c r="H128" s="19">
        <f>IF(C128="F",VLOOKUP(D128,'F 5K Road'!$A$2:$B$101,2,FALSE)*G128,VLOOKUP(D128,'M 5K Road'!$A$2:$B$101,2,FALSE)*G128)</f>
        <v>2.745625347222222E-2</v>
      </c>
      <c r="I128" s="20">
        <f t="shared" si="3"/>
        <v>127</v>
      </c>
      <c r="J128" s="21">
        <f>VLOOKUP(I128,'Point Table'!A:B,2,FALSE)</f>
        <v>1</v>
      </c>
      <c r="K128" s="37"/>
      <c r="P128" s="6"/>
      <c r="Q128" s="6"/>
      <c r="R128" s="9"/>
      <c r="X128" s="2"/>
      <c r="AB128" s="2"/>
      <c r="AC128" s="2"/>
      <c r="AD128" s="2"/>
      <c r="AE128" s="2"/>
    </row>
    <row r="129" spans="1:31">
      <c r="A129" t="s">
        <v>681</v>
      </c>
      <c r="B129" t="s">
        <v>410</v>
      </c>
      <c r="C129" t="s">
        <v>38</v>
      </c>
      <c r="D129">
        <v>47</v>
      </c>
      <c r="E129" t="s">
        <v>19</v>
      </c>
      <c r="F129" s="19" t="str">
        <f t="shared" si="2"/>
        <v>HeatherTaylorFMILLENNIUM RUNNING</v>
      </c>
      <c r="G129" s="11">
        <v>3.0555555555555555E-2</v>
      </c>
      <c r="H129" s="19">
        <f>IF(C129="F",VLOOKUP(D129,'F 5K Road'!$A$2:$B$101,2,FALSE)*G129,VLOOKUP(D129,'M 5K Road'!$A$2:$B$101,2,FALSE)*G129)</f>
        <v>2.8187499999999997E-2</v>
      </c>
      <c r="I129" s="20">
        <f t="shared" si="3"/>
        <v>128</v>
      </c>
      <c r="J129" s="21">
        <f>VLOOKUP(I129,'Point Table'!A:B,2,FALSE)</f>
        <v>1</v>
      </c>
      <c r="K129" s="37"/>
      <c r="P129" s="6"/>
      <c r="Q129" s="6"/>
      <c r="R129" s="9"/>
      <c r="X129" s="2"/>
      <c r="AB129" s="2"/>
      <c r="AC129" s="2"/>
      <c r="AD129" s="2"/>
      <c r="AE129" s="2"/>
    </row>
    <row r="130" spans="1:31">
      <c r="A130" t="s">
        <v>676</v>
      </c>
      <c r="B130" t="s">
        <v>502</v>
      </c>
      <c r="C130" t="s">
        <v>38</v>
      </c>
      <c r="D130">
        <v>44</v>
      </c>
      <c r="E130" t="s">
        <v>18</v>
      </c>
      <c r="F130" s="19" t="str">
        <f t="shared" ref="F130:F193" si="4">A130&amp;B130&amp;C130&amp;E130</f>
        <v>CandiceAlizioFGREATER DERRY TRACK CLUB</v>
      </c>
      <c r="G130" s="11">
        <v>2.9988425925925925E-2</v>
      </c>
      <c r="H130" s="19">
        <f>IF(C130="F",VLOOKUP(D130,'F 5K Road'!$A$2:$B$101,2,FALSE)*G130,VLOOKUP(D130,'M 5K Road'!$A$2:$B$101,2,FALSE)*G130)</f>
        <v>2.8417032407407408E-2</v>
      </c>
      <c r="I130" s="20">
        <f t="shared" ref="I130:I193" si="5">COUNTIFS($C$2:$C$295,C130,$H$2:$H$295,"&lt;"&amp;H130)+1</f>
        <v>129</v>
      </c>
      <c r="J130" s="21">
        <f>VLOOKUP(I130,'Point Table'!A:B,2,FALSE)</f>
        <v>1</v>
      </c>
      <c r="K130" s="37"/>
      <c r="P130" s="6"/>
      <c r="Q130" s="6"/>
      <c r="R130" s="9"/>
      <c r="X130" s="2"/>
      <c r="AB130" s="2"/>
      <c r="AC130" s="2"/>
      <c r="AD130" s="2"/>
      <c r="AE130" s="2"/>
    </row>
    <row r="131" spans="1:31">
      <c r="A131" t="s">
        <v>678</v>
      </c>
      <c r="B131" t="s">
        <v>491</v>
      </c>
      <c r="C131" t="s">
        <v>38</v>
      </c>
      <c r="D131">
        <v>8</v>
      </c>
      <c r="E131" t="s">
        <v>18</v>
      </c>
      <c r="F131" s="19" t="str">
        <f t="shared" si="4"/>
        <v>VanessaFongemieFGREATER DERRY TRACK CLUB</v>
      </c>
      <c r="G131" s="11">
        <v>3.0046296296296297E-2</v>
      </c>
      <c r="H131" s="19">
        <f>IF(C131="F",VLOOKUP(D131,'F 5K Road'!$A$2:$B$101,2,FALSE)*G131,VLOOKUP(D131,'M 5K Road'!$A$2:$B$101,2,FALSE)*G131)</f>
        <v>3.0046296296296297E-2</v>
      </c>
      <c r="I131" s="20">
        <f t="shared" si="5"/>
        <v>130</v>
      </c>
      <c r="J131" s="21">
        <f>VLOOKUP(I131,'Point Table'!A:B,2,FALSE)</f>
        <v>1</v>
      </c>
      <c r="K131" s="37"/>
      <c r="P131" s="6"/>
      <c r="Q131" s="6"/>
      <c r="R131" s="9"/>
      <c r="X131" s="2"/>
      <c r="AB131" s="2"/>
      <c r="AC131" s="2"/>
      <c r="AD131" s="2"/>
      <c r="AE131" s="2"/>
    </row>
    <row r="132" spans="1:31">
      <c r="A132" t="s">
        <v>620</v>
      </c>
      <c r="B132" t="s">
        <v>491</v>
      </c>
      <c r="C132" t="s">
        <v>38</v>
      </c>
      <c r="D132">
        <v>8</v>
      </c>
      <c r="E132" t="s">
        <v>18</v>
      </c>
      <c r="F132" s="19" t="str">
        <f t="shared" si="4"/>
        <v>AmandaFongemieFGREATER DERRY TRACK CLUB</v>
      </c>
      <c r="G132" s="11">
        <v>3.0081018518518517E-2</v>
      </c>
      <c r="H132" s="19">
        <f>IF(C132="F",VLOOKUP(D132,'F 5K Road'!$A$2:$B$101,2,FALSE)*G132,VLOOKUP(D132,'M 5K Road'!$A$2:$B$101,2,FALSE)*G132)</f>
        <v>3.0081018518518517E-2</v>
      </c>
      <c r="I132" s="20">
        <f t="shared" si="5"/>
        <v>131</v>
      </c>
      <c r="J132" s="21">
        <f>VLOOKUP(I132,'Point Table'!A:B,2,FALSE)</f>
        <v>1</v>
      </c>
      <c r="K132" s="37"/>
      <c r="P132" s="6"/>
      <c r="Q132" s="6"/>
      <c r="R132" s="9"/>
      <c r="X132" s="2"/>
      <c r="AB132" s="2"/>
      <c r="AC132" s="2"/>
      <c r="AD132" s="2"/>
      <c r="AE132" s="2"/>
    </row>
    <row r="133" spans="1:31">
      <c r="A133" t="s">
        <v>689</v>
      </c>
      <c r="B133" t="s">
        <v>690</v>
      </c>
      <c r="C133" t="s">
        <v>38</v>
      </c>
      <c r="D133">
        <v>48</v>
      </c>
      <c r="E133" t="s">
        <v>18</v>
      </c>
      <c r="F133" s="19" t="str">
        <f t="shared" si="4"/>
        <v>CarolineDodgeFGREATER DERRY TRACK CLUB</v>
      </c>
      <c r="G133" s="11">
        <v>3.3159722222222222E-2</v>
      </c>
      <c r="H133" s="19">
        <f>IF(C133="F",VLOOKUP(D133,'F 5K Road'!$A$2:$B$101,2,FALSE)*G133,VLOOKUP(D133,'M 5K Road'!$A$2:$B$101,2,FALSE)*G133)</f>
        <v>3.0278142361111111E-2</v>
      </c>
      <c r="I133" s="20">
        <f t="shared" si="5"/>
        <v>132</v>
      </c>
      <c r="J133" s="21">
        <f>VLOOKUP(I133,'Point Table'!A:B,2,FALSE)</f>
        <v>1</v>
      </c>
      <c r="K133" s="37"/>
      <c r="P133" s="6"/>
      <c r="Q133" s="6"/>
      <c r="R133" s="9"/>
      <c r="X133" s="2"/>
      <c r="AB133" s="2"/>
      <c r="AC133" s="2"/>
      <c r="AD133" s="2"/>
      <c r="AE133" s="2"/>
    </row>
    <row r="134" spans="1:31">
      <c r="A134" t="s">
        <v>80</v>
      </c>
      <c r="B134" t="s">
        <v>686</v>
      </c>
      <c r="C134" t="s">
        <v>38</v>
      </c>
      <c r="D134">
        <v>44</v>
      </c>
      <c r="E134" t="s">
        <v>18</v>
      </c>
      <c r="F134" s="19" t="str">
        <f t="shared" si="4"/>
        <v>JenniferLopezFGREATER DERRY TRACK CLUB</v>
      </c>
      <c r="G134" s="11">
        <v>3.2164351851851854E-2</v>
      </c>
      <c r="H134" s="19">
        <f>IF(C134="F",VLOOKUP(D134,'F 5K Road'!$A$2:$B$101,2,FALSE)*G134,VLOOKUP(D134,'M 5K Road'!$A$2:$B$101,2,FALSE)*G134)</f>
        <v>3.0478939814814816E-2</v>
      </c>
      <c r="I134" s="20">
        <f t="shared" si="5"/>
        <v>133</v>
      </c>
      <c r="J134" s="21">
        <f>VLOOKUP(I134,'Point Table'!A:B,2,FALSE)</f>
        <v>1</v>
      </c>
      <c r="K134" s="37"/>
      <c r="P134" s="6"/>
      <c r="Q134" s="6"/>
      <c r="R134" s="9"/>
      <c r="X134" s="2"/>
      <c r="AB134" s="2"/>
      <c r="AC134" s="2"/>
      <c r="AD134" s="2"/>
      <c r="AE134" s="2"/>
    </row>
    <row r="135" spans="1:31">
      <c r="A135" t="s">
        <v>611</v>
      </c>
      <c r="B135" t="s">
        <v>684</v>
      </c>
      <c r="C135" t="s">
        <v>38</v>
      </c>
      <c r="D135">
        <v>40</v>
      </c>
      <c r="E135" t="s">
        <v>18</v>
      </c>
      <c r="F135" s="19" t="str">
        <f t="shared" si="4"/>
        <v>KimberlySearlesFGREATER DERRY TRACK CLUB</v>
      </c>
      <c r="G135" s="11">
        <v>3.1817129629629633E-2</v>
      </c>
      <c r="H135" s="19">
        <f>IF(C135="F",VLOOKUP(D135,'F 5K Road'!$A$2:$B$101,2,FALSE)*G135,VLOOKUP(D135,'M 5K Road'!$A$2:$B$101,2,FALSE)*G135)</f>
        <v>3.0970793981481486E-2</v>
      </c>
      <c r="I135" s="20">
        <f t="shared" si="5"/>
        <v>134</v>
      </c>
      <c r="J135" s="21">
        <f>VLOOKUP(I135,'Point Table'!A:B,2,FALSE)</f>
        <v>1</v>
      </c>
      <c r="K135" s="37"/>
      <c r="P135" s="6"/>
      <c r="Q135" s="6"/>
      <c r="R135" s="9"/>
      <c r="X135" s="2"/>
      <c r="AB135" s="2"/>
      <c r="AC135" s="2"/>
      <c r="AD135" s="2"/>
      <c r="AE135" s="2"/>
    </row>
    <row r="136" spans="1:31">
      <c r="A136" t="s">
        <v>198</v>
      </c>
      <c r="B136" t="s">
        <v>199</v>
      </c>
      <c r="C136" t="s">
        <v>38</v>
      </c>
      <c r="D136">
        <v>48</v>
      </c>
      <c r="E136" t="s">
        <v>19</v>
      </c>
      <c r="F136" s="19" t="str">
        <f t="shared" si="4"/>
        <v>KatieMillsFMILLENNIUM RUNNING</v>
      </c>
      <c r="G136" s="11">
        <v>3.667824074074074E-2</v>
      </c>
      <c r="H136" s="19">
        <f>IF(C136="F",VLOOKUP(D136,'F 5K Road'!$A$2:$B$101,2,FALSE)*G136,VLOOKUP(D136,'M 5K Road'!$A$2:$B$101,2,FALSE)*G136)</f>
        <v>3.349090162037037E-2</v>
      </c>
      <c r="I136" s="20">
        <f t="shared" si="5"/>
        <v>135</v>
      </c>
      <c r="J136" s="21">
        <f>VLOOKUP(I136,'Point Table'!A:B,2,FALSE)</f>
        <v>1</v>
      </c>
      <c r="K136" s="37"/>
      <c r="P136" s="6"/>
      <c r="Q136" s="6"/>
      <c r="R136" s="9"/>
      <c r="X136" s="2"/>
      <c r="AB136" s="2"/>
      <c r="AC136" s="2"/>
      <c r="AD136" s="2"/>
      <c r="AE136" s="2"/>
    </row>
    <row r="137" spans="1:31">
      <c r="A137" t="s">
        <v>679</v>
      </c>
      <c r="B137" t="s">
        <v>364</v>
      </c>
      <c r="C137" t="s">
        <v>38</v>
      </c>
      <c r="D137">
        <v>8</v>
      </c>
      <c r="E137" t="s">
        <v>18</v>
      </c>
      <c r="F137" s="19" t="str">
        <f t="shared" si="4"/>
        <v>KaraPetersonFGREATER DERRY TRACK CLUB</v>
      </c>
      <c r="G137" s="11">
        <v>3.4768518518518518E-2</v>
      </c>
      <c r="H137" s="19">
        <f>IF(C137="F",VLOOKUP(D137,'F 5K Road'!$A$2:$B$101,2,FALSE)*G137,VLOOKUP(D137,'M 5K Road'!$A$2:$B$101,2,FALSE)*G137)</f>
        <v>3.4768518518518518E-2</v>
      </c>
      <c r="I137" s="20">
        <f t="shared" si="5"/>
        <v>136</v>
      </c>
      <c r="J137" s="21">
        <f>VLOOKUP(I137,'Point Table'!A:B,2,FALSE)</f>
        <v>1</v>
      </c>
      <c r="K137" s="37"/>
      <c r="P137" s="6"/>
      <c r="Q137" s="6"/>
      <c r="R137" s="9"/>
      <c r="X137" s="2"/>
      <c r="AB137" s="2"/>
      <c r="AC137" s="2"/>
      <c r="AD137" s="2"/>
      <c r="AE137" s="2"/>
    </row>
    <row r="138" spans="1:31">
      <c r="A138" t="s">
        <v>696</v>
      </c>
      <c r="B138" t="s">
        <v>648</v>
      </c>
      <c r="C138" t="s">
        <v>38</v>
      </c>
      <c r="D138">
        <v>9</v>
      </c>
      <c r="E138" t="s">
        <v>18</v>
      </c>
      <c r="F138" s="19" t="str">
        <f t="shared" si="4"/>
        <v>AddisonCollettiFGREATER DERRY TRACK CLUB</v>
      </c>
      <c r="G138" s="11">
        <v>4.3738425925925924E-2</v>
      </c>
      <c r="H138" s="19">
        <f>IF(C138="F",VLOOKUP(D138,'F 5K Road'!$A$2:$B$101,2,FALSE)*G138,VLOOKUP(D138,'M 5K Road'!$A$2:$B$101,2,FALSE)*G138)</f>
        <v>4.3738425925925924E-2</v>
      </c>
      <c r="I138" s="20">
        <f t="shared" si="5"/>
        <v>137</v>
      </c>
      <c r="J138" s="21">
        <f>VLOOKUP(I138,'Point Table'!A:B,2,FALSE)</f>
        <v>1</v>
      </c>
      <c r="K138" s="37"/>
      <c r="P138" s="6"/>
      <c r="Q138" s="6"/>
      <c r="R138" s="9"/>
      <c r="X138" s="2"/>
      <c r="AB138" s="2"/>
      <c r="AC138" s="2"/>
      <c r="AD138" s="2"/>
      <c r="AE138" s="2"/>
    </row>
    <row r="139" spans="1:31">
      <c r="A139" t="s">
        <v>220</v>
      </c>
      <c r="B139" t="s">
        <v>529</v>
      </c>
      <c r="C139" t="s">
        <v>35</v>
      </c>
      <c r="D139">
        <v>61</v>
      </c>
      <c r="E139" t="s">
        <v>18</v>
      </c>
      <c r="F139" s="19" t="str">
        <f t="shared" si="4"/>
        <v>CharlieBemisMGREATER DERRY TRACK CLUB</v>
      </c>
      <c r="G139" s="11">
        <v>1.306712962962963E-2</v>
      </c>
      <c r="H139" s="19">
        <f>IF(C139="F",VLOOKUP(D139,'F 5K Road'!$A$2:$B$101,2,FALSE)*G139,VLOOKUP(D139,'M 5K Road'!$A$2:$B$101,2,FALSE)*G139)</f>
        <v>1.048767824074074E-2</v>
      </c>
      <c r="I139" s="20">
        <f t="shared" si="5"/>
        <v>1</v>
      </c>
      <c r="J139" s="21">
        <f>VLOOKUP(I139,'Point Table'!A:B,2,FALSE)</f>
        <v>100</v>
      </c>
      <c r="K139" s="37"/>
      <c r="P139" s="6"/>
      <c r="Q139" s="6"/>
      <c r="R139" s="9"/>
      <c r="X139" s="2"/>
      <c r="AB139" s="2"/>
      <c r="AC139" s="2"/>
      <c r="AD139" s="2"/>
      <c r="AE139" s="2"/>
    </row>
    <row r="140" spans="1:31">
      <c r="A140" t="s">
        <v>522</v>
      </c>
      <c r="B140" t="s">
        <v>523</v>
      </c>
      <c r="C140" t="s">
        <v>35</v>
      </c>
      <c r="D140">
        <v>46</v>
      </c>
      <c r="E140" t="s">
        <v>19</v>
      </c>
      <c r="F140" s="19" t="str">
        <f t="shared" si="4"/>
        <v>MikeVeilleuxMMILLENNIUM RUNNING</v>
      </c>
      <c r="G140" s="11">
        <v>1.1817129629629629E-2</v>
      </c>
      <c r="H140" s="19">
        <f>IF(C140="F",VLOOKUP(D140,'F 5K Road'!$A$2:$B$101,2,FALSE)*G140,VLOOKUP(D140,'M 5K Road'!$A$2:$B$101,2,FALSE)*G140)</f>
        <v>1.072522685185185E-2</v>
      </c>
      <c r="I140" s="20">
        <f t="shared" si="5"/>
        <v>2</v>
      </c>
      <c r="J140" s="21">
        <f>VLOOKUP(I140,'Point Table'!A:B,2,FALSE)</f>
        <v>96</v>
      </c>
      <c r="K140" s="37"/>
      <c r="P140" s="6"/>
      <c r="Q140" s="6"/>
      <c r="R140" s="9"/>
      <c r="X140" s="2"/>
      <c r="AB140" s="2"/>
      <c r="AC140" s="2"/>
      <c r="AD140" s="2"/>
      <c r="AE140" s="2"/>
    </row>
    <row r="141" spans="1:31">
      <c r="A141" t="s">
        <v>153</v>
      </c>
      <c r="B141" t="s">
        <v>154</v>
      </c>
      <c r="C141" t="s">
        <v>35</v>
      </c>
      <c r="D141">
        <v>46</v>
      </c>
      <c r="E141" t="s">
        <v>19</v>
      </c>
      <c r="F141" s="19" t="str">
        <f t="shared" si="4"/>
        <v>DaveBeaudoinMMILLENNIUM RUNNING</v>
      </c>
      <c r="G141" s="11">
        <v>1.2106481481481482E-2</v>
      </c>
      <c r="H141" s="19">
        <f>IF(C141="F",VLOOKUP(D141,'F 5K Road'!$A$2:$B$101,2,FALSE)*G141,VLOOKUP(D141,'M 5K Road'!$A$2:$B$101,2,FALSE)*G141)</f>
        <v>1.0987842592592592E-2</v>
      </c>
      <c r="I141" s="20">
        <f t="shared" si="5"/>
        <v>3</v>
      </c>
      <c r="J141" s="21">
        <f>VLOOKUP(I141,'Point Table'!A:B,2,FALSE)</f>
        <v>92</v>
      </c>
      <c r="K141" s="37"/>
      <c r="P141" s="6"/>
      <c r="Q141" s="6"/>
      <c r="R141" s="9"/>
      <c r="X141" s="2"/>
      <c r="AB141" s="2"/>
      <c r="AC141" s="2"/>
      <c r="AD141" s="2"/>
      <c r="AE141" s="2"/>
    </row>
    <row r="142" spans="1:31">
      <c r="A142" t="s">
        <v>202</v>
      </c>
      <c r="B142" t="s">
        <v>376</v>
      </c>
      <c r="C142" t="s">
        <v>35</v>
      </c>
      <c r="D142">
        <v>47</v>
      </c>
      <c r="E142" t="s">
        <v>17</v>
      </c>
      <c r="F142" s="19" t="str">
        <f t="shared" si="4"/>
        <v>RyanAschbrennerMGATE CITY STRIDERS</v>
      </c>
      <c r="G142" s="11">
        <v>1.2233796296296296E-2</v>
      </c>
      <c r="H142" s="19">
        <f>IF(C142="F",VLOOKUP(D142,'F 5K Road'!$A$2:$B$101,2,FALSE)*G142,VLOOKUP(D142,'M 5K Road'!$A$2:$B$101,2,FALSE)*G142)</f>
        <v>1.1017756944444445E-2</v>
      </c>
      <c r="I142" s="20">
        <f t="shared" si="5"/>
        <v>4</v>
      </c>
      <c r="J142" s="21">
        <f>VLOOKUP(I142,'Point Table'!A:B,2,FALSE)</f>
        <v>88</v>
      </c>
      <c r="K142" s="37"/>
      <c r="P142" s="6"/>
      <c r="Q142" s="6"/>
      <c r="R142" s="9"/>
      <c r="X142" s="2"/>
      <c r="AB142" s="2"/>
      <c r="AC142" s="2"/>
      <c r="AD142" s="2"/>
      <c r="AE142" s="2"/>
    </row>
    <row r="143" spans="1:31">
      <c r="A143" t="s">
        <v>83</v>
      </c>
      <c r="B143" t="s">
        <v>418</v>
      </c>
      <c r="C143" t="s">
        <v>35</v>
      </c>
      <c r="D143">
        <v>53</v>
      </c>
      <c r="E143" t="s">
        <v>19</v>
      </c>
      <c r="F143" s="19" t="str">
        <f t="shared" si="4"/>
        <v>DavidSaarinenMMILLENNIUM RUNNING</v>
      </c>
      <c r="G143" s="11">
        <v>1.3125E-2</v>
      </c>
      <c r="H143" s="19">
        <f>IF(C143="F",VLOOKUP(D143,'F 5K Road'!$A$2:$B$101,2,FALSE)*G143,VLOOKUP(D143,'M 5K Road'!$A$2:$B$101,2,FALSE)*G143)</f>
        <v>1.1269125E-2</v>
      </c>
      <c r="I143" s="20">
        <f t="shared" si="5"/>
        <v>5</v>
      </c>
      <c r="J143" s="21">
        <f>VLOOKUP(I143,'Point Table'!A:B,2,FALSE)</f>
        <v>84</v>
      </c>
      <c r="K143" s="37"/>
      <c r="P143" s="6"/>
      <c r="Q143" s="6"/>
      <c r="R143" s="9"/>
      <c r="X143" s="2"/>
      <c r="AB143" s="2"/>
      <c r="AC143" s="2"/>
      <c r="AD143" s="2"/>
      <c r="AE143" s="2"/>
    </row>
    <row r="144" spans="1:31">
      <c r="A144" t="s">
        <v>534</v>
      </c>
      <c r="B144" t="s">
        <v>535</v>
      </c>
      <c r="C144" t="s">
        <v>35</v>
      </c>
      <c r="D144">
        <v>56</v>
      </c>
      <c r="E144" t="s">
        <v>18</v>
      </c>
      <c r="F144" s="19" t="str">
        <f t="shared" si="4"/>
        <v>John DavidToscanoMGREATER DERRY TRACK CLUB</v>
      </c>
      <c r="G144" s="11">
        <v>1.3553240740740741E-2</v>
      </c>
      <c r="H144" s="19">
        <f>IF(C144="F",VLOOKUP(D144,'F 5K Road'!$A$2:$B$101,2,FALSE)*G144,VLOOKUP(D144,'M 5K Road'!$A$2:$B$101,2,FALSE)*G144)</f>
        <v>1.1352194444444444E-2</v>
      </c>
      <c r="I144" s="20">
        <f t="shared" si="5"/>
        <v>6</v>
      </c>
      <c r="J144" s="21">
        <f>VLOOKUP(I144,'Point Table'!A:B,2,FALSE)</f>
        <v>80</v>
      </c>
      <c r="K144" s="37"/>
      <c r="P144" s="6"/>
      <c r="Q144" s="6"/>
      <c r="R144" s="9"/>
      <c r="X144" s="2"/>
      <c r="AB144" s="2"/>
      <c r="AC144" s="2"/>
      <c r="AD144" s="2"/>
      <c r="AE144" s="2"/>
    </row>
    <row r="145" spans="1:31">
      <c r="A145" t="s">
        <v>62</v>
      </c>
      <c r="B145" t="s">
        <v>375</v>
      </c>
      <c r="C145" t="s">
        <v>35</v>
      </c>
      <c r="D145">
        <v>33</v>
      </c>
      <c r="E145" t="s">
        <v>17</v>
      </c>
      <c r="F145" s="19" t="str">
        <f t="shared" si="4"/>
        <v>ThomasCantaraMGATE CITY STRIDERS</v>
      </c>
      <c r="G145" s="11">
        <v>1.1458333333333333E-2</v>
      </c>
      <c r="H145" s="19">
        <f>IF(C145="F",VLOOKUP(D145,'F 5K Road'!$A$2:$B$101,2,FALSE)*G145,VLOOKUP(D145,'M 5K Road'!$A$2:$B$101,2,FALSE)*G145)</f>
        <v>1.1386145833333333E-2</v>
      </c>
      <c r="I145" s="20">
        <f t="shared" si="5"/>
        <v>7</v>
      </c>
      <c r="J145" s="21">
        <f>VLOOKUP(I145,'Point Table'!A:B,2,FALSE)</f>
        <v>76</v>
      </c>
      <c r="K145" s="37"/>
      <c r="P145" s="6"/>
      <c r="Q145" s="6"/>
      <c r="R145" s="9"/>
      <c r="X145" s="2"/>
      <c r="AB145" s="2"/>
      <c r="AC145" s="2"/>
      <c r="AD145" s="2"/>
      <c r="AE145" s="2"/>
    </row>
    <row r="146" spans="1:31">
      <c r="A146" t="s">
        <v>92</v>
      </c>
      <c r="B146" t="s">
        <v>484</v>
      </c>
      <c r="C146" t="s">
        <v>35</v>
      </c>
      <c r="D146">
        <v>55</v>
      </c>
      <c r="E146" t="s">
        <v>17</v>
      </c>
      <c r="F146" s="19" t="str">
        <f t="shared" si="4"/>
        <v>MichaelO'NeillMGATE CITY STRIDERS</v>
      </c>
      <c r="G146" s="11">
        <v>1.3495370370370371E-2</v>
      </c>
      <c r="H146" s="19">
        <f>IF(C146="F",VLOOKUP(D146,'F 5K Road'!$A$2:$B$101,2,FALSE)*G146,VLOOKUP(D146,'M 5K Road'!$A$2:$B$101,2,FALSE)*G146)</f>
        <v>1.1398189814814816E-2</v>
      </c>
      <c r="I146" s="20">
        <f t="shared" si="5"/>
        <v>8</v>
      </c>
      <c r="J146" s="21">
        <f>VLOOKUP(I146,'Point Table'!A:B,2,FALSE)</f>
        <v>72</v>
      </c>
      <c r="K146" s="37"/>
      <c r="P146" s="6"/>
      <c r="Q146" s="6"/>
      <c r="R146" s="9"/>
      <c r="X146" s="2"/>
      <c r="AB146" s="2"/>
      <c r="AC146" s="2"/>
      <c r="AD146" s="2"/>
      <c r="AE146" s="2"/>
    </row>
    <row r="147" spans="1:31">
      <c r="A147" t="s">
        <v>92</v>
      </c>
      <c r="B147" t="s">
        <v>93</v>
      </c>
      <c r="C147" t="s">
        <v>35</v>
      </c>
      <c r="D147">
        <v>52</v>
      </c>
      <c r="E147" t="s">
        <v>18</v>
      </c>
      <c r="F147" s="19" t="str">
        <f t="shared" si="4"/>
        <v>MichaelFraysseMGREATER DERRY TRACK CLUB</v>
      </c>
      <c r="G147" s="11">
        <v>1.324074074074074E-2</v>
      </c>
      <c r="H147" s="19">
        <f>IF(C147="F",VLOOKUP(D147,'F 5K Road'!$A$2:$B$101,2,FALSE)*G147,VLOOKUP(D147,'M 5K Road'!$A$2:$B$101,2,FALSE)*G147)</f>
        <v>1.1461185185185185E-2</v>
      </c>
      <c r="I147" s="20">
        <f t="shared" si="5"/>
        <v>9</v>
      </c>
      <c r="J147" s="21">
        <f>VLOOKUP(I147,'Point Table'!A:B,2,FALSE)</f>
        <v>68</v>
      </c>
      <c r="K147" s="37"/>
      <c r="P147" s="6"/>
      <c r="Q147" s="6"/>
      <c r="R147" s="9"/>
      <c r="X147" s="2"/>
      <c r="AB147" s="2"/>
      <c r="AC147" s="2"/>
      <c r="AD147" s="2"/>
      <c r="AE147" s="2"/>
    </row>
    <row r="148" spans="1:31">
      <c r="A148" t="s">
        <v>205</v>
      </c>
      <c r="B148" t="s">
        <v>206</v>
      </c>
      <c r="C148" t="s">
        <v>35</v>
      </c>
      <c r="D148">
        <v>50</v>
      </c>
      <c r="E148" t="s">
        <v>20</v>
      </c>
      <c r="F148" s="19" t="str">
        <f t="shared" si="4"/>
        <v>DanielSheaMUPPER VALLEY RUNNING CLUB</v>
      </c>
      <c r="G148" s="11">
        <v>1.324074074074074E-2</v>
      </c>
      <c r="H148" s="19">
        <f>IF(C148="F",VLOOKUP(D148,'F 5K Road'!$A$2:$B$101,2,FALSE)*G148,VLOOKUP(D148,'M 5K Road'!$A$2:$B$101,2,FALSE)*G148)</f>
        <v>1.1646555555555556E-2</v>
      </c>
      <c r="I148" s="20">
        <f t="shared" si="5"/>
        <v>10</v>
      </c>
      <c r="J148" s="21">
        <f>VLOOKUP(I148,'Point Table'!A:B,2,FALSE)</f>
        <v>64</v>
      </c>
      <c r="K148" s="37"/>
      <c r="P148" s="6"/>
      <c r="Q148" s="6"/>
      <c r="R148" s="9"/>
      <c r="X148" s="2"/>
      <c r="AB148" s="2"/>
      <c r="AC148" s="2"/>
      <c r="AD148" s="2"/>
      <c r="AE148" s="2"/>
    </row>
    <row r="149" spans="1:31">
      <c r="A149" t="s">
        <v>124</v>
      </c>
      <c r="B149" t="s">
        <v>421</v>
      </c>
      <c r="C149" t="s">
        <v>35</v>
      </c>
      <c r="D149">
        <v>51</v>
      </c>
      <c r="E149" t="s">
        <v>19</v>
      </c>
      <c r="F149" s="19" t="str">
        <f t="shared" si="4"/>
        <v>MarkLapradeMMILLENNIUM RUNNING</v>
      </c>
      <c r="G149" s="11">
        <v>1.3414351851851853E-2</v>
      </c>
      <c r="H149" s="19">
        <f>IF(C149="F",VLOOKUP(D149,'F 5K Road'!$A$2:$B$101,2,FALSE)*G149,VLOOKUP(D149,'M 5K Road'!$A$2:$B$101,2,FALSE)*G149)</f>
        <v>1.1705363425925926E-2</v>
      </c>
      <c r="I149" s="20">
        <f t="shared" si="5"/>
        <v>11</v>
      </c>
      <c r="J149" s="21">
        <f>VLOOKUP(I149,'Point Table'!A:B,2,FALSE)</f>
        <v>61</v>
      </c>
      <c r="K149" s="37"/>
      <c r="P149" s="6"/>
      <c r="Q149" s="6"/>
      <c r="R149" s="9"/>
      <c r="X149" s="2"/>
      <c r="AB149" s="2"/>
      <c r="AC149" s="2"/>
      <c r="AD149" s="2"/>
      <c r="AE149" s="2"/>
    </row>
    <row r="150" spans="1:31">
      <c r="A150" t="s">
        <v>124</v>
      </c>
      <c r="B150" t="s">
        <v>157</v>
      </c>
      <c r="C150" t="s">
        <v>35</v>
      </c>
      <c r="D150">
        <v>57</v>
      </c>
      <c r="E150" t="s">
        <v>19</v>
      </c>
      <c r="F150" s="19" t="str">
        <f t="shared" si="4"/>
        <v>MarkCraneMMILLENNIUM RUNNING</v>
      </c>
      <c r="G150" s="11">
        <v>1.4108796296296296E-2</v>
      </c>
      <c r="H150" s="19">
        <f>IF(C150="F",VLOOKUP(D150,'F 5K Road'!$A$2:$B$101,2,FALSE)*G150,VLOOKUP(D150,'M 5K Road'!$A$2:$B$101,2,FALSE)*G150)</f>
        <v>1.1718766203703703E-2</v>
      </c>
      <c r="I150" s="20">
        <f t="shared" si="5"/>
        <v>12</v>
      </c>
      <c r="J150" s="21">
        <f>VLOOKUP(I150,'Point Table'!A:B,2,FALSE)</f>
        <v>58</v>
      </c>
      <c r="K150" s="37"/>
      <c r="P150" s="6"/>
      <c r="Q150" s="6"/>
      <c r="R150" s="9"/>
      <c r="X150" s="2"/>
      <c r="AB150" s="2"/>
      <c r="AC150" s="2"/>
      <c r="AD150" s="2"/>
      <c r="AE150" s="2"/>
    </row>
    <row r="151" spans="1:31">
      <c r="A151" t="s">
        <v>381</v>
      </c>
      <c r="B151" t="s">
        <v>488</v>
      </c>
      <c r="C151" t="s">
        <v>35</v>
      </c>
      <c r="D151">
        <v>60</v>
      </c>
      <c r="E151" t="s">
        <v>20</v>
      </c>
      <c r="F151" s="19" t="str">
        <f t="shared" si="4"/>
        <v>JimWestrichMUPPER VALLEY RUNNING CLUB</v>
      </c>
      <c r="G151" s="11">
        <v>1.4560185185185185E-2</v>
      </c>
      <c r="H151" s="19">
        <f>IF(C151="F",VLOOKUP(D151,'F 5K Road'!$A$2:$B$101,2,FALSE)*G151,VLOOKUP(D151,'M 5K Road'!$A$2:$B$101,2,FALSE)*G151)</f>
        <v>1.1787925925925926E-2</v>
      </c>
      <c r="I151" s="20">
        <f t="shared" si="5"/>
        <v>13</v>
      </c>
      <c r="J151" s="21">
        <f>VLOOKUP(I151,'Point Table'!A:B,2,FALSE)</f>
        <v>55</v>
      </c>
      <c r="K151" s="37"/>
      <c r="P151" s="6"/>
      <c r="Q151" s="6"/>
      <c r="R151" s="9"/>
      <c r="X151" s="2"/>
      <c r="AB151" s="2"/>
      <c r="AC151" s="2"/>
      <c r="AD151" s="2"/>
      <c r="AE151" s="2"/>
    </row>
    <row r="152" spans="1:31">
      <c r="A152" t="s">
        <v>530</v>
      </c>
      <c r="B152" t="s">
        <v>531</v>
      </c>
      <c r="C152" t="s">
        <v>35</v>
      </c>
      <c r="D152">
        <v>50</v>
      </c>
      <c r="E152" t="s">
        <v>18</v>
      </c>
      <c r="F152" s="19" t="str">
        <f t="shared" si="4"/>
        <v>FredCarterMGREATER DERRY TRACK CLUB</v>
      </c>
      <c r="G152" s="11">
        <v>1.3449074074074073E-2</v>
      </c>
      <c r="H152" s="19">
        <f>IF(C152="F",VLOOKUP(D152,'F 5K Road'!$A$2:$B$101,2,FALSE)*G152,VLOOKUP(D152,'M 5K Road'!$A$2:$B$101,2,FALSE)*G152)</f>
        <v>1.1829805555555555E-2</v>
      </c>
      <c r="I152" s="20">
        <f t="shared" si="5"/>
        <v>14</v>
      </c>
      <c r="J152" s="21">
        <f>VLOOKUP(I152,'Point Table'!A:B,2,FALSE)</f>
        <v>52</v>
      </c>
      <c r="K152" s="37"/>
      <c r="P152" s="6"/>
      <c r="Q152" s="6"/>
      <c r="R152" s="9"/>
      <c r="X152" s="2"/>
      <c r="AB152" s="2"/>
      <c r="AC152" s="2"/>
      <c r="AD152" s="2"/>
      <c r="AE152" s="2"/>
    </row>
    <row r="153" spans="1:31">
      <c r="A153" t="s">
        <v>194</v>
      </c>
      <c r="B153" t="s">
        <v>538</v>
      </c>
      <c r="C153" t="s">
        <v>35</v>
      </c>
      <c r="D153">
        <v>54</v>
      </c>
      <c r="E153" t="s">
        <v>17</v>
      </c>
      <c r="F153" s="19" t="str">
        <f t="shared" si="4"/>
        <v>AndrewBraggMGATE CITY STRIDERS</v>
      </c>
      <c r="G153" s="11">
        <v>1.3969907407407407E-2</v>
      </c>
      <c r="H153" s="19">
        <f>IF(C153="F",VLOOKUP(D153,'F 5K Road'!$A$2:$B$101,2,FALSE)*G153,VLOOKUP(D153,'M 5K Road'!$A$2:$B$101,2,FALSE)*G153)</f>
        <v>1.1896773148148148E-2</v>
      </c>
      <c r="I153" s="20">
        <f t="shared" si="5"/>
        <v>15</v>
      </c>
      <c r="J153" s="21">
        <f>VLOOKUP(I153,'Point Table'!A:B,2,FALSE)</f>
        <v>49</v>
      </c>
      <c r="K153" s="37"/>
      <c r="P153" s="6"/>
      <c r="Q153" s="6"/>
      <c r="R153" s="9"/>
      <c r="X153" s="2"/>
      <c r="AB153" s="2"/>
      <c r="AC153" s="2"/>
      <c r="AD153" s="2"/>
      <c r="AE153" s="2"/>
    </row>
    <row r="154" spans="1:31">
      <c r="A154" t="s">
        <v>414</v>
      </c>
      <c r="B154" t="s">
        <v>415</v>
      </c>
      <c r="C154" t="s">
        <v>35</v>
      </c>
      <c r="D154">
        <v>47</v>
      </c>
      <c r="E154" t="s">
        <v>19</v>
      </c>
      <c r="F154" s="19" t="str">
        <f t="shared" si="4"/>
        <v>EddieFerrisMMILLENNIUM RUNNING</v>
      </c>
      <c r="G154" s="11">
        <v>1.3333333333333334E-2</v>
      </c>
      <c r="H154" s="19">
        <f>IF(C154="F",VLOOKUP(D154,'F 5K Road'!$A$2:$B$101,2,FALSE)*G154,VLOOKUP(D154,'M 5K Road'!$A$2:$B$101,2,FALSE)*G154)</f>
        <v>1.2008E-2</v>
      </c>
      <c r="I154" s="20">
        <f t="shared" si="5"/>
        <v>16</v>
      </c>
      <c r="J154" s="21">
        <f>VLOOKUP(I154,'Point Table'!A:B,2,FALSE)</f>
        <v>46</v>
      </c>
      <c r="K154" s="37"/>
      <c r="P154" s="6"/>
      <c r="Q154" s="6"/>
      <c r="R154" s="9"/>
      <c r="X154" s="2"/>
      <c r="AB154" s="2"/>
      <c r="AC154" s="2"/>
      <c r="AD154" s="2"/>
      <c r="AE154" s="2"/>
    </row>
    <row r="155" spans="1:31">
      <c r="A155" t="s">
        <v>377</v>
      </c>
      <c r="B155" t="s">
        <v>490</v>
      </c>
      <c r="C155" t="s">
        <v>35</v>
      </c>
      <c r="D155">
        <v>58</v>
      </c>
      <c r="E155" t="s">
        <v>19</v>
      </c>
      <c r="F155" s="19" t="str">
        <f t="shared" si="4"/>
        <v>BrianArsenaultMMILLENNIUM RUNNING</v>
      </c>
      <c r="G155" s="11">
        <v>1.4722222222222222E-2</v>
      </c>
      <c r="H155" s="19">
        <f>IF(C155="F",VLOOKUP(D155,'F 5K Road'!$A$2:$B$101,2,FALSE)*G155,VLOOKUP(D155,'M 5K Road'!$A$2:$B$101,2,FALSE)*G155)</f>
        <v>1.2125222222222221E-2</v>
      </c>
      <c r="I155" s="20">
        <f t="shared" si="5"/>
        <v>17</v>
      </c>
      <c r="J155" s="21">
        <f>VLOOKUP(I155,'Point Table'!A:B,2,FALSE)</f>
        <v>43</v>
      </c>
      <c r="K155" s="37"/>
      <c r="P155" s="6"/>
      <c r="Q155" s="6"/>
      <c r="R155" s="9"/>
      <c r="X155" s="2"/>
      <c r="AB155" s="2"/>
      <c r="AC155" s="2"/>
      <c r="AD155" s="2"/>
      <c r="AE155" s="2"/>
    </row>
    <row r="156" spans="1:31">
      <c r="A156" t="s">
        <v>62</v>
      </c>
      <c r="B156" t="s">
        <v>413</v>
      </c>
      <c r="C156" t="s">
        <v>35</v>
      </c>
      <c r="D156">
        <v>38</v>
      </c>
      <c r="E156" t="s">
        <v>19</v>
      </c>
      <c r="F156" s="19" t="str">
        <f t="shared" si="4"/>
        <v>ThomasCookMMILLENNIUM RUNNING</v>
      </c>
      <c r="G156" s="11">
        <v>1.2604166666666666E-2</v>
      </c>
      <c r="H156" s="19">
        <f>IF(C156="F",VLOOKUP(D156,'F 5K Road'!$A$2:$B$101,2,FALSE)*G156,VLOOKUP(D156,'M 5K Road'!$A$2:$B$101,2,FALSE)*G156)</f>
        <v>1.2145375E-2</v>
      </c>
      <c r="I156" s="20">
        <f t="shared" si="5"/>
        <v>18</v>
      </c>
      <c r="J156" s="21">
        <f>VLOOKUP(I156,'Point Table'!A:B,2,FALSE)</f>
        <v>40</v>
      </c>
      <c r="K156" s="37"/>
      <c r="P156" s="6"/>
      <c r="Q156" s="6"/>
      <c r="R156" s="9"/>
      <c r="X156" s="2"/>
      <c r="AB156" s="2"/>
      <c r="AC156" s="2"/>
      <c r="AD156" s="2"/>
      <c r="AE156" s="2"/>
    </row>
    <row r="157" spans="1:31">
      <c r="A157" t="s">
        <v>381</v>
      </c>
      <c r="B157" t="s">
        <v>382</v>
      </c>
      <c r="C157" t="s">
        <v>35</v>
      </c>
      <c r="D157">
        <v>65</v>
      </c>
      <c r="E157" t="s">
        <v>17</v>
      </c>
      <c r="F157" s="19" t="str">
        <f t="shared" si="4"/>
        <v>JimHansenMGATE CITY STRIDERS</v>
      </c>
      <c r="G157" s="11">
        <v>1.5706018518518518E-2</v>
      </c>
      <c r="H157" s="19">
        <f>IF(C157="F",VLOOKUP(D157,'F 5K Road'!$A$2:$B$101,2,FALSE)*G157,VLOOKUP(D157,'M 5K Road'!$A$2:$B$101,2,FALSE)*G157)</f>
        <v>1.2165881944444444E-2</v>
      </c>
      <c r="I157" s="20">
        <f t="shared" si="5"/>
        <v>19</v>
      </c>
      <c r="J157" s="21">
        <f>VLOOKUP(I157,'Point Table'!A:B,2,FALSE)</f>
        <v>37</v>
      </c>
      <c r="K157" s="37"/>
      <c r="P157" s="6"/>
      <c r="Q157" s="6"/>
      <c r="R157" s="9"/>
      <c r="X157" s="2"/>
      <c r="AB157" s="2"/>
      <c r="AC157" s="2"/>
      <c r="AD157" s="2"/>
      <c r="AE157" s="2"/>
    </row>
    <row r="158" spans="1:31">
      <c r="A158" t="s">
        <v>499</v>
      </c>
      <c r="B158" t="s">
        <v>500</v>
      </c>
      <c r="C158" t="s">
        <v>35</v>
      </c>
      <c r="D158">
        <v>66</v>
      </c>
      <c r="E158" t="s">
        <v>18</v>
      </c>
      <c r="F158" s="19" t="str">
        <f t="shared" si="4"/>
        <v>LenEarnshawMGREATER DERRY TRACK CLUB</v>
      </c>
      <c r="G158" s="11">
        <v>1.6006944444444445E-2</v>
      </c>
      <c r="H158" s="19">
        <f>IF(C158="F",VLOOKUP(D158,'F 5K Road'!$A$2:$B$101,2,FALSE)*G158,VLOOKUP(D158,'M 5K Road'!$A$2:$B$101,2,FALSE)*G158)</f>
        <v>1.2286930555555556E-2</v>
      </c>
      <c r="I158" s="20">
        <f t="shared" si="5"/>
        <v>20</v>
      </c>
      <c r="J158" s="21">
        <f>VLOOKUP(I158,'Point Table'!A:B,2,FALSE)</f>
        <v>34</v>
      </c>
      <c r="K158" s="37"/>
      <c r="P158" s="6"/>
      <c r="Q158" s="6"/>
      <c r="R158" s="9"/>
      <c r="X158" s="2"/>
      <c r="AB158" s="2"/>
      <c r="AC158" s="2"/>
      <c r="AD158" s="2"/>
      <c r="AE158" s="2"/>
    </row>
    <row r="159" spans="1:31">
      <c r="A159" t="s">
        <v>396</v>
      </c>
      <c r="B159" t="s">
        <v>528</v>
      </c>
      <c r="C159" t="s">
        <v>35</v>
      </c>
      <c r="D159">
        <v>39</v>
      </c>
      <c r="E159" t="s">
        <v>18</v>
      </c>
      <c r="F159" s="19" t="str">
        <f t="shared" si="4"/>
        <v>JustinMarshMGREATER DERRY TRACK CLUB</v>
      </c>
      <c r="G159" s="11">
        <v>1.2986111111111111E-2</v>
      </c>
      <c r="H159" s="19">
        <f>IF(C159="F",VLOOKUP(D159,'F 5K Road'!$A$2:$B$101,2,FALSE)*G159,VLOOKUP(D159,'M 5K Road'!$A$2:$B$101,2,FALSE)*G159)</f>
        <v>1.2422513888888889E-2</v>
      </c>
      <c r="I159" s="20">
        <f t="shared" si="5"/>
        <v>21</v>
      </c>
      <c r="J159" s="21">
        <f>VLOOKUP(I159,'Point Table'!A:B,2,FALSE)</f>
        <v>32</v>
      </c>
      <c r="K159" s="37"/>
      <c r="P159" s="6"/>
      <c r="Q159" s="6"/>
      <c r="R159" s="9"/>
      <c r="X159" s="2"/>
      <c r="AB159" s="2"/>
      <c r="AC159" s="2"/>
      <c r="AD159" s="2"/>
      <c r="AE159" s="2"/>
    </row>
    <row r="160" spans="1:31">
      <c r="A160" t="s">
        <v>92</v>
      </c>
      <c r="B160" t="s">
        <v>485</v>
      </c>
      <c r="C160" t="s">
        <v>35</v>
      </c>
      <c r="D160">
        <v>37</v>
      </c>
      <c r="E160" t="s">
        <v>19</v>
      </c>
      <c r="F160" s="19" t="str">
        <f t="shared" si="4"/>
        <v>MichaelGendreauMMILLENNIUM RUNNING</v>
      </c>
      <c r="G160" s="11">
        <v>1.3009259259259259E-2</v>
      </c>
      <c r="H160" s="19">
        <f>IF(C160="F",VLOOKUP(D160,'F 5K Road'!$A$2:$B$101,2,FALSE)*G160,VLOOKUP(D160,'M 5K Road'!$A$2:$B$101,2,FALSE)*G160)</f>
        <v>1.2626787037037037E-2</v>
      </c>
      <c r="I160" s="20">
        <f t="shared" si="5"/>
        <v>22</v>
      </c>
      <c r="J160" s="21">
        <f>VLOOKUP(I160,'Point Table'!A:B,2,FALSE)</f>
        <v>30</v>
      </c>
      <c r="K160" s="37"/>
      <c r="P160" s="6"/>
      <c r="Q160" s="6"/>
      <c r="R160" s="9"/>
      <c r="X160" s="2"/>
      <c r="AB160" s="2"/>
      <c r="AC160" s="2"/>
      <c r="AD160" s="2"/>
      <c r="AE160" s="2"/>
    </row>
    <row r="161" spans="1:31">
      <c r="A161" t="s">
        <v>90</v>
      </c>
      <c r="B161" t="s">
        <v>91</v>
      </c>
      <c r="C161" t="s">
        <v>35</v>
      </c>
      <c r="D161">
        <v>27</v>
      </c>
      <c r="E161" t="s">
        <v>18</v>
      </c>
      <c r="F161" s="19" t="str">
        <f t="shared" si="4"/>
        <v>LoganFosterMGREATER DERRY TRACK CLUB</v>
      </c>
      <c r="G161" s="11">
        <v>1.2662037037037038E-2</v>
      </c>
      <c r="H161" s="19">
        <f>IF(C161="F",VLOOKUP(D161,'F 5K Road'!$A$2:$B$101,2,FALSE)*G161,VLOOKUP(D161,'M 5K Road'!$A$2:$B$101,2,FALSE)*G161)</f>
        <v>1.2662037037037038E-2</v>
      </c>
      <c r="I161" s="20">
        <f t="shared" si="5"/>
        <v>23</v>
      </c>
      <c r="J161" s="21">
        <f>VLOOKUP(I161,'Point Table'!A:B,2,FALSE)</f>
        <v>28</v>
      </c>
      <c r="K161" s="37"/>
      <c r="P161" s="6"/>
      <c r="Q161" s="6"/>
      <c r="R161" s="9"/>
      <c r="X161" s="2"/>
      <c r="AB161" s="2"/>
      <c r="AC161" s="2"/>
      <c r="AD161" s="2"/>
      <c r="AE161" s="2"/>
    </row>
    <row r="162" spans="1:31">
      <c r="A162" t="s">
        <v>92</v>
      </c>
      <c r="B162" t="s">
        <v>537</v>
      </c>
      <c r="C162" t="s">
        <v>35</v>
      </c>
      <c r="D162">
        <v>44</v>
      </c>
      <c r="E162" t="s">
        <v>19</v>
      </c>
      <c r="F162" s="19" t="str">
        <f t="shared" si="4"/>
        <v>MichaelMartinezMMILLENNIUM RUNNING</v>
      </c>
      <c r="G162" s="11">
        <v>1.3761574074074074E-2</v>
      </c>
      <c r="H162" s="19">
        <f>IF(C162="F",VLOOKUP(D162,'F 5K Road'!$A$2:$B$101,2,FALSE)*G162,VLOOKUP(D162,'M 5K Road'!$A$2:$B$101,2,FALSE)*G162)</f>
        <v>1.2682666666666667E-2</v>
      </c>
      <c r="I162" s="20">
        <f t="shared" si="5"/>
        <v>24</v>
      </c>
      <c r="J162" s="21">
        <f>VLOOKUP(I162,'Point Table'!A:B,2,FALSE)</f>
        <v>26</v>
      </c>
      <c r="K162" s="37"/>
      <c r="P162" s="6"/>
      <c r="Q162" s="6"/>
      <c r="R162" s="9"/>
      <c r="X162" s="2"/>
      <c r="AB162" s="2"/>
      <c r="AC162" s="2"/>
      <c r="AD162" s="2"/>
      <c r="AE162" s="2"/>
    </row>
    <row r="163" spans="1:31">
      <c r="A163" t="s">
        <v>524</v>
      </c>
      <c r="B163" t="s">
        <v>525</v>
      </c>
      <c r="C163" t="s">
        <v>35</v>
      </c>
      <c r="D163">
        <v>21</v>
      </c>
      <c r="E163" t="s">
        <v>18</v>
      </c>
      <c r="F163" s="19" t="str">
        <f t="shared" si="4"/>
        <v>JoshEwing SimoneMGREATER DERRY TRACK CLUB</v>
      </c>
      <c r="G163" s="11">
        <v>1.2812499999999999E-2</v>
      </c>
      <c r="H163" s="19">
        <f>IF(C163="F",VLOOKUP(D163,'F 5K Road'!$A$2:$B$101,2,FALSE)*G163,VLOOKUP(D163,'M 5K Road'!$A$2:$B$101,2,FALSE)*G163)</f>
        <v>1.2812499999999999E-2</v>
      </c>
      <c r="I163" s="20">
        <f t="shared" si="5"/>
        <v>25</v>
      </c>
      <c r="J163" s="21">
        <f>VLOOKUP(I163,'Point Table'!A:B,2,FALSE)</f>
        <v>24</v>
      </c>
      <c r="K163" s="37"/>
      <c r="P163" s="6"/>
      <c r="Q163" s="6"/>
      <c r="R163" s="9"/>
      <c r="X163" s="2"/>
      <c r="AB163" s="2"/>
      <c r="AC163" s="2"/>
      <c r="AD163" s="2"/>
      <c r="AE163" s="2"/>
    </row>
    <row r="164" spans="1:31">
      <c r="A164" t="s">
        <v>526</v>
      </c>
      <c r="B164" t="s">
        <v>527</v>
      </c>
      <c r="C164" t="s">
        <v>35</v>
      </c>
      <c r="D164">
        <v>25</v>
      </c>
      <c r="E164" t="s">
        <v>19</v>
      </c>
      <c r="F164" s="19" t="str">
        <f t="shared" si="4"/>
        <v>AnthonyRaineyMMILLENNIUM RUNNING</v>
      </c>
      <c r="G164" s="11">
        <v>1.2835648148148148E-2</v>
      </c>
      <c r="H164" s="19">
        <f>IF(C164="F",VLOOKUP(D164,'F 5K Road'!$A$2:$B$101,2,FALSE)*G164,VLOOKUP(D164,'M 5K Road'!$A$2:$B$101,2,FALSE)*G164)</f>
        <v>1.2835648148148148E-2</v>
      </c>
      <c r="I164" s="20">
        <f t="shared" si="5"/>
        <v>26</v>
      </c>
      <c r="J164" s="21">
        <f>VLOOKUP(I164,'Point Table'!A:B,2,FALSE)</f>
        <v>22.5</v>
      </c>
      <c r="K164" s="37"/>
      <c r="P164" s="6"/>
      <c r="Q164" s="6"/>
      <c r="R164" s="9"/>
      <c r="X164" s="2"/>
      <c r="AB164" s="2"/>
      <c r="AC164" s="2"/>
      <c r="AD164" s="2"/>
      <c r="AE164" s="2"/>
    </row>
    <row r="165" spans="1:31">
      <c r="A165" t="s">
        <v>486</v>
      </c>
      <c r="B165" t="s">
        <v>487</v>
      </c>
      <c r="C165" t="s">
        <v>35</v>
      </c>
      <c r="D165">
        <v>41</v>
      </c>
      <c r="E165" t="s">
        <v>19</v>
      </c>
      <c r="F165" s="19" t="str">
        <f t="shared" si="4"/>
        <v>MaikeGengMMILLENNIUM RUNNING</v>
      </c>
      <c r="G165" s="11">
        <v>1.3657407407407408E-2</v>
      </c>
      <c r="H165" s="19">
        <f>IF(C165="F",VLOOKUP(D165,'F 5K Road'!$A$2:$B$101,2,FALSE)*G165,VLOOKUP(D165,'M 5K Road'!$A$2:$B$101,2,FALSE)*G165)</f>
        <v>1.2873472222222222E-2</v>
      </c>
      <c r="I165" s="20">
        <f t="shared" si="5"/>
        <v>27</v>
      </c>
      <c r="J165" s="21">
        <f>VLOOKUP(I165,'Point Table'!A:B,2,FALSE)</f>
        <v>21</v>
      </c>
      <c r="K165" s="37"/>
      <c r="P165" s="6"/>
      <c r="Q165" s="6"/>
      <c r="R165" s="9"/>
      <c r="X165" s="2"/>
      <c r="AB165" s="2"/>
      <c r="AC165" s="2"/>
      <c r="AD165" s="2"/>
      <c r="AE165" s="2"/>
    </row>
    <row r="166" spans="1:31">
      <c r="A166" t="s">
        <v>96</v>
      </c>
      <c r="B166" t="s">
        <v>553</v>
      </c>
      <c r="C166" t="s">
        <v>35</v>
      </c>
      <c r="D166">
        <v>57</v>
      </c>
      <c r="E166" t="s">
        <v>18</v>
      </c>
      <c r="F166" s="19" t="str">
        <f t="shared" si="4"/>
        <v>JohnMcgarryMGREATER DERRY TRACK CLUB</v>
      </c>
      <c r="G166" s="11">
        <v>1.5520833333333333E-2</v>
      </c>
      <c r="H166" s="19">
        <f>IF(C166="F",VLOOKUP(D166,'F 5K Road'!$A$2:$B$101,2,FALSE)*G166,VLOOKUP(D166,'M 5K Road'!$A$2:$B$101,2,FALSE)*G166)</f>
        <v>1.2891604166666666E-2</v>
      </c>
      <c r="I166" s="20">
        <f t="shared" si="5"/>
        <v>28</v>
      </c>
      <c r="J166" s="21">
        <f>VLOOKUP(I166,'Point Table'!A:B,2,FALSE)</f>
        <v>19.5</v>
      </c>
      <c r="K166" s="37"/>
      <c r="P166" s="6"/>
      <c r="Q166" s="6"/>
      <c r="R166" s="9"/>
      <c r="X166" s="2"/>
      <c r="AB166" s="2"/>
      <c r="AC166" s="2"/>
      <c r="AD166" s="2"/>
      <c r="AE166" s="2"/>
    </row>
    <row r="167" spans="1:31">
      <c r="A167" t="s">
        <v>99</v>
      </c>
      <c r="B167" t="s">
        <v>555</v>
      </c>
      <c r="C167" t="s">
        <v>35</v>
      </c>
      <c r="D167">
        <v>60</v>
      </c>
      <c r="E167" t="s">
        <v>19</v>
      </c>
      <c r="F167" s="19" t="str">
        <f t="shared" si="4"/>
        <v>PaulSchafferMMILLENNIUM RUNNING</v>
      </c>
      <c r="G167" s="11">
        <v>1.5995370370370372E-2</v>
      </c>
      <c r="H167" s="19">
        <f>IF(C167="F",VLOOKUP(D167,'F 5K Road'!$A$2:$B$101,2,FALSE)*G167,VLOOKUP(D167,'M 5K Road'!$A$2:$B$101,2,FALSE)*G167)</f>
        <v>1.2949851851851853E-2</v>
      </c>
      <c r="I167" s="20">
        <f t="shared" si="5"/>
        <v>29</v>
      </c>
      <c r="J167" s="21">
        <f>VLOOKUP(I167,'Point Table'!A:B,2,FALSE)</f>
        <v>18</v>
      </c>
      <c r="K167" s="37"/>
      <c r="P167" s="6"/>
      <c r="Q167" s="6"/>
      <c r="R167" s="9"/>
      <c r="X167" s="2"/>
      <c r="AB167" s="2"/>
      <c r="AC167" s="2"/>
      <c r="AD167" s="2"/>
      <c r="AE167" s="2"/>
    </row>
    <row r="168" spans="1:31">
      <c r="A168" t="s">
        <v>532</v>
      </c>
      <c r="B168" t="s">
        <v>533</v>
      </c>
      <c r="C168" t="s">
        <v>35</v>
      </c>
      <c r="D168">
        <v>38</v>
      </c>
      <c r="E168" t="s">
        <v>19</v>
      </c>
      <c r="F168" s="19" t="str">
        <f t="shared" si="4"/>
        <v>JoshuaDrazenMMILLENNIUM RUNNING</v>
      </c>
      <c r="G168" s="11">
        <v>1.3518518518518518E-2</v>
      </c>
      <c r="H168" s="19">
        <f>IF(C168="F",VLOOKUP(D168,'F 5K Road'!$A$2:$B$101,2,FALSE)*G168,VLOOKUP(D168,'M 5K Road'!$A$2:$B$101,2,FALSE)*G168)</f>
        <v>1.3026444444444445E-2</v>
      </c>
      <c r="I168" s="20">
        <f t="shared" si="5"/>
        <v>30</v>
      </c>
      <c r="J168" s="21">
        <f>VLOOKUP(I168,'Point Table'!A:B,2,FALSE)</f>
        <v>16.5</v>
      </c>
      <c r="K168" s="37"/>
      <c r="P168" s="6"/>
      <c r="Q168" s="6"/>
      <c r="R168" s="9"/>
      <c r="X168" s="2"/>
      <c r="AB168" s="2"/>
      <c r="AC168" s="2"/>
      <c r="AD168" s="2"/>
      <c r="AE168" s="2"/>
    </row>
    <row r="169" spans="1:31">
      <c r="A169" t="s">
        <v>155</v>
      </c>
      <c r="B169" t="s">
        <v>156</v>
      </c>
      <c r="C169" t="s">
        <v>35</v>
      </c>
      <c r="D169">
        <v>30</v>
      </c>
      <c r="E169" t="s">
        <v>19</v>
      </c>
      <c r="F169" s="19" t="str">
        <f t="shared" si="4"/>
        <v>BlakeTylerMMILLENNIUM RUNNING</v>
      </c>
      <c r="G169" s="11">
        <v>1.3194444444444444E-2</v>
      </c>
      <c r="H169" s="19">
        <f>IF(C169="F",VLOOKUP(D169,'F 5K Road'!$A$2:$B$101,2,FALSE)*G169,VLOOKUP(D169,'M 5K Road'!$A$2:$B$101,2,FALSE)*G169)</f>
        <v>1.3193125E-2</v>
      </c>
      <c r="I169" s="20">
        <f t="shared" si="5"/>
        <v>31</v>
      </c>
      <c r="J169" s="21">
        <f>VLOOKUP(I169,'Point Table'!A:B,2,FALSE)</f>
        <v>15.5</v>
      </c>
      <c r="K169" s="37"/>
      <c r="P169" s="6"/>
      <c r="Q169" s="6"/>
      <c r="R169" s="9"/>
      <c r="X169" s="2"/>
      <c r="AB169" s="2"/>
      <c r="AC169" s="2"/>
      <c r="AD169" s="2"/>
      <c r="AE169" s="2"/>
    </row>
    <row r="170" spans="1:31">
      <c r="A170" t="s">
        <v>312</v>
      </c>
      <c r="B170" t="s">
        <v>422</v>
      </c>
      <c r="C170" t="s">
        <v>35</v>
      </c>
      <c r="D170">
        <v>41</v>
      </c>
      <c r="E170" t="s">
        <v>19</v>
      </c>
      <c r="F170" s="19" t="str">
        <f t="shared" si="4"/>
        <v>CharlesPerreaultMMILLENNIUM RUNNING</v>
      </c>
      <c r="G170" s="11">
        <v>1.40625E-2</v>
      </c>
      <c r="H170" s="19">
        <f>IF(C170="F",VLOOKUP(D170,'F 5K Road'!$A$2:$B$101,2,FALSE)*G170,VLOOKUP(D170,'M 5K Road'!$A$2:$B$101,2,FALSE)*G170)</f>
        <v>1.32553125E-2</v>
      </c>
      <c r="I170" s="20">
        <f t="shared" si="5"/>
        <v>32</v>
      </c>
      <c r="J170" s="21">
        <f>VLOOKUP(I170,'Point Table'!A:B,2,FALSE)</f>
        <v>14.5</v>
      </c>
      <c r="K170" s="37"/>
      <c r="P170" s="6"/>
      <c r="Q170" s="6"/>
      <c r="R170" s="9"/>
      <c r="X170" s="2"/>
      <c r="AB170" s="2"/>
      <c r="AC170" s="2"/>
      <c r="AD170" s="2"/>
      <c r="AE170" s="2"/>
    </row>
    <row r="171" spans="1:31">
      <c r="A171" t="s">
        <v>546</v>
      </c>
      <c r="B171" t="s">
        <v>547</v>
      </c>
      <c r="C171" t="s">
        <v>35</v>
      </c>
      <c r="D171">
        <v>47</v>
      </c>
      <c r="E171" t="s">
        <v>19</v>
      </c>
      <c r="F171" s="19" t="str">
        <f t="shared" si="4"/>
        <v>RayLevesqueMMILLENNIUM RUNNING</v>
      </c>
      <c r="G171" s="11">
        <v>1.4733796296296297E-2</v>
      </c>
      <c r="H171" s="19">
        <f>IF(C171="F",VLOOKUP(D171,'F 5K Road'!$A$2:$B$101,2,FALSE)*G171,VLOOKUP(D171,'M 5K Road'!$A$2:$B$101,2,FALSE)*G171)</f>
        <v>1.3269256944444445E-2</v>
      </c>
      <c r="I171" s="20">
        <f t="shared" si="5"/>
        <v>33</v>
      </c>
      <c r="J171" s="21">
        <f>VLOOKUP(I171,'Point Table'!A:B,2,FALSE)</f>
        <v>13.5</v>
      </c>
      <c r="K171" s="37"/>
      <c r="P171" s="6"/>
      <c r="Q171" s="6"/>
      <c r="R171" s="9"/>
      <c r="X171" s="2"/>
      <c r="AB171" s="2"/>
      <c r="AC171" s="2"/>
      <c r="AD171" s="2"/>
      <c r="AE171" s="2"/>
    </row>
    <row r="172" spans="1:31">
      <c r="A172" t="s">
        <v>83</v>
      </c>
      <c r="B172" t="s">
        <v>498</v>
      </c>
      <c r="C172" t="s">
        <v>35</v>
      </c>
      <c r="D172">
        <v>53</v>
      </c>
      <c r="E172" t="s">
        <v>19</v>
      </c>
      <c r="F172" s="19" t="str">
        <f t="shared" si="4"/>
        <v>DavidRoseMMILLENNIUM RUNNING</v>
      </c>
      <c r="G172" s="11">
        <v>1.5486111111111112E-2</v>
      </c>
      <c r="H172" s="19">
        <f>IF(C172="F",VLOOKUP(D172,'F 5K Road'!$A$2:$B$101,2,FALSE)*G172,VLOOKUP(D172,'M 5K Road'!$A$2:$B$101,2,FALSE)*G172)</f>
        <v>1.3296375000000001E-2</v>
      </c>
      <c r="I172" s="20">
        <f t="shared" si="5"/>
        <v>34</v>
      </c>
      <c r="J172" s="21">
        <f>VLOOKUP(I172,'Point Table'!A:B,2,FALSE)</f>
        <v>12.5</v>
      </c>
      <c r="K172" s="37"/>
      <c r="P172" s="6"/>
      <c r="Q172" s="6"/>
      <c r="R172" s="9"/>
      <c r="X172" s="2"/>
      <c r="AB172" s="2"/>
      <c r="AC172" s="2"/>
      <c r="AD172" s="2"/>
      <c r="AE172" s="2"/>
    </row>
    <row r="173" spans="1:31">
      <c r="A173" t="s">
        <v>83</v>
      </c>
      <c r="B173" t="s">
        <v>358</v>
      </c>
      <c r="C173" t="s">
        <v>35</v>
      </c>
      <c r="D173">
        <v>52</v>
      </c>
      <c r="E173" t="s">
        <v>18</v>
      </c>
      <c r="F173" s="19" t="str">
        <f t="shared" si="4"/>
        <v>DavidGagneMGREATER DERRY TRACK CLUB</v>
      </c>
      <c r="G173" s="11">
        <v>1.5428240740740741E-2</v>
      </c>
      <c r="H173" s="19">
        <f>IF(C173="F",VLOOKUP(D173,'F 5K Road'!$A$2:$B$101,2,FALSE)*G173,VLOOKUP(D173,'M 5K Road'!$A$2:$B$101,2,FALSE)*G173)</f>
        <v>1.3354685185185186E-2</v>
      </c>
      <c r="I173" s="20">
        <f t="shared" si="5"/>
        <v>35</v>
      </c>
      <c r="J173" s="21">
        <f>VLOOKUP(I173,'Point Table'!A:B,2,FALSE)</f>
        <v>11.5</v>
      </c>
      <c r="K173" s="37"/>
      <c r="P173" s="6"/>
      <c r="Q173" s="6"/>
      <c r="R173" s="9"/>
      <c r="X173" s="2"/>
      <c r="AB173" s="2"/>
      <c r="AC173" s="2"/>
      <c r="AD173" s="2"/>
      <c r="AE173" s="2"/>
    </row>
    <row r="174" spans="1:31">
      <c r="A174" t="s">
        <v>414</v>
      </c>
      <c r="B174" t="s">
        <v>543</v>
      </c>
      <c r="C174" t="s">
        <v>35</v>
      </c>
      <c r="D174">
        <v>45</v>
      </c>
      <c r="E174" t="s">
        <v>18</v>
      </c>
      <c r="F174" s="19" t="str">
        <f t="shared" si="4"/>
        <v>EddieClementsMGREATER DERRY TRACK CLUB</v>
      </c>
      <c r="G174" s="11">
        <v>1.4652777777777778E-2</v>
      </c>
      <c r="H174" s="19">
        <f>IF(C174="F",VLOOKUP(D174,'F 5K Road'!$A$2:$B$101,2,FALSE)*G174,VLOOKUP(D174,'M 5K Road'!$A$2:$B$101,2,FALSE)*G174)</f>
        <v>1.3401430555555555E-2</v>
      </c>
      <c r="I174" s="20">
        <f t="shared" si="5"/>
        <v>36</v>
      </c>
      <c r="J174" s="21">
        <f>VLOOKUP(I174,'Point Table'!A:B,2,FALSE)</f>
        <v>11</v>
      </c>
      <c r="K174" s="37"/>
      <c r="P174" s="6"/>
      <c r="Q174" s="6"/>
      <c r="R174" s="9"/>
      <c r="X174" s="2"/>
      <c r="AB174" s="2"/>
      <c r="AC174" s="2"/>
      <c r="AD174" s="2"/>
      <c r="AE174" s="2"/>
    </row>
    <row r="175" spans="1:31">
      <c r="A175" t="s">
        <v>50</v>
      </c>
      <c r="B175" t="s">
        <v>51</v>
      </c>
      <c r="C175" t="s">
        <v>35</v>
      </c>
      <c r="D175">
        <v>65</v>
      </c>
      <c r="E175" t="s">
        <v>17</v>
      </c>
      <c r="F175" s="19" t="str">
        <f t="shared" si="4"/>
        <v>BruceContiMGATE CITY STRIDERS</v>
      </c>
      <c r="G175" s="11">
        <v>1.7303240740740741E-2</v>
      </c>
      <c r="H175" s="19">
        <f>IF(C175="F",VLOOKUP(D175,'F 5K Road'!$A$2:$B$101,2,FALSE)*G175,VLOOKUP(D175,'M 5K Road'!$A$2:$B$101,2,FALSE)*G175)</f>
        <v>1.3403090277777778E-2</v>
      </c>
      <c r="I175" s="20">
        <f t="shared" si="5"/>
        <v>37</v>
      </c>
      <c r="J175" s="21">
        <f>VLOOKUP(I175,'Point Table'!A:B,2,FALSE)</f>
        <v>10.5</v>
      </c>
      <c r="K175" s="37"/>
      <c r="P175" s="6"/>
      <c r="Q175" s="6"/>
      <c r="R175" s="9"/>
      <c r="X175" s="2"/>
      <c r="AB175" s="2"/>
      <c r="AC175" s="2"/>
      <c r="AD175" s="2"/>
      <c r="AE175" s="2"/>
    </row>
    <row r="176" spans="1:31">
      <c r="A176" t="s">
        <v>549</v>
      </c>
      <c r="B176" t="s">
        <v>550</v>
      </c>
      <c r="C176" t="s">
        <v>35</v>
      </c>
      <c r="D176">
        <v>47</v>
      </c>
      <c r="E176" t="s">
        <v>17</v>
      </c>
      <c r="F176" s="19" t="str">
        <f t="shared" si="4"/>
        <v>Marcosde SaMGATE CITY STRIDERS</v>
      </c>
      <c r="G176" s="11">
        <v>1.4918981481481481E-2</v>
      </c>
      <c r="H176" s="19">
        <f>IF(C176="F",VLOOKUP(D176,'F 5K Road'!$A$2:$B$101,2,FALSE)*G176,VLOOKUP(D176,'M 5K Road'!$A$2:$B$101,2,FALSE)*G176)</f>
        <v>1.3436034722222221E-2</v>
      </c>
      <c r="I176" s="20">
        <f t="shared" si="5"/>
        <v>38</v>
      </c>
      <c r="J176" s="21">
        <f>VLOOKUP(I176,'Point Table'!A:B,2,FALSE)</f>
        <v>10</v>
      </c>
      <c r="K176" s="37"/>
      <c r="P176" s="6"/>
      <c r="Q176" s="6"/>
      <c r="R176" s="9"/>
      <c r="X176" s="2"/>
      <c r="AB176" s="2"/>
      <c r="AC176" s="2"/>
      <c r="AD176" s="2"/>
      <c r="AE176" s="2"/>
    </row>
    <row r="177" spans="1:31">
      <c r="A177" t="s">
        <v>551</v>
      </c>
      <c r="B177" t="s">
        <v>552</v>
      </c>
      <c r="C177" t="s">
        <v>35</v>
      </c>
      <c r="D177">
        <v>48</v>
      </c>
      <c r="E177" t="s">
        <v>17</v>
      </c>
      <c r="F177" s="19" t="str">
        <f t="shared" si="4"/>
        <v>SamHarrisMGATE CITY STRIDERS</v>
      </c>
      <c r="G177" s="11">
        <v>1.5069444444444444E-2</v>
      </c>
      <c r="H177" s="19">
        <f>IF(C177="F",VLOOKUP(D177,'F 5K Road'!$A$2:$B$101,2,FALSE)*G177,VLOOKUP(D177,'M 5K Road'!$A$2:$B$101,2,FALSE)*G177)</f>
        <v>1.3466055555555554E-2</v>
      </c>
      <c r="I177" s="20">
        <f t="shared" si="5"/>
        <v>39</v>
      </c>
      <c r="J177" s="21">
        <f>VLOOKUP(I177,'Point Table'!A:B,2,FALSE)</f>
        <v>9.5</v>
      </c>
      <c r="K177" s="37"/>
      <c r="P177" s="6"/>
      <c r="Q177" s="6"/>
      <c r="R177" s="9"/>
      <c r="X177" s="2"/>
      <c r="AB177" s="2"/>
      <c r="AC177" s="2"/>
      <c r="AD177" s="2"/>
      <c r="AE177" s="2"/>
    </row>
    <row r="178" spans="1:31">
      <c r="A178" t="s">
        <v>176</v>
      </c>
      <c r="B178" t="s">
        <v>352</v>
      </c>
      <c r="C178" t="s">
        <v>35</v>
      </c>
      <c r="D178">
        <v>52</v>
      </c>
      <c r="E178" t="s">
        <v>18</v>
      </c>
      <c r="F178" s="19" t="str">
        <f t="shared" si="4"/>
        <v>ScottReiffMGREATER DERRY TRACK CLUB</v>
      </c>
      <c r="G178" s="11">
        <v>1.5613425925925926E-2</v>
      </c>
      <c r="H178" s="19">
        <f>IF(C178="F",VLOOKUP(D178,'F 5K Road'!$A$2:$B$101,2,FALSE)*G178,VLOOKUP(D178,'M 5K Road'!$A$2:$B$101,2,FALSE)*G178)</f>
        <v>1.3514981481481482E-2</v>
      </c>
      <c r="I178" s="20">
        <f t="shared" si="5"/>
        <v>40</v>
      </c>
      <c r="J178" s="21">
        <f>VLOOKUP(I178,'Point Table'!A:B,2,FALSE)</f>
        <v>9</v>
      </c>
      <c r="K178" s="37"/>
      <c r="P178" s="6"/>
      <c r="Q178" s="6"/>
      <c r="R178" s="9"/>
      <c r="X178" s="2"/>
      <c r="AB178" s="2"/>
      <c r="AC178" s="2"/>
      <c r="AD178" s="2"/>
      <c r="AE178" s="2"/>
    </row>
    <row r="179" spans="1:31">
      <c r="A179" t="s">
        <v>581</v>
      </c>
      <c r="B179" t="s">
        <v>582</v>
      </c>
      <c r="C179" t="s">
        <v>35</v>
      </c>
      <c r="D179">
        <v>70</v>
      </c>
      <c r="E179" t="s">
        <v>17</v>
      </c>
      <c r="F179" s="19" t="str">
        <f t="shared" si="4"/>
        <v>WoodySyrjalaMGATE CITY STRIDERS</v>
      </c>
      <c r="G179" s="11">
        <v>1.8356481481481481E-2</v>
      </c>
      <c r="H179" s="19">
        <f>IF(C179="F",VLOOKUP(D179,'F 5K Road'!$A$2:$B$101,2,FALSE)*G179,VLOOKUP(D179,'M 5K Road'!$A$2:$B$101,2,FALSE)*G179)</f>
        <v>1.3526891203703702E-2</v>
      </c>
      <c r="I179" s="20">
        <f t="shared" si="5"/>
        <v>41</v>
      </c>
      <c r="J179" s="21">
        <f>VLOOKUP(I179,'Point Table'!A:B,2,FALSE)</f>
        <v>8.6999999999999993</v>
      </c>
      <c r="K179" s="37"/>
      <c r="P179" s="6"/>
      <c r="Q179" s="6"/>
      <c r="R179" s="9"/>
      <c r="X179" s="2"/>
      <c r="AB179" s="2"/>
      <c r="AC179" s="2"/>
      <c r="AD179" s="2"/>
      <c r="AE179" s="2"/>
    </row>
    <row r="180" spans="1:31">
      <c r="A180" t="s">
        <v>109</v>
      </c>
      <c r="B180" t="s">
        <v>497</v>
      </c>
      <c r="C180" t="s">
        <v>35</v>
      </c>
      <c r="D180">
        <v>48</v>
      </c>
      <c r="E180" t="s">
        <v>19</v>
      </c>
      <c r="F180" s="19" t="str">
        <f t="shared" si="4"/>
        <v>ChristopherDeanMMILLENNIUM RUNNING</v>
      </c>
      <c r="G180" s="11">
        <v>1.5138888888888889E-2</v>
      </c>
      <c r="H180" s="19">
        <f>IF(C180="F",VLOOKUP(D180,'F 5K Road'!$A$2:$B$101,2,FALSE)*G180,VLOOKUP(D180,'M 5K Road'!$A$2:$B$101,2,FALSE)*G180)</f>
        <v>1.3528111111111111E-2</v>
      </c>
      <c r="I180" s="20">
        <f t="shared" si="5"/>
        <v>42</v>
      </c>
      <c r="J180" s="21">
        <f>VLOOKUP(I180,'Point Table'!A:B,2,FALSE)</f>
        <v>8.4</v>
      </c>
      <c r="K180" s="37"/>
      <c r="P180" s="6"/>
      <c r="Q180" s="6"/>
      <c r="R180" s="9"/>
      <c r="X180" s="2"/>
      <c r="AB180" s="2"/>
      <c r="AC180" s="2"/>
      <c r="AD180" s="2"/>
      <c r="AE180" s="2"/>
    </row>
    <row r="181" spans="1:31">
      <c r="A181" t="s">
        <v>583</v>
      </c>
      <c r="B181" t="s">
        <v>584</v>
      </c>
      <c r="C181" t="s">
        <v>35</v>
      </c>
      <c r="D181">
        <v>70</v>
      </c>
      <c r="E181" t="s">
        <v>19</v>
      </c>
      <c r="F181" s="19" t="str">
        <f t="shared" si="4"/>
        <v>DickJardineMMILLENNIUM RUNNING</v>
      </c>
      <c r="G181" s="11">
        <v>1.8368055555555554E-2</v>
      </c>
      <c r="H181" s="19">
        <f>IF(C181="F",VLOOKUP(D181,'F 5K Road'!$A$2:$B$101,2,FALSE)*G181,VLOOKUP(D181,'M 5K Road'!$A$2:$B$101,2,FALSE)*G181)</f>
        <v>1.3535420138888888E-2</v>
      </c>
      <c r="I181" s="20">
        <f t="shared" si="5"/>
        <v>43</v>
      </c>
      <c r="J181" s="21">
        <f>VLOOKUP(I181,'Point Table'!A:B,2,FALSE)</f>
        <v>8.1</v>
      </c>
      <c r="K181" s="37"/>
      <c r="P181" s="6"/>
      <c r="Q181" s="6"/>
      <c r="R181" s="9"/>
      <c r="X181" s="2"/>
      <c r="AB181" s="2"/>
      <c r="AC181" s="2"/>
      <c r="AD181" s="2"/>
      <c r="AE181" s="2"/>
    </row>
    <row r="182" spans="1:31">
      <c r="A182" t="s">
        <v>323</v>
      </c>
      <c r="B182" t="s">
        <v>536</v>
      </c>
      <c r="C182" t="s">
        <v>35</v>
      </c>
      <c r="D182">
        <v>31</v>
      </c>
      <c r="E182" t="s">
        <v>18</v>
      </c>
      <c r="F182" s="19" t="str">
        <f t="shared" si="4"/>
        <v>JoeDisalvoMGREATER DERRY TRACK CLUB</v>
      </c>
      <c r="G182" s="11">
        <v>1.3680555555555555E-2</v>
      </c>
      <c r="H182" s="19">
        <f>IF(C182="F",VLOOKUP(D182,'F 5K Road'!$A$2:$B$101,2,FALSE)*G182,VLOOKUP(D182,'M 5K Road'!$A$2:$B$101,2,FALSE)*G182)</f>
        <v>1.3665506944444444E-2</v>
      </c>
      <c r="I182" s="20">
        <f t="shared" si="5"/>
        <v>44</v>
      </c>
      <c r="J182" s="21">
        <f>VLOOKUP(I182,'Point Table'!A:B,2,FALSE)</f>
        <v>7.8</v>
      </c>
      <c r="K182" s="37"/>
      <c r="P182" s="6"/>
      <c r="Q182" s="6"/>
      <c r="R182" s="9"/>
      <c r="X182" s="2"/>
      <c r="AB182" s="2"/>
      <c r="AC182" s="2"/>
      <c r="AD182" s="2"/>
      <c r="AE182" s="2"/>
    </row>
    <row r="183" spans="1:31">
      <c r="A183" t="s">
        <v>107</v>
      </c>
      <c r="B183" t="s">
        <v>108</v>
      </c>
      <c r="C183" t="s">
        <v>35</v>
      </c>
      <c r="D183">
        <v>50</v>
      </c>
      <c r="E183" t="s">
        <v>18</v>
      </c>
      <c r="F183" s="19" t="str">
        <f t="shared" si="4"/>
        <v>JamesAikenMGREATER DERRY TRACK CLUB</v>
      </c>
      <c r="G183" s="11">
        <v>1.556712962962963E-2</v>
      </c>
      <c r="H183" s="19">
        <f>IF(C183="F",VLOOKUP(D183,'F 5K Road'!$A$2:$B$101,2,FALSE)*G183,VLOOKUP(D183,'M 5K Road'!$A$2:$B$101,2,FALSE)*G183)</f>
        <v>1.3692847222222224E-2</v>
      </c>
      <c r="I183" s="20">
        <f t="shared" si="5"/>
        <v>45</v>
      </c>
      <c r="J183" s="21">
        <f>VLOOKUP(I183,'Point Table'!A:B,2,FALSE)</f>
        <v>7.5</v>
      </c>
      <c r="K183" s="37"/>
      <c r="P183" s="6"/>
      <c r="Q183" s="6"/>
      <c r="R183" s="9"/>
      <c r="X183" s="2"/>
      <c r="AB183" s="2"/>
      <c r="AC183" s="2"/>
      <c r="AD183" s="2"/>
      <c r="AE183" s="2"/>
    </row>
    <row r="184" spans="1:31">
      <c r="A184" t="s">
        <v>566</v>
      </c>
      <c r="B184" t="s">
        <v>536</v>
      </c>
      <c r="C184" t="s">
        <v>35</v>
      </c>
      <c r="D184">
        <v>59</v>
      </c>
      <c r="E184" t="s">
        <v>18</v>
      </c>
      <c r="F184" s="19" t="str">
        <f t="shared" si="4"/>
        <v>RichDisalvoMGREATER DERRY TRACK CLUB</v>
      </c>
      <c r="G184" s="11">
        <v>1.6875000000000001E-2</v>
      </c>
      <c r="H184" s="19">
        <f>IF(C184="F",VLOOKUP(D184,'F 5K Road'!$A$2:$B$101,2,FALSE)*G184,VLOOKUP(D184,'M 5K Road'!$A$2:$B$101,2,FALSE)*G184)</f>
        <v>1.3780125000000001E-2</v>
      </c>
      <c r="I184" s="20">
        <f t="shared" si="5"/>
        <v>46</v>
      </c>
      <c r="J184" s="21">
        <f>VLOOKUP(I184,'Point Table'!A:B,2,FALSE)</f>
        <v>7.25</v>
      </c>
      <c r="K184" s="37"/>
      <c r="P184" s="6"/>
      <c r="Q184" s="6"/>
      <c r="R184" s="9"/>
      <c r="X184" s="2"/>
      <c r="AB184" s="2"/>
      <c r="AC184" s="2"/>
      <c r="AD184" s="2"/>
      <c r="AE184" s="2"/>
    </row>
    <row r="185" spans="1:31">
      <c r="A185" t="s">
        <v>153</v>
      </c>
      <c r="B185" t="s">
        <v>112</v>
      </c>
      <c r="C185" t="s">
        <v>35</v>
      </c>
      <c r="D185">
        <v>73</v>
      </c>
      <c r="E185" t="s">
        <v>18</v>
      </c>
      <c r="F185" s="19" t="str">
        <f t="shared" si="4"/>
        <v>DaveKortzMGREATER DERRY TRACK CLUB</v>
      </c>
      <c r="G185" s="11">
        <v>1.9537037037037037E-2</v>
      </c>
      <c r="H185" s="19">
        <f>IF(C185="F",VLOOKUP(D185,'F 5K Road'!$A$2:$B$101,2,FALSE)*G185,VLOOKUP(D185,'M 5K Road'!$A$2:$B$101,2,FALSE)*G185)</f>
        <v>1.3830268518518518E-2</v>
      </c>
      <c r="I185" s="20">
        <f t="shared" si="5"/>
        <v>47</v>
      </c>
      <c r="J185" s="21">
        <f>VLOOKUP(I185,'Point Table'!A:B,2,FALSE)</f>
        <v>7</v>
      </c>
      <c r="K185" s="37"/>
      <c r="P185" s="6"/>
      <c r="Q185" s="6"/>
      <c r="R185" s="9"/>
      <c r="X185" s="2"/>
      <c r="AB185" s="2"/>
      <c r="AC185" s="2"/>
      <c r="AD185" s="2"/>
      <c r="AE185" s="2"/>
    </row>
    <row r="186" spans="1:31">
      <c r="A186" t="s">
        <v>160</v>
      </c>
      <c r="B186" t="s">
        <v>505</v>
      </c>
      <c r="C186" t="s">
        <v>35</v>
      </c>
      <c r="D186">
        <v>61</v>
      </c>
      <c r="E186" t="s">
        <v>18</v>
      </c>
      <c r="F186" s="19" t="str">
        <f t="shared" si="4"/>
        <v>SeanCoyleMGREATER DERRY TRACK CLUB</v>
      </c>
      <c r="G186" s="11">
        <v>1.7500000000000002E-2</v>
      </c>
      <c r="H186" s="19">
        <f>IF(C186="F",VLOOKUP(D186,'F 5K Road'!$A$2:$B$101,2,FALSE)*G186,VLOOKUP(D186,'M 5K Road'!$A$2:$B$101,2,FALSE)*G186)</f>
        <v>1.4045500000000001E-2</v>
      </c>
      <c r="I186" s="20">
        <f t="shared" si="5"/>
        <v>48</v>
      </c>
      <c r="J186" s="21">
        <f>VLOOKUP(I186,'Point Table'!A:B,2,FALSE)</f>
        <v>6.75</v>
      </c>
      <c r="K186" s="37"/>
      <c r="P186" s="6"/>
      <c r="Q186" s="6"/>
      <c r="R186" s="9"/>
      <c r="X186" s="2"/>
      <c r="AB186" s="2"/>
      <c r="AC186" s="2"/>
      <c r="AD186" s="2"/>
      <c r="AE186" s="2"/>
    </row>
    <row r="187" spans="1:31">
      <c r="A187" t="s">
        <v>350</v>
      </c>
      <c r="B187" t="s">
        <v>351</v>
      </c>
      <c r="C187" t="s">
        <v>35</v>
      </c>
      <c r="D187">
        <v>31</v>
      </c>
      <c r="E187" t="s">
        <v>18</v>
      </c>
      <c r="F187" s="19" t="str">
        <f t="shared" si="4"/>
        <v>JakeCohenMGREATER DERRY TRACK CLUB</v>
      </c>
      <c r="G187" s="11">
        <v>1.412037037037037E-2</v>
      </c>
      <c r="H187" s="19">
        <f>IF(C187="F",VLOOKUP(D187,'F 5K Road'!$A$2:$B$101,2,FALSE)*G187,VLOOKUP(D187,'M 5K Road'!$A$2:$B$101,2,FALSE)*G187)</f>
        <v>1.4104837962962963E-2</v>
      </c>
      <c r="I187" s="20">
        <f t="shared" si="5"/>
        <v>49</v>
      </c>
      <c r="J187" s="21">
        <f>VLOOKUP(I187,'Point Table'!A:B,2,FALSE)</f>
        <v>6.5</v>
      </c>
      <c r="K187" s="37"/>
      <c r="P187" s="6"/>
      <c r="Q187" s="6"/>
      <c r="R187" s="9"/>
      <c r="X187" s="2"/>
      <c r="AB187" s="2"/>
      <c r="AC187" s="2"/>
      <c r="AD187" s="2"/>
      <c r="AE187" s="2"/>
    </row>
    <row r="188" spans="1:31">
      <c r="A188" t="s">
        <v>124</v>
      </c>
      <c r="B188" t="s">
        <v>556</v>
      </c>
      <c r="C188" t="s">
        <v>35</v>
      </c>
      <c r="D188">
        <v>50</v>
      </c>
      <c r="E188" t="s">
        <v>19</v>
      </c>
      <c r="F188" s="19" t="str">
        <f t="shared" si="4"/>
        <v>MarkColeMMILLENNIUM RUNNING</v>
      </c>
      <c r="G188" s="11">
        <v>1.6041666666666666E-2</v>
      </c>
      <c r="H188" s="19">
        <f>IF(C188="F",VLOOKUP(D188,'F 5K Road'!$A$2:$B$101,2,FALSE)*G188,VLOOKUP(D188,'M 5K Road'!$A$2:$B$101,2,FALSE)*G188)</f>
        <v>1.411025E-2</v>
      </c>
      <c r="I188" s="20">
        <f t="shared" si="5"/>
        <v>50</v>
      </c>
      <c r="J188" s="21">
        <f>VLOOKUP(I188,'Point Table'!A:B,2,FALSE)</f>
        <v>6.25</v>
      </c>
      <c r="K188" s="37"/>
      <c r="P188" s="6"/>
      <c r="Q188" s="6"/>
      <c r="R188" s="9"/>
      <c r="X188" s="2"/>
      <c r="AB188" s="2"/>
      <c r="AC188" s="2"/>
      <c r="AD188" s="2"/>
      <c r="AE188" s="2"/>
    </row>
    <row r="189" spans="1:31">
      <c r="A189" t="s">
        <v>153</v>
      </c>
      <c r="B189" t="s">
        <v>565</v>
      </c>
      <c r="C189" t="s">
        <v>35</v>
      </c>
      <c r="D189">
        <v>55</v>
      </c>
      <c r="E189" t="s">
        <v>19</v>
      </c>
      <c r="F189" s="19" t="str">
        <f t="shared" si="4"/>
        <v>DaveBeliveauMMILLENNIUM RUNNING</v>
      </c>
      <c r="G189" s="11">
        <v>1.6712962962962964E-2</v>
      </c>
      <c r="H189" s="19">
        <f>IF(C189="F",VLOOKUP(D189,'F 5K Road'!$A$2:$B$101,2,FALSE)*G189,VLOOKUP(D189,'M 5K Road'!$A$2:$B$101,2,FALSE)*G189)</f>
        <v>1.4115768518518521E-2</v>
      </c>
      <c r="I189" s="20">
        <f t="shared" si="5"/>
        <v>51</v>
      </c>
      <c r="J189" s="21">
        <f>VLOOKUP(I189,'Point Table'!A:B,2,FALSE)</f>
        <v>6</v>
      </c>
      <c r="K189" s="37"/>
      <c r="P189" s="6"/>
      <c r="Q189" s="6"/>
      <c r="R189" s="9"/>
      <c r="X189" s="2"/>
      <c r="AB189" s="2"/>
      <c r="AC189" s="2"/>
      <c r="AD189" s="2"/>
      <c r="AE189" s="2"/>
    </row>
    <row r="190" spans="1:31">
      <c r="A190" t="s">
        <v>109</v>
      </c>
      <c r="B190" t="s">
        <v>435</v>
      </c>
      <c r="C190" t="s">
        <v>35</v>
      </c>
      <c r="D190">
        <v>58</v>
      </c>
      <c r="E190" t="s">
        <v>19</v>
      </c>
      <c r="F190" s="19" t="str">
        <f t="shared" si="4"/>
        <v>ChristopherBaermanMMILLENNIUM RUNNING</v>
      </c>
      <c r="G190" s="11">
        <v>1.7152777777777777E-2</v>
      </c>
      <c r="H190" s="19">
        <f>IF(C190="F",VLOOKUP(D190,'F 5K Road'!$A$2:$B$101,2,FALSE)*G190,VLOOKUP(D190,'M 5K Road'!$A$2:$B$101,2,FALSE)*G190)</f>
        <v>1.4127027777777777E-2</v>
      </c>
      <c r="I190" s="20">
        <f t="shared" si="5"/>
        <v>52</v>
      </c>
      <c r="J190" s="21">
        <f>VLOOKUP(I190,'Point Table'!A:B,2,FALSE)</f>
        <v>5.75</v>
      </c>
      <c r="K190" s="37"/>
      <c r="P190" s="6"/>
      <c r="Q190" s="6"/>
      <c r="R190" s="9"/>
      <c r="X190" s="2"/>
      <c r="AB190" s="2"/>
      <c r="AC190" s="2"/>
      <c r="AD190" s="2"/>
      <c r="AE190" s="2"/>
    </row>
    <row r="191" spans="1:31">
      <c r="A191" t="s">
        <v>401</v>
      </c>
      <c r="B191" t="s">
        <v>402</v>
      </c>
      <c r="C191" t="s">
        <v>35</v>
      </c>
      <c r="D191">
        <v>63</v>
      </c>
      <c r="E191" t="s">
        <v>17</v>
      </c>
      <c r="F191" s="19" t="str">
        <f t="shared" si="4"/>
        <v>PhilPetchekMGATE CITY STRIDERS</v>
      </c>
      <c r="G191" s="11">
        <v>1.8136574074074076E-2</v>
      </c>
      <c r="H191" s="19">
        <f>IF(C191="F",VLOOKUP(D191,'F 5K Road'!$A$2:$B$101,2,FALSE)*G191,VLOOKUP(D191,'M 5K Road'!$A$2:$B$101,2,FALSE)*G191)</f>
        <v>1.4302502314814815E-2</v>
      </c>
      <c r="I191" s="20">
        <f t="shared" si="5"/>
        <v>53</v>
      </c>
      <c r="J191" s="21">
        <f>VLOOKUP(I191,'Point Table'!A:B,2,FALSE)</f>
        <v>5.5</v>
      </c>
      <c r="K191" s="37"/>
      <c r="P191" s="6"/>
      <c r="Q191" s="6"/>
      <c r="R191" s="9"/>
      <c r="X191" s="2"/>
      <c r="AB191" s="2"/>
      <c r="AC191" s="2"/>
      <c r="AD191" s="2"/>
      <c r="AE191" s="2"/>
    </row>
    <row r="192" spans="1:31">
      <c r="A192" t="s">
        <v>539</v>
      </c>
      <c r="B192" t="s">
        <v>540</v>
      </c>
      <c r="C192" t="s">
        <v>35</v>
      </c>
      <c r="D192">
        <v>14</v>
      </c>
      <c r="E192" t="s">
        <v>19</v>
      </c>
      <c r="F192" s="19" t="str">
        <f t="shared" si="4"/>
        <v>LeightonKlugMMILLENNIUM RUNNING</v>
      </c>
      <c r="G192" s="11">
        <v>1.4409722222222223E-2</v>
      </c>
      <c r="H192" s="19">
        <f>IF(C192="F",VLOOKUP(D192,'F 5K Road'!$A$2:$B$101,2,FALSE)*G192,VLOOKUP(D192,'M 5K Road'!$A$2:$B$101,2,FALSE)*G192)</f>
        <v>1.4409722222222223E-2</v>
      </c>
      <c r="I192" s="20">
        <f t="shared" si="5"/>
        <v>54</v>
      </c>
      <c r="J192" s="21">
        <f>VLOOKUP(I192,'Point Table'!A:B,2,FALSE)</f>
        <v>5.25</v>
      </c>
      <c r="K192" s="37"/>
      <c r="P192" s="6"/>
      <c r="Q192" s="6"/>
      <c r="R192" s="9"/>
      <c r="X192" s="2"/>
      <c r="AB192" s="2"/>
      <c r="AC192" s="2"/>
      <c r="AD192" s="2"/>
      <c r="AE192" s="2"/>
    </row>
    <row r="193" spans="1:31">
      <c r="A193" t="s">
        <v>501</v>
      </c>
      <c r="B193" t="s">
        <v>502</v>
      </c>
      <c r="C193" t="s">
        <v>35</v>
      </c>
      <c r="D193">
        <v>47</v>
      </c>
      <c r="E193" t="s">
        <v>18</v>
      </c>
      <c r="F193" s="19" t="str">
        <f t="shared" si="4"/>
        <v>JonathanAlizioMGREATER DERRY TRACK CLUB</v>
      </c>
      <c r="G193" s="11">
        <v>1.6087962962962964E-2</v>
      </c>
      <c r="H193" s="19">
        <f>IF(C193="F",VLOOKUP(D193,'F 5K Road'!$A$2:$B$101,2,FALSE)*G193,VLOOKUP(D193,'M 5K Road'!$A$2:$B$101,2,FALSE)*G193)</f>
        <v>1.4488819444444445E-2</v>
      </c>
      <c r="I193" s="20">
        <f t="shared" si="5"/>
        <v>55</v>
      </c>
      <c r="J193" s="21">
        <f>VLOOKUP(I193,'Point Table'!A:B,2,FALSE)</f>
        <v>5</v>
      </c>
      <c r="K193" s="37"/>
      <c r="P193" s="6"/>
      <c r="Q193" s="6"/>
      <c r="R193" s="9"/>
      <c r="X193" s="2"/>
      <c r="AB193" s="2"/>
      <c r="AC193" s="2"/>
      <c r="AD193" s="2"/>
      <c r="AE193" s="2"/>
    </row>
    <row r="194" spans="1:31">
      <c r="A194" t="s">
        <v>541</v>
      </c>
      <c r="B194" t="s">
        <v>542</v>
      </c>
      <c r="C194" t="s">
        <v>35</v>
      </c>
      <c r="D194">
        <v>29</v>
      </c>
      <c r="E194" t="s">
        <v>19</v>
      </c>
      <c r="F194" s="19" t="str">
        <f t="shared" ref="F194:F257" si="6">A194&amp;B194&amp;C194&amp;E194</f>
        <v>SamuelKilhamMMILLENNIUM RUNNING</v>
      </c>
      <c r="G194" s="11">
        <v>1.4502314814814815E-2</v>
      </c>
      <c r="H194" s="19">
        <f>IF(C194="F",VLOOKUP(D194,'F 5K Road'!$A$2:$B$101,2,FALSE)*G194,VLOOKUP(D194,'M 5K Road'!$A$2:$B$101,2,FALSE)*G194)</f>
        <v>1.4502314814814815E-2</v>
      </c>
      <c r="I194" s="20">
        <f t="shared" ref="I194:I257" si="7">COUNTIFS($C$2:$C$295,C194,$H$2:$H$295,"&lt;"&amp;H194)+1</f>
        <v>56</v>
      </c>
      <c r="J194" s="21">
        <f>VLOOKUP(I194,'Point Table'!A:B,2,FALSE)</f>
        <v>4.75</v>
      </c>
      <c r="K194" s="37"/>
      <c r="P194" s="6"/>
      <c r="Q194" s="6"/>
      <c r="R194" s="9"/>
      <c r="X194" s="2"/>
      <c r="AB194" s="2"/>
      <c r="AC194" s="2"/>
      <c r="AD194" s="2"/>
      <c r="AE194" s="2"/>
    </row>
    <row r="195" spans="1:31">
      <c r="A195" t="s">
        <v>46</v>
      </c>
      <c r="B195" t="s">
        <v>47</v>
      </c>
      <c r="C195" t="s">
        <v>35</v>
      </c>
      <c r="D195">
        <v>52</v>
      </c>
      <c r="E195" t="s">
        <v>17</v>
      </c>
      <c r="F195" s="19" t="str">
        <f t="shared" si="6"/>
        <v>MatthewShapiroMGATE CITY STRIDERS</v>
      </c>
      <c r="G195" s="11">
        <v>1.6828703703703703E-2</v>
      </c>
      <c r="H195" s="19">
        <f>IF(C195="F",VLOOKUP(D195,'F 5K Road'!$A$2:$B$101,2,FALSE)*G195,VLOOKUP(D195,'M 5K Road'!$A$2:$B$101,2,FALSE)*G195)</f>
        <v>1.4566925925925926E-2</v>
      </c>
      <c r="I195" s="20">
        <f t="shared" si="7"/>
        <v>57</v>
      </c>
      <c r="J195" s="21">
        <f>VLOOKUP(I195,'Point Table'!A:B,2,FALSE)</f>
        <v>4.5</v>
      </c>
      <c r="K195" s="37"/>
      <c r="P195" s="6"/>
      <c r="Q195" s="6"/>
      <c r="R195" s="9"/>
      <c r="X195" s="2"/>
      <c r="AB195" s="2"/>
      <c r="AC195" s="2"/>
      <c r="AD195" s="2"/>
      <c r="AE195" s="2"/>
    </row>
    <row r="196" spans="1:31">
      <c r="A196" t="s">
        <v>544</v>
      </c>
      <c r="B196" t="s">
        <v>545</v>
      </c>
      <c r="C196" t="s">
        <v>35</v>
      </c>
      <c r="D196">
        <v>25</v>
      </c>
      <c r="E196" t="s">
        <v>19</v>
      </c>
      <c r="F196" s="19" t="str">
        <f t="shared" si="6"/>
        <v>CaryLeeMMILLENNIUM RUNNING</v>
      </c>
      <c r="G196" s="11">
        <v>1.4652777777777778E-2</v>
      </c>
      <c r="H196" s="19">
        <f>IF(C196="F",VLOOKUP(D196,'F 5K Road'!$A$2:$B$101,2,FALSE)*G196,VLOOKUP(D196,'M 5K Road'!$A$2:$B$101,2,FALSE)*G196)</f>
        <v>1.4652777777777778E-2</v>
      </c>
      <c r="I196" s="20">
        <f t="shared" si="7"/>
        <v>58</v>
      </c>
      <c r="J196" s="21">
        <f>VLOOKUP(I196,'Point Table'!A:B,2,FALSE)</f>
        <v>4.25</v>
      </c>
      <c r="K196" s="37"/>
      <c r="P196" s="6"/>
      <c r="Q196" s="6"/>
      <c r="R196" s="9"/>
      <c r="X196" s="2"/>
      <c r="AB196" s="2"/>
      <c r="AC196" s="2"/>
      <c r="AD196" s="2"/>
      <c r="AE196" s="2"/>
    </row>
    <row r="197" spans="1:31">
      <c r="A197" t="s">
        <v>115</v>
      </c>
      <c r="B197" t="s">
        <v>116</v>
      </c>
      <c r="C197" t="s">
        <v>35</v>
      </c>
      <c r="D197">
        <v>52</v>
      </c>
      <c r="E197" t="s">
        <v>18</v>
      </c>
      <c r="F197" s="19" t="str">
        <f t="shared" si="6"/>
        <v>RichardChristianMGREATER DERRY TRACK CLUB</v>
      </c>
      <c r="G197" s="11">
        <v>1.7013888888888887E-2</v>
      </c>
      <c r="H197" s="19">
        <f>IF(C197="F",VLOOKUP(D197,'F 5K Road'!$A$2:$B$101,2,FALSE)*G197,VLOOKUP(D197,'M 5K Road'!$A$2:$B$101,2,FALSE)*G197)</f>
        <v>1.4727222222222221E-2</v>
      </c>
      <c r="I197" s="20">
        <f t="shared" si="7"/>
        <v>59</v>
      </c>
      <c r="J197" s="21">
        <f>VLOOKUP(I197,'Point Table'!A:B,2,FALSE)</f>
        <v>4</v>
      </c>
      <c r="K197" s="37"/>
      <c r="P197" s="6"/>
      <c r="Q197" s="6"/>
      <c r="R197" s="9"/>
      <c r="X197" s="2"/>
      <c r="AB197" s="2"/>
      <c r="AC197" s="2"/>
      <c r="AD197" s="2"/>
      <c r="AE197" s="2"/>
    </row>
    <row r="198" spans="1:31">
      <c r="A198" t="s">
        <v>39</v>
      </c>
      <c r="B198" t="s">
        <v>593</v>
      </c>
      <c r="C198" t="s">
        <v>35</v>
      </c>
      <c r="D198">
        <v>65</v>
      </c>
      <c r="E198" t="s">
        <v>17</v>
      </c>
      <c r="F198" s="19" t="str">
        <f t="shared" si="6"/>
        <v>StephenMontibelloMGATE CITY STRIDERS</v>
      </c>
      <c r="G198" s="11">
        <v>1.9016203703703705E-2</v>
      </c>
      <c r="H198" s="19">
        <f>IF(C198="F",VLOOKUP(D198,'F 5K Road'!$A$2:$B$101,2,FALSE)*G198,VLOOKUP(D198,'M 5K Road'!$A$2:$B$101,2,FALSE)*G198)</f>
        <v>1.472995138888889E-2</v>
      </c>
      <c r="I198" s="20">
        <f t="shared" si="7"/>
        <v>60</v>
      </c>
      <c r="J198" s="21">
        <f>VLOOKUP(I198,'Point Table'!A:B,2,FALSE)</f>
        <v>3.75</v>
      </c>
      <c r="K198" s="37"/>
      <c r="P198" s="6"/>
      <c r="Q198" s="6"/>
      <c r="R198" s="9"/>
      <c r="X198" s="2"/>
      <c r="AB198" s="2"/>
      <c r="AC198" s="2"/>
      <c r="AD198" s="2"/>
      <c r="AE198" s="2"/>
    </row>
    <row r="199" spans="1:31">
      <c r="A199" t="s">
        <v>125</v>
      </c>
      <c r="B199" t="s">
        <v>126</v>
      </c>
      <c r="C199" t="s">
        <v>35</v>
      </c>
      <c r="D199">
        <v>69</v>
      </c>
      <c r="E199" t="s">
        <v>18</v>
      </c>
      <c r="F199" s="19" t="str">
        <f t="shared" si="6"/>
        <v>GarySomogieMGREATER DERRY TRACK CLUB</v>
      </c>
      <c r="G199" s="11">
        <v>1.9791666666666666E-2</v>
      </c>
      <c r="H199" s="19">
        <f>IF(C199="F",VLOOKUP(D199,'F 5K Road'!$A$2:$B$101,2,FALSE)*G199,VLOOKUP(D199,'M 5K Road'!$A$2:$B$101,2,FALSE)*G199)</f>
        <v>1.4752708333333331E-2</v>
      </c>
      <c r="I199" s="20">
        <f t="shared" si="7"/>
        <v>61</v>
      </c>
      <c r="J199" s="21">
        <f>VLOOKUP(I199,'Point Table'!A:B,2,FALSE)</f>
        <v>3.5</v>
      </c>
      <c r="K199" s="37"/>
      <c r="P199" s="6"/>
      <c r="Q199" s="6"/>
      <c r="R199" s="9"/>
      <c r="X199" s="2"/>
      <c r="AB199" s="2"/>
      <c r="AC199" s="2"/>
      <c r="AD199" s="2"/>
      <c r="AE199" s="2"/>
    </row>
    <row r="200" spans="1:31">
      <c r="A200" t="s">
        <v>46</v>
      </c>
      <c r="B200" t="s">
        <v>548</v>
      </c>
      <c r="C200" t="s">
        <v>35</v>
      </c>
      <c r="D200">
        <v>32</v>
      </c>
      <c r="E200" t="s">
        <v>18</v>
      </c>
      <c r="F200" s="19" t="str">
        <f t="shared" si="6"/>
        <v>MatthewPersellMGREATER DERRY TRACK CLUB</v>
      </c>
      <c r="G200" s="11">
        <v>1.4907407407407407E-2</v>
      </c>
      <c r="H200" s="19">
        <f>IF(C200="F",VLOOKUP(D200,'F 5K Road'!$A$2:$B$101,2,FALSE)*G200,VLOOKUP(D200,'M 5K Road'!$A$2:$B$101,2,FALSE)*G200)</f>
        <v>1.4861194444444444E-2</v>
      </c>
      <c r="I200" s="20">
        <f t="shared" si="7"/>
        <v>62</v>
      </c>
      <c r="J200" s="21">
        <f>VLOOKUP(I200,'Point Table'!A:B,2,FALSE)</f>
        <v>3.25</v>
      </c>
      <c r="K200" s="37"/>
      <c r="P200" s="6"/>
      <c r="Q200" s="6"/>
      <c r="R200" s="9"/>
      <c r="X200" s="2"/>
      <c r="AB200" s="2"/>
      <c r="AC200" s="2"/>
      <c r="AD200" s="2"/>
      <c r="AE200" s="2"/>
    </row>
    <row r="201" spans="1:31">
      <c r="A201" t="s">
        <v>160</v>
      </c>
      <c r="B201" t="s">
        <v>161</v>
      </c>
      <c r="C201" t="s">
        <v>35</v>
      </c>
      <c r="D201">
        <v>56</v>
      </c>
      <c r="E201" t="s">
        <v>19</v>
      </c>
      <c r="F201" s="19" t="str">
        <f t="shared" si="6"/>
        <v>SeanPattenMMILLENNIUM RUNNING</v>
      </c>
      <c r="G201" s="11">
        <v>1.7881944444444443E-2</v>
      </c>
      <c r="H201" s="19">
        <f>IF(C201="F",VLOOKUP(D201,'F 5K Road'!$A$2:$B$101,2,FALSE)*G201,VLOOKUP(D201,'M 5K Road'!$A$2:$B$101,2,FALSE)*G201)</f>
        <v>1.4977916666666665E-2</v>
      </c>
      <c r="I201" s="20">
        <f t="shared" si="7"/>
        <v>63</v>
      </c>
      <c r="J201" s="21">
        <f>VLOOKUP(I201,'Point Table'!A:B,2,FALSE)</f>
        <v>3</v>
      </c>
      <c r="K201" s="37"/>
      <c r="P201" s="6"/>
      <c r="Q201" s="6"/>
      <c r="R201" s="9"/>
      <c r="X201" s="2"/>
      <c r="AB201" s="2"/>
      <c r="AC201" s="2"/>
      <c r="AD201" s="2"/>
      <c r="AE201" s="2"/>
    </row>
    <row r="202" spans="1:31">
      <c r="A202" t="s">
        <v>103</v>
      </c>
      <c r="B202" t="s">
        <v>104</v>
      </c>
      <c r="C202" t="s">
        <v>35</v>
      </c>
      <c r="D202">
        <v>38</v>
      </c>
      <c r="E202" t="s">
        <v>18</v>
      </c>
      <c r="F202" s="19" t="str">
        <f t="shared" si="6"/>
        <v>RonaldGallantMGREATER DERRY TRACK CLUB</v>
      </c>
      <c r="G202" s="11">
        <v>1.5590277777777778E-2</v>
      </c>
      <c r="H202" s="19">
        <f>IF(C202="F",VLOOKUP(D202,'F 5K Road'!$A$2:$B$101,2,FALSE)*G202,VLOOKUP(D202,'M 5K Road'!$A$2:$B$101,2,FALSE)*G202)</f>
        <v>1.5022791666666667E-2</v>
      </c>
      <c r="I202" s="20">
        <f t="shared" si="7"/>
        <v>64</v>
      </c>
      <c r="J202" s="21">
        <f>VLOOKUP(I202,'Point Table'!A:B,2,FALSE)</f>
        <v>2.8</v>
      </c>
      <c r="K202" s="37"/>
      <c r="P202" s="6"/>
      <c r="Q202" s="6"/>
      <c r="R202" s="9"/>
      <c r="X202" s="2"/>
      <c r="AB202" s="2"/>
      <c r="AC202" s="2"/>
      <c r="AD202" s="2"/>
      <c r="AE202" s="2"/>
    </row>
    <row r="203" spans="1:31">
      <c r="A203" t="s">
        <v>164</v>
      </c>
      <c r="B203" t="s">
        <v>426</v>
      </c>
      <c r="C203" t="s">
        <v>35</v>
      </c>
      <c r="D203">
        <v>47</v>
      </c>
      <c r="E203" t="s">
        <v>19</v>
      </c>
      <c r="F203" s="19" t="str">
        <f t="shared" si="6"/>
        <v>EricChorneyMMILLENNIUM RUNNING</v>
      </c>
      <c r="G203" s="11">
        <v>1.695601851851852E-2</v>
      </c>
      <c r="H203" s="19">
        <f>IF(C203="F",VLOOKUP(D203,'F 5K Road'!$A$2:$B$101,2,FALSE)*G203,VLOOKUP(D203,'M 5K Road'!$A$2:$B$101,2,FALSE)*G203)</f>
        <v>1.5270590277777779E-2</v>
      </c>
      <c r="I203" s="20">
        <f t="shared" si="7"/>
        <v>65</v>
      </c>
      <c r="J203" s="21">
        <f>VLOOKUP(I203,'Point Table'!A:B,2,FALSE)</f>
        <v>2.6</v>
      </c>
      <c r="K203" s="37"/>
      <c r="P203" s="6"/>
      <c r="Q203" s="6"/>
      <c r="R203" s="9"/>
      <c r="X203" s="2"/>
      <c r="AB203" s="2"/>
      <c r="AC203" s="2"/>
      <c r="AD203" s="2"/>
      <c r="AE203" s="2"/>
    </row>
    <row r="204" spans="1:31">
      <c r="A204" t="s">
        <v>134</v>
      </c>
      <c r="B204" t="s">
        <v>580</v>
      </c>
      <c r="C204" t="s">
        <v>35</v>
      </c>
      <c r="D204">
        <v>55</v>
      </c>
      <c r="E204" t="s">
        <v>19</v>
      </c>
      <c r="F204" s="19" t="str">
        <f t="shared" si="6"/>
        <v>PeterLincolnMMILLENNIUM RUNNING</v>
      </c>
      <c r="G204" s="11">
        <v>1.8333333333333333E-2</v>
      </c>
      <c r="H204" s="19">
        <f>IF(C204="F",VLOOKUP(D204,'F 5K Road'!$A$2:$B$101,2,FALSE)*G204,VLOOKUP(D204,'M 5K Road'!$A$2:$B$101,2,FALSE)*G204)</f>
        <v>1.5484333333333334E-2</v>
      </c>
      <c r="I204" s="20">
        <f t="shared" si="7"/>
        <v>66</v>
      </c>
      <c r="J204" s="21">
        <f>VLOOKUP(I204,'Point Table'!A:B,2,FALSE)</f>
        <v>2.4</v>
      </c>
      <c r="K204" s="37"/>
      <c r="P204" s="6"/>
      <c r="Q204" s="6"/>
      <c r="R204" s="9"/>
      <c r="X204" s="2"/>
      <c r="AB204" s="2"/>
      <c r="AC204" s="2"/>
      <c r="AD204" s="2"/>
      <c r="AE204" s="2"/>
    </row>
    <row r="205" spans="1:31">
      <c r="A205" t="s">
        <v>383</v>
      </c>
      <c r="B205" t="s">
        <v>379</v>
      </c>
      <c r="C205" t="s">
        <v>35</v>
      </c>
      <c r="D205">
        <v>30</v>
      </c>
      <c r="E205" t="s">
        <v>17</v>
      </c>
      <c r="F205" s="19" t="str">
        <f t="shared" si="6"/>
        <v>CallumMeredithMGATE CITY STRIDERS</v>
      </c>
      <c r="G205" s="11">
        <v>1.5543981481481482E-2</v>
      </c>
      <c r="H205" s="19">
        <f>IF(C205="F",VLOOKUP(D205,'F 5K Road'!$A$2:$B$101,2,FALSE)*G205,VLOOKUP(D205,'M 5K Road'!$A$2:$B$101,2,FALSE)*G205)</f>
        <v>1.5542427083333334E-2</v>
      </c>
      <c r="I205" s="20">
        <f t="shared" si="7"/>
        <v>67</v>
      </c>
      <c r="J205" s="21">
        <f>VLOOKUP(I205,'Point Table'!A:B,2,FALSE)</f>
        <v>2.2000000000000002</v>
      </c>
      <c r="K205" s="37"/>
      <c r="P205" s="6"/>
      <c r="Q205" s="6"/>
      <c r="R205" s="9"/>
      <c r="X205" s="2"/>
      <c r="AB205" s="2"/>
      <c r="AC205" s="2"/>
      <c r="AD205" s="2"/>
      <c r="AE205" s="2"/>
    </row>
    <row r="206" spans="1:31">
      <c r="A206" t="s">
        <v>39</v>
      </c>
      <c r="B206" t="s">
        <v>554</v>
      </c>
      <c r="C206" t="s">
        <v>35</v>
      </c>
      <c r="D206">
        <v>23</v>
      </c>
      <c r="E206" t="s">
        <v>19</v>
      </c>
      <c r="F206" s="19" t="str">
        <f t="shared" si="6"/>
        <v>StephenMillerMMILLENNIUM RUNNING</v>
      </c>
      <c r="G206" s="11">
        <v>1.5578703703703704E-2</v>
      </c>
      <c r="H206" s="19">
        <f>IF(C206="F",VLOOKUP(D206,'F 5K Road'!$A$2:$B$101,2,FALSE)*G206,VLOOKUP(D206,'M 5K Road'!$A$2:$B$101,2,FALSE)*G206)</f>
        <v>1.5578703703703704E-2</v>
      </c>
      <c r="I206" s="20">
        <f t="shared" si="7"/>
        <v>68</v>
      </c>
      <c r="J206" s="21">
        <f>VLOOKUP(I206,'Point Table'!A:B,2,FALSE)</f>
        <v>2</v>
      </c>
      <c r="K206" s="37"/>
      <c r="P206" s="6"/>
      <c r="Q206" s="6"/>
      <c r="R206" s="9"/>
      <c r="X206" s="2"/>
      <c r="AB206" s="2"/>
      <c r="AC206" s="2"/>
      <c r="AD206" s="2"/>
      <c r="AE206" s="2"/>
    </row>
    <row r="207" spans="1:31">
      <c r="A207" t="s">
        <v>585</v>
      </c>
      <c r="B207" t="s">
        <v>586</v>
      </c>
      <c r="C207" t="s">
        <v>35</v>
      </c>
      <c r="D207">
        <v>55</v>
      </c>
      <c r="E207" t="s">
        <v>18</v>
      </c>
      <c r="F207" s="19" t="str">
        <f t="shared" si="6"/>
        <v>JoseVelhoMGREATER DERRY TRACK CLUB</v>
      </c>
      <c r="G207" s="11">
        <v>1.846064814814815E-2</v>
      </c>
      <c r="H207" s="19">
        <f>IF(C207="F",VLOOKUP(D207,'F 5K Road'!$A$2:$B$101,2,FALSE)*G207,VLOOKUP(D207,'M 5K Road'!$A$2:$B$101,2,FALSE)*G207)</f>
        <v>1.5591863425925927E-2</v>
      </c>
      <c r="I207" s="20">
        <f t="shared" si="7"/>
        <v>69</v>
      </c>
      <c r="J207" s="21">
        <f>VLOOKUP(I207,'Point Table'!A:B,2,FALSE)</f>
        <v>1.8</v>
      </c>
      <c r="K207" s="37"/>
      <c r="P207" s="6"/>
      <c r="Q207" s="6"/>
      <c r="R207" s="9"/>
      <c r="X207" s="2"/>
      <c r="AB207" s="2"/>
      <c r="AC207" s="2"/>
      <c r="AD207" s="2"/>
      <c r="AE207" s="2"/>
    </row>
    <row r="208" spans="1:31">
      <c r="A208" t="s">
        <v>39</v>
      </c>
      <c r="B208" t="s">
        <v>40</v>
      </c>
      <c r="C208" t="s">
        <v>35</v>
      </c>
      <c r="D208">
        <v>45</v>
      </c>
      <c r="E208" t="s">
        <v>17</v>
      </c>
      <c r="F208" s="19" t="str">
        <f t="shared" si="6"/>
        <v>StephenRouleauMGATE CITY STRIDERS</v>
      </c>
      <c r="G208" s="11">
        <v>1.7118055555555556E-2</v>
      </c>
      <c r="H208" s="19">
        <f>IF(C208="F",VLOOKUP(D208,'F 5K Road'!$A$2:$B$101,2,FALSE)*G208,VLOOKUP(D208,'M 5K Road'!$A$2:$B$101,2,FALSE)*G208)</f>
        <v>1.5656173611111112E-2</v>
      </c>
      <c r="I208" s="20">
        <f t="shared" si="7"/>
        <v>70</v>
      </c>
      <c r="J208" s="21">
        <f>VLOOKUP(I208,'Point Table'!A:B,2,FALSE)</f>
        <v>1.6</v>
      </c>
      <c r="K208" s="37"/>
      <c r="P208" s="6"/>
      <c r="Q208" s="6"/>
      <c r="R208" s="9"/>
      <c r="X208" s="2"/>
      <c r="AB208" s="2"/>
      <c r="AC208" s="2"/>
      <c r="AD208" s="2"/>
      <c r="AE208" s="2"/>
    </row>
    <row r="209" spans="1:31">
      <c r="A209" t="s">
        <v>417</v>
      </c>
      <c r="B209" t="s">
        <v>451</v>
      </c>
      <c r="C209" t="s">
        <v>35</v>
      </c>
      <c r="D209">
        <v>55</v>
      </c>
      <c r="E209" t="s">
        <v>19</v>
      </c>
      <c r="F209" s="19" t="str">
        <f t="shared" si="6"/>
        <v>DanKingMMILLENNIUM RUNNING</v>
      </c>
      <c r="G209" s="11">
        <v>1.8541666666666668E-2</v>
      </c>
      <c r="H209" s="19">
        <f>IF(C209="F",VLOOKUP(D209,'F 5K Road'!$A$2:$B$101,2,FALSE)*G209,VLOOKUP(D209,'M 5K Road'!$A$2:$B$101,2,FALSE)*G209)</f>
        <v>1.566029166666667E-2</v>
      </c>
      <c r="I209" s="20">
        <f t="shared" si="7"/>
        <v>71</v>
      </c>
      <c r="J209" s="21">
        <f>VLOOKUP(I209,'Point Table'!A:B,2,FALSE)</f>
        <v>1.5</v>
      </c>
      <c r="K209" s="37"/>
      <c r="P209" s="6"/>
      <c r="Q209" s="6"/>
      <c r="R209" s="9"/>
      <c r="X209" s="2"/>
      <c r="AB209" s="2"/>
      <c r="AC209" s="2"/>
      <c r="AD209" s="2"/>
      <c r="AE209" s="2"/>
    </row>
    <row r="210" spans="1:31">
      <c r="A210" t="s">
        <v>103</v>
      </c>
      <c r="B210" t="s">
        <v>201</v>
      </c>
      <c r="C210" t="s">
        <v>35</v>
      </c>
      <c r="D210">
        <v>77</v>
      </c>
      <c r="E210" t="s">
        <v>19</v>
      </c>
      <c r="F210" s="19" t="str">
        <f t="shared" si="6"/>
        <v>RonaldCurrierMMILLENNIUM RUNNING</v>
      </c>
      <c r="G210" s="11">
        <v>2.3865740740740739E-2</v>
      </c>
      <c r="H210" s="19">
        <f>IF(C210="F",VLOOKUP(D210,'F 5K Road'!$A$2:$B$101,2,FALSE)*G210,VLOOKUP(D210,'M 5K Road'!$A$2:$B$101,2,FALSE)*G210)</f>
        <v>1.5772868055555556E-2</v>
      </c>
      <c r="I210" s="20">
        <f t="shared" si="7"/>
        <v>72</v>
      </c>
      <c r="J210" s="21">
        <f>VLOOKUP(I210,'Point Table'!A:B,2,FALSE)</f>
        <v>1.4</v>
      </c>
      <c r="K210" s="37"/>
      <c r="P210" s="6"/>
      <c r="Q210" s="6"/>
      <c r="R210" s="9"/>
      <c r="X210" s="2"/>
      <c r="AB210" s="2"/>
      <c r="AC210" s="2"/>
      <c r="AD210" s="2"/>
      <c r="AE210" s="2"/>
    </row>
    <row r="211" spans="1:31">
      <c r="A211" t="s">
        <v>109</v>
      </c>
      <c r="B211" t="s">
        <v>110</v>
      </c>
      <c r="C211" t="s">
        <v>35</v>
      </c>
      <c r="D211">
        <v>31</v>
      </c>
      <c r="E211" t="s">
        <v>18</v>
      </c>
      <c r="F211" s="19" t="str">
        <f t="shared" si="6"/>
        <v>ChristopherForbesMGREATER DERRY TRACK CLUB</v>
      </c>
      <c r="G211" s="11">
        <v>1.5902777777777776E-2</v>
      </c>
      <c r="H211" s="19">
        <f>IF(C211="F",VLOOKUP(D211,'F 5K Road'!$A$2:$B$101,2,FALSE)*G211,VLOOKUP(D211,'M 5K Road'!$A$2:$B$101,2,FALSE)*G211)</f>
        <v>1.5885284722222219E-2</v>
      </c>
      <c r="I211" s="20">
        <f t="shared" si="7"/>
        <v>73</v>
      </c>
      <c r="J211" s="21">
        <f>VLOOKUP(I211,'Point Table'!A:B,2,FALSE)</f>
        <v>1.3</v>
      </c>
      <c r="K211" s="37"/>
      <c r="P211" s="6"/>
      <c r="Q211" s="6"/>
      <c r="R211" s="9"/>
      <c r="X211" s="2"/>
      <c r="AB211" s="2"/>
      <c r="AC211" s="2"/>
      <c r="AD211" s="2"/>
      <c r="AE211" s="2"/>
    </row>
    <row r="212" spans="1:31">
      <c r="A212" t="s">
        <v>361</v>
      </c>
      <c r="B212" t="s">
        <v>362</v>
      </c>
      <c r="C212" t="s">
        <v>35</v>
      </c>
      <c r="D212">
        <v>63</v>
      </c>
      <c r="E212" t="s">
        <v>18</v>
      </c>
      <c r="F212" s="19" t="str">
        <f t="shared" si="6"/>
        <v>BryanKermanMGREATER DERRY TRACK CLUB</v>
      </c>
      <c r="G212" s="11">
        <v>2.0150462962962964E-2</v>
      </c>
      <c r="H212" s="19">
        <f>IF(C212="F",VLOOKUP(D212,'F 5K Road'!$A$2:$B$101,2,FALSE)*G212,VLOOKUP(D212,'M 5K Road'!$A$2:$B$101,2,FALSE)*G212)</f>
        <v>1.5890655092592593E-2</v>
      </c>
      <c r="I212" s="20">
        <f t="shared" si="7"/>
        <v>74</v>
      </c>
      <c r="J212" s="21">
        <f>VLOOKUP(I212,'Point Table'!A:B,2,FALSE)</f>
        <v>1.2</v>
      </c>
      <c r="K212" s="37"/>
      <c r="P212" s="6"/>
      <c r="Q212" s="6"/>
      <c r="R212" s="9"/>
      <c r="X212" s="2"/>
      <c r="AB212" s="2"/>
      <c r="AC212" s="2"/>
      <c r="AD212" s="2"/>
      <c r="AE212" s="2"/>
    </row>
    <row r="213" spans="1:31">
      <c r="A213" t="s">
        <v>109</v>
      </c>
      <c r="B213" t="s">
        <v>587</v>
      </c>
      <c r="C213" t="s">
        <v>35</v>
      </c>
      <c r="D213">
        <v>53</v>
      </c>
      <c r="E213" t="s">
        <v>19</v>
      </c>
      <c r="F213" s="19" t="str">
        <f t="shared" si="6"/>
        <v>ChristopherMichalmanMMILLENNIUM RUNNING</v>
      </c>
      <c r="G213" s="11">
        <v>1.8518518518518517E-2</v>
      </c>
      <c r="H213" s="19">
        <f>IF(C213="F",VLOOKUP(D213,'F 5K Road'!$A$2:$B$101,2,FALSE)*G213,VLOOKUP(D213,'M 5K Road'!$A$2:$B$101,2,FALSE)*G213)</f>
        <v>1.5900000000000001E-2</v>
      </c>
      <c r="I213" s="20">
        <f t="shared" si="7"/>
        <v>75</v>
      </c>
      <c r="J213" s="21">
        <f>VLOOKUP(I213,'Point Table'!A:B,2,FALSE)</f>
        <v>1.1000000000000001</v>
      </c>
      <c r="K213" s="37"/>
      <c r="P213" s="6"/>
      <c r="Q213" s="6"/>
      <c r="R213" s="9"/>
      <c r="X213" s="2"/>
      <c r="AB213" s="2"/>
      <c r="AC213" s="2"/>
      <c r="AD213" s="2"/>
      <c r="AE213" s="2"/>
    </row>
    <row r="214" spans="1:31">
      <c r="A214" t="s">
        <v>124</v>
      </c>
      <c r="B214" t="s">
        <v>607</v>
      </c>
      <c r="C214" t="s">
        <v>35</v>
      </c>
      <c r="D214">
        <v>63</v>
      </c>
      <c r="E214" t="s">
        <v>18</v>
      </c>
      <c r="F214" s="19" t="str">
        <f t="shared" si="6"/>
        <v>MarkLutterMGREATER DERRY TRACK CLUB</v>
      </c>
      <c r="G214" s="11">
        <v>2.0243055555555556E-2</v>
      </c>
      <c r="H214" s="19">
        <f>IF(C214="F",VLOOKUP(D214,'F 5K Road'!$A$2:$B$101,2,FALSE)*G214,VLOOKUP(D214,'M 5K Road'!$A$2:$B$101,2,FALSE)*G214)</f>
        <v>1.5963673611111111E-2</v>
      </c>
      <c r="I214" s="20">
        <f t="shared" si="7"/>
        <v>76</v>
      </c>
      <c r="J214" s="21">
        <f>VLOOKUP(I214,'Point Table'!A:B,2,FALSE)</f>
        <v>1</v>
      </c>
      <c r="K214" s="37"/>
      <c r="P214" s="6"/>
      <c r="Q214" s="6"/>
      <c r="R214" s="9"/>
      <c r="X214" s="2"/>
      <c r="AB214" s="2"/>
      <c r="AC214" s="2"/>
      <c r="AD214" s="2"/>
      <c r="AE214" s="2"/>
    </row>
    <row r="215" spans="1:31">
      <c r="A215" t="s">
        <v>52</v>
      </c>
      <c r="B215" t="s">
        <v>53</v>
      </c>
      <c r="C215" t="s">
        <v>35</v>
      </c>
      <c r="D215">
        <v>59</v>
      </c>
      <c r="E215" t="s">
        <v>17</v>
      </c>
      <c r="F215" s="19" t="str">
        <f t="shared" si="6"/>
        <v>JacquesDubeMGATE CITY STRIDERS</v>
      </c>
      <c r="G215" s="11">
        <v>1.9583333333333335E-2</v>
      </c>
      <c r="H215" s="19">
        <f>IF(C215="F",VLOOKUP(D215,'F 5K Road'!$A$2:$B$101,2,FALSE)*G215,VLOOKUP(D215,'M 5K Road'!$A$2:$B$101,2,FALSE)*G215)</f>
        <v>1.5991750000000002E-2</v>
      </c>
      <c r="I215" s="20">
        <f t="shared" si="7"/>
        <v>77</v>
      </c>
      <c r="J215" s="21">
        <f>VLOOKUP(I215,'Point Table'!A:B,2,FALSE)</f>
        <v>1</v>
      </c>
      <c r="K215" s="37"/>
      <c r="P215" s="6"/>
      <c r="Q215" s="6"/>
      <c r="R215" s="9"/>
      <c r="X215" s="2"/>
      <c r="AB215" s="2"/>
      <c r="AC215" s="2"/>
      <c r="AD215" s="2"/>
      <c r="AE215" s="2"/>
    </row>
    <row r="216" spans="1:31">
      <c r="A216" t="s">
        <v>557</v>
      </c>
      <c r="B216" t="s">
        <v>558</v>
      </c>
      <c r="C216" t="s">
        <v>35</v>
      </c>
      <c r="D216">
        <v>19</v>
      </c>
      <c r="E216" t="s">
        <v>18</v>
      </c>
      <c r="F216" s="19" t="str">
        <f t="shared" si="6"/>
        <v>CodyMerrillMGREATER DERRY TRACK CLUB</v>
      </c>
      <c r="G216" s="11">
        <v>1.6099537037037037E-2</v>
      </c>
      <c r="H216" s="19">
        <f>IF(C216="F",VLOOKUP(D216,'F 5K Road'!$A$2:$B$101,2,FALSE)*G216,VLOOKUP(D216,'M 5K Road'!$A$2:$B$101,2,FALSE)*G216)</f>
        <v>1.6099537037037037E-2</v>
      </c>
      <c r="I216" s="20">
        <f t="shared" si="7"/>
        <v>78</v>
      </c>
      <c r="J216" s="21">
        <f>VLOOKUP(I216,'Point Table'!A:B,2,FALSE)</f>
        <v>1</v>
      </c>
      <c r="K216" s="37"/>
      <c r="P216" s="6"/>
      <c r="Q216" s="6"/>
      <c r="R216" s="9"/>
      <c r="X216" s="2"/>
      <c r="AB216" s="2"/>
      <c r="AC216" s="2"/>
      <c r="AD216" s="2"/>
      <c r="AE216" s="2"/>
    </row>
    <row r="217" spans="1:31">
      <c r="A217" t="s">
        <v>164</v>
      </c>
      <c r="B217" t="s">
        <v>452</v>
      </c>
      <c r="C217" t="s">
        <v>35</v>
      </c>
      <c r="D217">
        <v>54</v>
      </c>
      <c r="E217" t="s">
        <v>19</v>
      </c>
      <c r="F217" s="19" t="str">
        <f t="shared" si="6"/>
        <v>EricEastmanMMILLENNIUM RUNNING</v>
      </c>
      <c r="G217" s="11">
        <v>1.8958333333333334E-2</v>
      </c>
      <c r="H217" s="19">
        <f>IF(C217="F",VLOOKUP(D217,'F 5K Road'!$A$2:$B$101,2,FALSE)*G217,VLOOKUP(D217,'M 5K Road'!$A$2:$B$101,2,FALSE)*G217)</f>
        <v>1.6144916666666669E-2</v>
      </c>
      <c r="I217" s="20">
        <f t="shared" si="7"/>
        <v>79</v>
      </c>
      <c r="J217" s="21">
        <f>VLOOKUP(I217,'Point Table'!A:B,2,FALSE)</f>
        <v>1</v>
      </c>
      <c r="K217" s="37"/>
      <c r="P217" s="6"/>
      <c r="Q217" s="6"/>
      <c r="R217" s="9"/>
      <c r="X217" s="2"/>
      <c r="AB217" s="2"/>
      <c r="AC217" s="2"/>
      <c r="AD217" s="2"/>
      <c r="AE217" s="2"/>
    </row>
    <row r="218" spans="1:31">
      <c r="A218" t="s">
        <v>573</v>
      </c>
      <c r="B218" t="s">
        <v>574</v>
      </c>
      <c r="C218" t="s">
        <v>35</v>
      </c>
      <c r="D218">
        <v>47</v>
      </c>
      <c r="E218" t="s">
        <v>19</v>
      </c>
      <c r="F218" s="19" t="str">
        <f t="shared" si="6"/>
        <v>ClintonSwettMMILLENNIUM RUNNING</v>
      </c>
      <c r="G218" s="11">
        <v>1.8124999999999999E-2</v>
      </c>
      <c r="H218" s="19">
        <f>IF(C218="F",VLOOKUP(D218,'F 5K Road'!$A$2:$B$101,2,FALSE)*G218,VLOOKUP(D218,'M 5K Road'!$A$2:$B$101,2,FALSE)*G218)</f>
        <v>1.6323374999999998E-2</v>
      </c>
      <c r="I218" s="20">
        <f t="shared" si="7"/>
        <v>80</v>
      </c>
      <c r="J218" s="21">
        <f>VLOOKUP(I218,'Point Table'!A:B,2,FALSE)</f>
        <v>1</v>
      </c>
      <c r="K218" s="37"/>
      <c r="P218" s="6"/>
      <c r="Q218" s="6"/>
      <c r="R218" s="9"/>
      <c r="X218" s="2"/>
      <c r="AB218" s="2"/>
      <c r="AC218" s="2"/>
      <c r="AD218" s="2"/>
      <c r="AE218" s="2"/>
    </row>
    <row r="219" spans="1:31">
      <c r="A219" t="s">
        <v>561</v>
      </c>
      <c r="B219" t="s">
        <v>114</v>
      </c>
      <c r="C219" t="s">
        <v>35</v>
      </c>
      <c r="D219">
        <v>23</v>
      </c>
      <c r="E219" t="s">
        <v>18</v>
      </c>
      <c r="F219" s="19" t="str">
        <f t="shared" si="6"/>
        <v>KyleHoglundMGREATER DERRY TRACK CLUB</v>
      </c>
      <c r="G219" s="11">
        <v>1.6435185185185185E-2</v>
      </c>
      <c r="H219" s="19">
        <f>IF(C219="F",VLOOKUP(D219,'F 5K Road'!$A$2:$B$101,2,FALSE)*G219,VLOOKUP(D219,'M 5K Road'!$A$2:$B$101,2,FALSE)*G219)</f>
        <v>1.6435185185185185E-2</v>
      </c>
      <c r="I219" s="20">
        <f t="shared" si="7"/>
        <v>81</v>
      </c>
      <c r="J219" s="21">
        <f>VLOOKUP(I219,'Point Table'!A:B,2,FALSE)</f>
        <v>1</v>
      </c>
      <c r="K219" s="37"/>
      <c r="P219" s="6"/>
      <c r="Q219" s="6"/>
      <c r="R219" s="9"/>
      <c r="X219" s="2"/>
      <c r="AB219" s="2"/>
      <c r="AC219" s="2"/>
      <c r="AD219" s="2"/>
      <c r="AE219" s="2"/>
    </row>
    <row r="220" spans="1:31">
      <c r="A220" t="s">
        <v>562</v>
      </c>
      <c r="B220" t="s">
        <v>563</v>
      </c>
      <c r="C220" t="s">
        <v>35</v>
      </c>
      <c r="D220">
        <v>27</v>
      </c>
      <c r="E220" t="s">
        <v>19</v>
      </c>
      <c r="F220" s="19" t="str">
        <f t="shared" si="6"/>
        <v>NoahKondorMMILLENNIUM RUNNING</v>
      </c>
      <c r="G220" s="11">
        <v>1.6655092592592593E-2</v>
      </c>
      <c r="H220" s="19">
        <f>IF(C220="F",VLOOKUP(D220,'F 5K Road'!$A$2:$B$101,2,FALSE)*G220,VLOOKUP(D220,'M 5K Road'!$A$2:$B$101,2,FALSE)*G220)</f>
        <v>1.6655092592592593E-2</v>
      </c>
      <c r="I220" s="20">
        <f t="shared" si="7"/>
        <v>82</v>
      </c>
      <c r="J220" s="21">
        <f>VLOOKUP(I220,'Point Table'!A:B,2,FALSE)</f>
        <v>1</v>
      </c>
      <c r="K220" s="37"/>
      <c r="P220" s="6"/>
      <c r="Q220" s="6"/>
      <c r="R220" s="9"/>
      <c r="X220" s="2"/>
      <c r="AB220" s="2"/>
      <c r="AC220" s="2"/>
      <c r="AD220" s="2"/>
      <c r="AE220" s="2"/>
    </row>
    <row r="221" spans="1:31">
      <c r="A221" t="s">
        <v>59</v>
      </c>
      <c r="B221" t="s">
        <v>564</v>
      </c>
      <c r="C221" t="s">
        <v>35</v>
      </c>
      <c r="D221">
        <v>19</v>
      </c>
      <c r="E221" t="s">
        <v>18</v>
      </c>
      <c r="F221" s="19" t="str">
        <f t="shared" si="6"/>
        <v>JackToscano, Jr.MGREATER DERRY TRACK CLUB</v>
      </c>
      <c r="G221" s="11">
        <v>1.6701388888888891E-2</v>
      </c>
      <c r="H221" s="19">
        <f>IF(C221="F",VLOOKUP(D221,'F 5K Road'!$A$2:$B$101,2,FALSE)*G221,VLOOKUP(D221,'M 5K Road'!$A$2:$B$101,2,FALSE)*G221)</f>
        <v>1.6701388888888891E-2</v>
      </c>
      <c r="I221" s="20">
        <f t="shared" si="7"/>
        <v>83</v>
      </c>
      <c r="J221" s="21">
        <f>VLOOKUP(I221,'Point Table'!A:B,2,FALSE)</f>
        <v>1</v>
      </c>
      <c r="K221" s="37"/>
      <c r="P221" s="6"/>
      <c r="Q221" s="6"/>
      <c r="R221" s="9"/>
      <c r="X221" s="2"/>
      <c r="AB221" s="2"/>
      <c r="AC221" s="2"/>
      <c r="AD221" s="2"/>
      <c r="AE221" s="2"/>
    </row>
    <row r="222" spans="1:31">
      <c r="A222" t="s">
        <v>614</v>
      </c>
      <c r="B222" t="s">
        <v>569</v>
      </c>
      <c r="C222" t="s">
        <v>35</v>
      </c>
      <c r="D222">
        <v>63</v>
      </c>
      <c r="E222" t="s">
        <v>18</v>
      </c>
      <c r="F222" s="19" t="str">
        <f t="shared" si="6"/>
        <v>DouglasPhairMGREATER DERRY TRACK CLUB</v>
      </c>
      <c r="G222" s="11">
        <v>2.119212962962963E-2</v>
      </c>
      <c r="H222" s="19">
        <f>IF(C222="F",VLOOKUP(D222,'F 5K Road'!$A$2:$B$101,2,FALSE)*G222,VLOOKUP(D222,'M 5K Road'!$A$2:$B$101,2,FALSE)*G222)</f>
        <v>1.6712113425925927E-2</v>
      </c>
      <c r="I222" s="20">
        <f t="shared" si="7"/>
        <v>84</v>
      </c>
      <c r="J222" s="21">
        <f>VLOOKUP(I222,'Point Table'!A:B,2,FALSE)</f>
        <v>1</v>
      </c>
      <c r="K222" s="37"/>
      <c r="P222" s="6"/>
      <c r="Q222" s="6"/>
      <c r="R222" s="9"/>
      <c r="X222" s="2"/>
      <c r="AB222" s="2"/>
      <c r="AC222" s="2"/>
      <c r="AD222" s="2"/>
      <c r="AE222" s="2"/>
    </row>
    <row r="223" spans="1:31">
      <c r="A223" t="s">
        <v>325</v>
      </c>
      <c r="B223" t="s">
        <v>326</v>
      </c>
      <c r="C223" t="s">
        <v>35</v>
      </c>
      <c r="D223">
        <v>40</v>
      </c>
      <c r="E223" t="s">
        <v>18</v>
      </c>
      <c r="F223" s="19" t="str">
        <f t="shared" si="6"/>
        <v>ChristophJaegerMGREATER DERRY TRACK CLUB</v>
      </c>
      <c r="G223" s="11">
        <v>1.7696759259259259E-2</v>
      </c>
      <c r="H223" s="19">
        <f>IF(C223="F",VLOOKUP(D223,'F 5K Road'!$A$2:$B$101,2,FALSE)*G223,VLOOKUP(D223,'M 5K Road'!$A$2:$B$101,2,FALSE)*G223)</f>
        <v>1.6804842592592593E-2</v>
      </c>
      <c r="I223" s="20">
        <f t="shared" si="7"/>
        <v>85</v>
      </c>
      <c r="J223" s="21">
        <f>VLOOKUP(I223,'Point Table'!A:B,2,FALSE)</f>
        <v>1</v>
      </c>
      <c r="K223" s="37"/>
      <c r="P223" s="6"/>
      <c r="Q223" s="6"/>
      <c r="R223" s="9"/>
      <c r="X223" s="2"/>
      <c r="AB223" s="2"/>
      <c r="AC223" s="2"/>
      <c r="AD223" s="2"/>
      <c r="AE223" s="2"/>
    </row>
    <row r="224" spans="1:31">
      <c r="A224" t="s">
        <v>322</v>
      </c>
      <c r="B224" t="s">
        <v>385</v>
      </c>
      <c r="C224" t="s">
        <v>35</v>
      </c>
      <c r="D224">
        <v>37</v>
      </c>
      <c r="E224" t="s">
        <v>17</v>
      </c>
      <c r="F224" s="19" t="str">
        <f t="shared" si="6"/>
        <v>WilliamBenedumMGATE CITY STRIDERS</v>
      </c>
      <c r="G224" s="11">
        <v>1.7534722222222222E-2</v>
      </c>
      <c r="H224" s="19">
        <f>IF(C224="F",VLOOKUP(D224,'F 5K Road'!$A$2:$B$101,2,FALSE)*G224,VLOOKUP(D224,'M 5K Road'!$A$2:$B$101,2,FALSE)*G224)</f>
        <v>1.7019201388888891E-2</v>
      </c>
      <c r="I224" s="20">
        <f t="shared" si="7"/>
        <v>86</v>
      </c>
      <c r="J224" s="21">
        <f>VLOOKUP(I224,'Point Table'!A:B,2,FALSE)</f>
        <v>1</v>
      </c>
      <c r="K224" s="37"/>
      <c r="P224" s="6"/>
      <c r="Q224" s="6"/>
      <c r="R224" s="9"/>
      <c r="X224" s="2"/>
      <c r="AB224" s="2"/>
      <c r="AC224" s="2"/>
      <c r="AD224" s="2"/>
      <c r="AE224" s="2"/>
    </row>
    <row r="225" spans="1:31">
      <c r="A225" t="s">
        <v>447</v>
      </c>
      <c r="B225" t="s">
        <v>448</v>
      </c>
      <c r="C225" t="s">
        <v>35</v>
      </c>
      <c r="D225">
        <v>42</v>
      </c>
      <c r="E225" t="s">
        <v>19</v>
      </c>
      <c r="F225" s="19" t="str">
        <f t="shared" si="6"/>
        <v>NikJansonMMILLENNIUM RUNNING</v>
      </c>
      <c r="G225" s="11">
        <v>1.8287037037037036E-2</v>
      </c>
      <c r="H225" s="19">
        <f>IF(C225="F",VLOOKUP(D225,'F 5K Road'!$A$2:$B$101,2,FALSE)*G225,VLOOKUP(D225,'M 5K Road'!$A$2:$B$101,2,FALSE)*G225)</f>
        <v>1.7109351851851851E-2</v>
      </c>
      <c r="I225" s="20">
        <f t="shared" si="7"/>
        <v>87</v>
      </c>
      <c r="J225" s="21">
        <f>VLOOKUP(I225,'Point Table'!A:B,2,FALSE)</f>
        <v>1</v>
      </c>
      <c r="K225" s="37"/>
      <c r="P225" s="6"/>
      <c r="Q225" s="6"/>
      <c r="R225" s="9"/>
      <c r="X225" s="2"/>
      <c r="AB225" s="2"/>
      <c r="AC225" s="2"/>
      <c r="AD225" s="2"/>
      <c r="AE225" s="2"/>
    </row>
    <row r="226" spans="1:31">
      <c r="A226" t="s">
        <v>618</v>
      </c>
      <c r="B226" t="s">
        <v>619</v>
      </c>
      <c r="C226" t="s">
        <v>35</v>
      </c>
      <c r="D226">
        <v>61</v>
      </c>
      <c r="E226" t="s">
        <v>19</v>
      </c>
      <c r="F226" s="19" t="str">
        <f t="shared" si="6"/>
        <v>StevePembertonMMILLENNIUM RUNNING</v>
      </c>
      <c r="G226" s="11">
        <v>2.1412037037037038E-2</v>
      </c>
      <c r="H226" s="19">
        <f>IF(C226="F",VLOOKUP(D226,'F 5K Road'!$A$2:$B$101,2,FALSE)*G226,VLOOKUP(D226,'M 5K Road'!$A$2:$B$101,2,FALSE)*G226)</f>
        <v>1.7185300925925927E-2</v>
      </c>
      <c r="I226" s="20">
        <f t="shared" si="7"/>
        <v>88</v>
      </c>
      <c r="J226" s="21">
        <f>VLOOKUP(I226,'Point Table'!A:B,2,FALSE)</f>
        <v>1</v>
      </c>
      <c r="K226" s="37"/>
      <c r="P226" s="6"/>
      <c r="Q226" s="6"/>
      <c r="R226" s="9"/>
      <c r="X226" s="2"/>
      <c r="AB226" s="2"/>
      <c r="AC226" s="2"/>
      <c r="AD226" s="2"/>
      <c r="AE226" s="2"/>
    </row>
    <row r="227" spans="1:31">
      <c r="A227" t="s">
        <v>576</v>
      </c>
      <c r="B227" t="s">
        <v>577</v>
      </c>
      <c r="C227" t="s">
        <v>35</v>
      </c>
      <c r="D227">
        <v>41</v>
      </c>
      <c r="E227" t="s">
        <v>19</v>
      </c>
      <c r="F227" s="19" t="str">
        <f t="shared" si="6"/>
        <v>AdamDickersonMMILLENNIUM RUNNING</v>
      </c>
      <c r="G227" s="11">
        <v>1.8240740740740741E-2</v>
      </c>
      <c r="H227" s="19">
        <f>IF(C227="F",VLOOKUP(D227,'F 5K Road'!$A$2:$B$101,2,FALSE)*G227,VLOOKUP(D227,'M 5K Road'!$A$2:$B$101,2,FALSE)*G227)</f>
        <v>1.7193722222222221E-2</v>
      </c>
      <c r="I227" s="20">
        <f t="shared" si="7"/>
        <v>89</v>
      </c>
      <c r="J227" s="21">
        <f>VLOOKUP(I227,'Point Table'!A:B,2,FALSE)</f>
        <v>1</v>
      </c>
      <c r="K227" s="37"/>
      <c r="P227" s="6"/>
      <c r="Q227" s="6"/>
      <c r="R227" s="9"/>
      <c r="X227" s="2"/>
      <c r="AB227" s="2"/>
      <c r="AC227" s="2"/>
      <c r="AD227" s="2"/>
      <c r="AE227" s="2"/>
    </row>
    <row r="228" spans="1:31">
      <c r="A228" t="s">
        <v>568</v>
      </c>
      <c r="B228" t="s">
        <v>569</v>
      </c>
      <c r="C228" t="s">
        <v>35</v>
      </c>
      <c r="D228">
        <v>27</v>
      </c>
      <c r="E228" t="s">
        <v>18</v>
      </c>
      <c r="F228" s="19" t="str">
        <f t="shared" si="6"/>
        <v>EvanPhairMGREATER DERRY TRACK CLUB</v>
      </c>
      <c r="G228" s="11">
        <v>1.7233796296296296E-2</v>
      </c>
      <c r="H228" s="19">
        <f>IF(C228="F",VLOOKUP(D228,'F 5K Road'!$A$2:$B$101,2,FALSE)*G228,VLOOKUP(D228,'M 5K Road'!$A$2:$B$101,2,FALSE)*G228)</f>
        <v>1.7233796296296296E-2</v>
      </c>
      <c r="I228" s="20">
        <f t="shared" si="7"/>
        <v>90</v>
      </c>
      <c r="J228" s="21">
        <f>VLOOKUP(I228,'Point Table'!A:B,2,FALSE)</f>
        <v>1</v>
      </c>
      <c r="K228" s="37"/>
      <c r="P228" s="6"/>
      <c r="Q228" s="6"/>
      <c r="R228" s="9"/>
      <c r="X228" s="2"/>
      <c r="AB228" s="2"/>
      <c r="AC228" s="2"/>
      <c r="AD228" s="2"/>
      <c r="AE228" s="2"/>
    </row>
    <row r="229" spans="1:31">
      <c r="A229" t="s">
        <v>59</v>
      </c>
      <c r="B229" t="s">
        <v>358</v>
      </c>
      <c r="C229" t="s">
        <v>35</v>
      </c>
      <c r="D229">
        <v>13</v>
      </c>
      <c r="E229" t="s">
        <v>18</v>
      </c>
      <c r="F229" s="19" t="str">
        <f t="shared" si="6"/>
        <v>JackGagneMGREATER DERRY TRACK CLUB</v>
      </c>
      <c r="G229" s="11">
        <v>1.7708333333333333E-2</v>
      </c>
      <c r="H229" s="19">
        <f>IF(C229="F",VLOOKUP(D229,'F 5K Road'!$A$2:$B$101,2,FALSE)*G229,VLOOKUP(D229,'M 5K Road'!$A$2:$B$101,2,FALSE)*G229)</f>
        <v>1.7708333333333333E-2</v>
      </c>
      <c r="I229" s="20">
        <f t="shared" si="7"/>
        <v>91</v>
      </c>
      <c r="J229" s="21">
        <f>VLOOKUP(I229,'Point Table'!A:B,2,FALSE)</f>
        <v>1</v>
      </c>
      <c r="K229" s="37"/>
      <c r="P229" s="6"/>
      <c r="Q229" s="6"/>
      <c r="R229" s="9"/>
      <c r="X229" s="2"/>
      <c r="AB229" s="2"/>
      <c r="AC229" s="2"/>
      <c r="AD229" s="2"/>
      <c r="AE229" s="2"/>
    </row>
    <row r="230" spans="1:31">
      <c r="A230" t="s">
        <v>85</v>
      </c>
      <c r="B230" t="s">
        <v>86</v>
      </c>
      <c r="C230" t="s">
        <v>35</v>
      </c>
      <c r="D230">
        <v>78</v>
      </c>
      <c r="E230" t="s">
        <v>17</v>
      </c>
      <c r="F230" s="19" t="str">
        <f t="shared" si="6"/>
        <v>RaymondBoutotteMGATE CITY STRIDERS</v>
      </c>
      <c r="G230" s="11">
        <v>2.7534722222222221E-2</v>
      </c>
      <c r="H230" s="19">
        <f>IF(C230="F",VLOOKUP(D230,'F 5K Road'!$A$2:$B$101,2,FALSE)*G230,VLOOKUP(D230,'M 5K Road'!$A$2:$B$101,2,FALSE)*G230)</f>
        <v>1.7834239583333335E-2</v>
      </c>
      <c r="I230" s="20">
        <f t="shared" si="7"/>
        <v>92</v>
      </c>
      <c r="J230" s="21">
        <f>VLOOKUP(I230,'Point Table'!A:B,2,FALSE)</f>
        <v>1</v>
      </c>
      <c r="K230" s="37"/>
      <c r="P230" s="6"/>
      <c r="Q230" s="6"/>
      <c r="R230" s="9"/>
      <c r="X230" s="2"/>
      <c r="AB230" s="2"/>
      <c r="AC230" s="2"/>
      <c r="AD230" s="2"/>
      <c r="AE230" s="2"/>
    </row>
    <row r="231" spans="1:31">
      <c r="A231" t="s">
        <v>117</v>
      </c>
      <c r="B231" t="s">
        <v>592</v>
      </c>
      <c r="C231" t="s">
        <v>35</v>
      </c>
      <c r="D231">
        <v>40</v>
      </c>
      <c r="E231" t="s">
        <v>19</v>
      </c>
      <c r="F231" s="19" t="str">
        <f t="shared" si="6"/>
        <v>JeffTobineMMILLENNIUM RUNNING</v>
      </c>
      <c r="G231" s="11">
        <v>1.9016203703703705E-2</v>
      </c>
      <c r="H231" s="19">
        <f>IF(C231="F",VLOOKUP(D231,'F 5K Road'!$A$2:$B$101,2,FALSE)*G231,VLOOKUP(D231,'M 5K Road'!$A$2:$B$101,2,FALSE)*G231)</f>
        <v>1.8057787037037039E-2</v>
      </c>
      <c r="I231" s="20">
        <f t="shared" si="7"/>
        <v>93</v>
      </c>
      <c r="J231" s="21">
        <f>VLOOKUP(I231,'Point Table'!A:B,2,FALSE)</f>
        <v>1</v>
      </c>
      <c r="K231" s="37"/>
      <c r="P231" s="6"/>
      <c r="Q231" s="6"/>
      <c r="R231" s="9"/>
      <c r="X231" s="2"/>
      <c r="AB231" s="2"/>
      <c r="AC231" s="2"/>
      <c r="AD231" s="2"/>
      <c r="AE231" s="2"/>
    </row>
    <row r="232" spans="1:31">
      <c r="A232" t="s">
        <v>464</v>
      </c>
      <c r="B232" t="s">
        <v>465</v>
      </c>
      <c r="C232" t="s">
        <v>35</v>
      </c>
      <c r="D232">
        <v>59</v>
      </c>
      <c r="E232" t="s">
        <v>19</v>
      </c>
      <c r="F232" s="19" t="str">
        <f t="shared" si="6"/>
        <v>DamianManginiMMILLENNIUM RUNNING</v>
      </c>
      <c r="G232" s="11">
        <v>2.3217592592592592E-2</v>
      </c>
      <c r="H232" s="19">
        <f>IF(C232="F",VLOOKUP(D232,'F 5K Road'!$A$2:$B$101,2,FALSE)*G232,VLOOKUP(D232,'M 5K Road'!$A$2:$B$101,2,FALSE)*G232)</f>
        <v>1.8959486111111111E-2</v>
      </c>
      <c r="I232" s="20">
        <f t="shared" si="7"/>
        <v>94</v>
      </c>
      <c r="J232" s="21">
        <f>VLOOKUP(I232,'Point Table'!A:B,2,FALSE)</f>
        <v>1</v>
      </c>
      <c r="K232" s="37"/>
      <c r="P232" s="6"/>
      <c r="Q232" s="6"/>
      <c r="R232" s="9"/>
      <c r="X232" s="2"/>
      <c r="AB232" s="2"/>
      <c r="AC232" s="2"/>
      <c r="AD232" s="2"/>
      <c r="AE232" s="2"/>
    </row>
    <row r="233" spans="1:31">
      <c r="A233" t="s">
        <v>92</v>
      </c>
      <c r="B233" t="s">
        <v>540</v>
      </c>
      <c r="C233" t="s">
        <v>35</v>
      </c>
      <c r="D233">
        <v>48</v>
      </c>
      <c r="E233" t="s">
        <v>19</v>
      </c>
      <c r="F233" s="19" t="str">
        <f t="shared" si="6"/>
        <v>MichaelKlugMMILLENNIUM RUNNING</v>
      </c>
      <c r="G233" s="11">
        <v>2.1365740740740741E-2</v>
      </c>
      <c r="H233" s="19">
        <f>IF(C233="F",VLOOKUP(D233,'F 5K Road'!$A$2:$B$101,2,FALSE)*G233,VLOOKUP(D233,'M 5K Road'!$A$2:$B$101,2,FALSE)*G233)</f>
        <v>1.9092425925925926E-2</v>
      </c>
      <c r="I233" s="20">
        <f t="shared" si="7"/>
        <v>95</v>
      </c>
      <c r="J233" s="21">
        <f>VLOOKUP(I233,'Point Table'!A:B,2,FALSE)</f>
        <v>1</v>
      </c>
      <c r="K233" s="37"/>
      <c r="P233" s="6"/>
      <c r="Q233" s="6"/>
      <c r="R233" s="9"/>
      <c r="X233" s="2"/>
      <c r="AB233" s="2"/>
      <c r="AC233" s="2"/>
      <c r="AD233" s="2"/>
      <c r="AE233" s="2"/>
    </row>
    <row r="234" spans="1:31">
      <c r="A234" t="s">
        <v>172</v>
      </c>
      <c r="B234" t="s">
        <v>173</v>
      </c>
      <c r="C234" t="s">
        <v>35</v>
      </c>
      <c r="D234">
        <v>52</v>
      </c>
      <c r="E234" t="s">
        <v>19</v>
      </c>
      <c r="F234" s="19" t="str">
        <f t="shared" si="6"/>
        <v>RobertHoffmanMMILLENNIUM RUNNING</v>
      </c>
      <c r="G234" s="11">
        <v>2.2083333333333333E-2</v>
      </c>
      <c r="H234" s="19">
        <f>IF(C234="F",VLOOKUP(D234,'F 5K Road'!$A$2:$B$101,2,FALSE)*G234,VLOOKUP(D234,'M 5K Road'!$A$2:$B$101,2,FALSE)*G234)</f>
        <v>1.9115333333333335E-2</v>
      </c>
      <c r="I234" s="20">
        <f t="shared" si="7"/>
        <v>96</v>
      </c>
      <c r="J234" s="21">
        <f>VLOOKUP(I234,'Point Table'!A:B,2,FALSE)</f>
        <v>1</v>
      </c>
      <c r="K234" s="37"/>
      <c r="P234" s="6"/>
      <c r="Q234" s="6"/>
      <c r="R234" s="9"/>
      <c r="X234" s="2"/>
      <c r="AB234" s="2"/>
      <c r="AC234" s="2"/>
      <c r="AD234" s="2"/>
      <c r="AE234" s="2"/>
    </row>
    <row r="235" spans="1:31">
      <c r="A235" t="s">
        <v>531</v>
      </c>
      <c r="B235" t="s">
        <v>574</v>
      </c>
      <c r="C235" t="s">
        <v>35</v>
      </c>
      <c r="D235">
        <v>15</v>
      </c>
      <c r="E235" t="s">
        <v>19</v>
      </c>
      <c r="F235" s="19" t="str">
        <f t="shared" si="6"/>
        <v>CarterSwettMMILLENNIUM RUNNING</v>
      </c>
      <c r="G235" s="11">
        <v>1.951388888888889E-2</v>
      </c>
      <c r="H235" s="19">
        <f>IF(C235="F",VLOOKUP(D235,'F 5K Road'!$A$2:$B$101,2,FALSE)*G235,VLOOKUP(D235,'M 5K Road'!$A$2:$B$101,2,FALSE)*G235)</f>
        <v>1.951388888888889E-2</v>
      </c>
      <c r="I235" s="20">
        <f t="shared" si="7"/>
        <v>97</v>
      </c>
      <c r="J235" s="21">
        <f>VLOOKUP(I235,'Point Table'!A:B,2,FALSE)</f>
        <v>1</v>
      </c>
      <c r="K235" s="37"/>
      <c r="P235" s="6"/>
      <c r="Q235" s="6"/>
      <c r="R235" s="9"/>
      <c r="X235" s="2"/>
      <c r="AB235" s="2"/>
      <c r="AC235" s="2"/>
      <c r="AD235" s="2"/>
      <c r="AE235" s="2"/>
    </row>
    <row r="236" spans="1:31">
      <c r="A236" t="s">
        <v>125</v>
      </c>
      <c r="B236" t="s">
        <v>657</v>
      </c>
      <c r="C236" t="s">
        <v>35</v>
      </c>
      <c r="D236">
        <v>70</v>
      </c>
      <c r="E236" t="s">
        <v>18</v>
      </c>
      <c r="F236" s="19" t="str">
        <f t="shared" si="6"/>
        <v>GaryGirolimonMGREATER DERRY TRACK CLUB</v>
      </c>
      <c r="G236" s="11">
        <v>2.6909722222222224E-2</v>
      </c>
      <c r="H236" s="19">
        <f>IF(C236="F",VLOOKUP(D236,'F 5K Road'!$A$2:$B$101,2,FALSE)*G236,VLOOKUP(D236,'M 5K Road'!$A$2:$B$101,2,FALSE)*G236)</f>
        <v>1.9829774305555558E-2</v>
      </c>
      <c r="I236" s="20">
        <f t="shared" si="7"/>
        <v>98</v>
      </c>
      <c r="J236" s="21">
        <f>VLOOKUP(I236,'Point Table'!A:B,2,FALSE)</f>
        <v>1</v>
      </c>
      <c r="K236" s="37"/>
      <c r="P236" s="6"/>
      <c r="Q236" s="6"/>
      <c r="R236" s="9"/>
      <c r="X236" s="2"/>
      <c r="AB236" s="2"/>
      <c r="AC236" s="2"/>
      <c r="AD236" s="2"/>
      <c r="AE236" s="2"/>
    </row>
    <row r="237" spans="1:31">
      <c r="A237" t="s">
        <v>406</v>
      </c>
      <c r="B237" t="s">
        <v>653</v>
      </c>
      <c r="C237" t="s">
        <v>35</v>
      </c>
      <c r="D237">
        <v>67</v>
      </c>
      <c r="E237" t="s">
        <v>18</v>
      </c>
      <c r="F237" s="19" t="str">
        <f t="shared" si="6"/>
        <v>BobGilliganMGREATER DERRY TRACK CLUB</v>
      </c>
      <c r="G237" s="11">
        <v>2.6226851851851852E-2</v>
      </c>
      <c r="H237" s="19">
        <f>IF(C237="F",VLOOKUP(D237,'F 5K Road'!$A$2:$B$101,2,FALSE)*G237,VLOOKUP(D237,'M 5K Road'!$A$2:$B$101,2,FALSE)*G237)</f>
        <v>1.9948143518518521E-2</v>
      </c>
      <c r="I237" s="20">
        <f t="shared" si="7"/>
        <v>99</v>
      </c>
      <c r="J237" s="21">
        <f>VLOOKUP(I237,'Point Table'!A:B,2,FALSE)</f>
        <v>1</v>
      </c>
      <c r="K237" s="37"/>
      <c r="P237" s="6"/>
      <c r="Q237" s="6"/>
      <c r="R237" s="9"/>
      <c r="X237" s="2"/>
      <c r="AB237" s="2"/>
      <c r="AC237" s="2"/>
      <c r="AD237" s="2"/>
      <c r="AE237" s="2"/>
    </row>
    <row r="238" spans="1:31">
      <c r="A238" t="s">
        <v>323</v>
      </c>
      <c r="B238" t="s">
        <v>609</v>
      </c>
      <c r="C238" t="s">
        <v>35</v>
      </c>
      <c r="D238">
        <v>36</v>
      </c>
      <c r="E238" t="s">
        <v>18</v>
      </c>
      <c r="F238" s="19" t="str">
        <f t="shared" si="6"/>
        <v>JoeRizzoMGREATER DERRY TRACK CLUB</v>
      </c>
      <c r="G238" s="11">
        <v>2.0625000000000001E-2</v>
      </c>
      <c r="H238" s="19">
        <f>IF(C238="F",VLOOKUP(D238,'F 5K Road'!$A$2:$B$101,2,FALSE)*G238,VLOOKUP(D238,'M 5K Road'!$A$2:$B$101,2,FALSE)*G238)</f>
        <v>2.0163E-2</v>
      </c>
      <c r="I238" s="20">
        <f t="shared" si="7"/>
        <v>100</v>
      </c>
      <c r="J238" s="21">
        <f>VLOOKUP(I238,'Point Table'!A:B,2,FALSE)</f>
        <v>1</v>
      </c>
      <c r="K238" s="37"/>
      <c r="P238" s="6"/>
      <c r="Q238" s="6"/>
      <c r="R238" s="9"/>
      <c r="X238" s="2"/>
      <c r="AB238" s="2"/>
      <c r="AC238" s="2"/>
      <c r="AD238" s="2"/>
      <c r="AE238" s="2"/>
    </row>
    <row r="239" spans="1:31">
      <c r="A239" t="s">
        <v>367</v>
      </c>
      <c r="B239" t="s">
        <v>368</v>
      </c>
      <c r="C239" t="s">
        <v>35</v>
      </c>
      <c r="D239">
        <v>45</v>
      </c>
      <c r="E239" t="s">
        <v>18</v>
      </c>
      <c r="F239" s="19" t="str">
        <f t="shared" si="6"/>
        <v>SharadVidyarthyMGREATER DERRY TRACK CLUB</v>
      </c>
      <c r="G239" s="11">
        <v>2.2164351851851852E-2</v>
      </c>
      <c r="H239" s="19">
        <f>IF(C239="F",VLOOKUP(D239,'F 5K Road'!$A$2:$B$101,2,FALSE)*G239,VLOOKUP(D239,'M 5K Road'!$A$2:$B$101,2,FALSE)*G239)</f>
        <v>2.0271516203703703E-2</v>
      </c>
      <c r="I239" s="20">
        <f t="shared" si="7"/>
        <v>101</v>
      </c>
      <c r="J239" s="21">
        <f>VLOOKUP(I239,'Point Table'!A:B,2,FALSE)</f>
        <v>1</v>
      </c>
      <c r="K239" s="37"/>
      <c r="P239" s="6"/>
      <c r="Q239" s="6"/>
      <c r="R239" s="9"/>
      <c r="X239" s="2"/>
      <c r="AB239" s="2"/>
      <c r="AC239" s="2"/>
      <c r="AD239" s="2"/>
      <c r="AE239" s="2"/>
    </row>
    <row r="240" spans="1:31">
      <c r="A240" t="s">
        <v>68</v>
      </c>
      <c r="B240" t="s">
        <v>69</v>
      </c>
      <c r="C240" t="s">
        <v>35</v>
      </c>
      <c r="D240">
        <v>68</v>
      </c>
      <c r="E240" t="s">
        <v>17</v>
      </c>
      <c r="F240" s="19" t="str">
        <f t="shared" si="6"/>
        <v>TomKolbMGATE CITY STRIDERS</v>
      </c>
      <c r="G240" s="11">
        <v>2.6990740740740742E-2</v>
      </c>
      <c r="H240" s="19">
        <f>IF(C240="F",VLOOKUP(D240,'F 5K Road'!$A$2:$B$101,2,FALSE)*G240,VLOOKUP(D240,'M 5K Road'!$A$2:$B$101,2,FALSE)*G240)</f>
        <v>2.0332125E-2</v>
      </c>
      <c r="I240" s="20">
        <f t="shared" si="7"/>
        <v>102</v>
      </c>
      <c r="J240" s="21">
        <f>VLOOKUP(I240,'Point Table'!A:B,2,FALSE)</f>
        <v>1</v>
      </c>
      <c r="K240" s="37"/>
      <c r="P240" s="6"/>
      <c r="Q240" s="6"/>
      <c r="R240" s="9"/>
      <c r="X240" s="2"/>
      <c r="AB240" s="2"/>
      <c r="AC240" s="2"/>
      <c r="AD240" s="2"/>
      <c r="AE240" s="2"/>
    </row>
    <row r="241" spans="1:31">
      <c r="A241" t="s">
        <v>55</v>
      </c>
      <c r="B241" t="s">
        <v>56</v>
      </c>
      <c r="C241" t="s">
        <v>35</v>
      </c>
      <c r="D241">
        <v>34</v>
      </c>
      <c r="E241" t="s">
        <v>17</v>
      </c>
      <c r="F241" s="19" t="str">
        <f t="shared" si="6"/>
        <v>StevenMontecalvoMGATE CITY STRIDERS</v>
      </c>
      <c r="G241" s="11">
        <v>2.0590277777777777E-2</v>
      </c>
      <c r="H241" s="19">
        <f>IF(C241="F",VLOOKUP(D241,'F 5K Road'!$A$2:$B$101,2,FALSE)*G241,VLOOKUP(D241,'M 5K Road'!$A$2:$B$101,2,FALSE)*G241)</f>
        <v>2.0372020833333331E-2</v>
      </c>
      <c r="I241" s="20">
        <f t="shared" si="7"/>
        <v>103</v>
      </c>
      <c r="J241" s="21">
        <f>VLOOKUP(I241,'Point Table'!A:B,2,FALSE)</f>
        <v>1</v>
      </c>
      <c r="K241" s="37"/>
      <c r="P241" s="6"/>
      <c r="Q241" s="6"/>
      <c r="R241" s="9"/>
      <c r="X241" s="2"/>
      <c r="AB241" s="2"/>
      <c r="AC241" s="2"/>
      <c r="AD241" s="2"/>
      <c r="AE241" s="2"/>
    </row>
    <row r="242" spans="1:31">
      <c r="A242" t="s">
        <v>83</v>
      </c>
      <c r="B242" t="s">
        <v>629</v>
      </c>
      <c r="C242" t="s">
        <v>35</v>
      </c>
      <c r="D242">
        <v>48</v>
      </c>
      <c r="E242" t="s">
        <v>18</v>
      </c>
      <c r="F242" s="19" t="str">
        <f t="shared" si="6"/>
        <v>DavidMugweMGREATER DERRY TRACK CLUB</v>
      </c>
      <c r="G242" s="11">
        <v>2.2800925925925926E-2</v>
      </c>
      <c r="H242" s="19">
        <f>IF(C242="F",VLOOKUP(D242,'F 5K Road'!$A$2:$B$101,2,FALSE)*G242,VLOOKUP(D242,'M 5K Road'!$A$2:$B$101,2,FALSE)*G242)</f>
        <v>2.0374907407407408E-2</v>
      </c>
      <c r="I242" s="20">
        <f t="shared" si="7"/>
        <v>104</v>
      </c>
      <c r="J242" s="21">
        <f>VLOOKUP(I242,'Point Table'!A:B,2,FALSE)</f>
        <v>1</v>
      </c>
      <c r="K242" s="37"/>
      <c r="P242" s="6"/>
      <c r="Q242" s="6"/>
      <c r="R242" s="9"/>
      <c r="X242" s="2"/>
      <c r="AB242" s="2"/>
      <c r="AC242" s="2"/>
      <c r="AD242" s="2"/>
      <c r="AE242" s="2"/>
    </row>
    <row r="243" spans="1:31">
      <c r="A243" t="s">
        <v>651</v>
      </c>
      <c r="B243" t="s">
        <v>652</v>
      </c>
      <c r="C243" t="s">
        <v>35</v>
      </c>
      <c r="D243">
        <v>63</v>
      </c>
      <c r="E243" t="s">
        <v>18</v>
      </c>
      <c r="F243" s="19" t="str">
        <f t="shared" si="6"/>
        <v>AntonioCalvagnoMGREATER DERRY TRACK CLUB</v>
      </c>
      <c r="G243" s="11">
        <v>2.5844907407407407E-2</v>
      </c>
      <c r="H243" s="19">
        <f>IF(C243="F",VLOOKUP(D243,'F 5K Road'!$A$2:$B$101,2,FALSE)*G243,VLOOKUP(D243,'M 5K Road'!$A$2:$B$101,2,FALSE)*G243)</f>
        <v>2.0381293981481481E-2</v>
      </c>
      <c r="I243" s="20">
        <f t="shared" si="7"/>
        <v>105</v>
      </c>
      <c r="J243" s="21">
        <f>VLOOKUP(I243,'Point Table'!A:B,2,FALSE)</f>
        <v>1</v>
      </c>
      <c r="K243" s="37"/>
      <c r="P243" s="6"/>
      <c r="Q243" s="6"/>
      <c r="R243" s="9"/>
      <c r="X243" s="2"/>
      <c r="AB243" s="2"/>
      <c r="AC243" s="2"/>
      <c r="AD243" s="2"/>
      <c r="AE243" s="2"/>
    </row>
    <row r="244" spans="1:31">
      <c r="A244" t="s">
        <v>610</v>
      </c>
      <c r="B244" t="s">
        <v>609</v>
      </c>
      <c r="C244" t="s">
        <v>35</v>
      </c>
      <c r="D244">
        <v>7</v>
      </c>
      <c r="E244" t="s">
        <v>18</v>
      </c>
      <c r="F244" s="19" t="str">
        <f t="shared" si="6"/>
        <v>ParkerRizzoMGREATER DERRY TRACK CLUB</v>
      </c>
      <c r="G244" s="11">
        <v>2.0648148148148148E-2</v>
      </c>
      <c r="H244" s="19">
        <f>IF(C244="F",VLOOKUP(D244,'F 5K Road'!$A$2:$B$101,2,FALSE)*G244,VLOOKUP(D244,'M 5K Road'!$A$2:$B$101,2,FALSE)*G244)</f>
        <v>2.0648148148148148E-2</v>
      </c>
      <c r="I244" s="20">
        <f t="shared" si="7"/>
        <v>106</v>
      </c>
      <c r="J244" s="21">
        <f>VLOOKUP(I244,'Point Table'!A:B,2,FALSE)</f>
        <v>1</v>
      </c>
      <c r="K244" s="37"/>
      <c r="P244" s="6"/>
      <c r="Q244" s="6"/>
      <c r="R244" s="9"/>
      <c r="X244" s="2"/>
      <c r="AB244" s="2"/>
      <c r="AC244" s="2"/>
      <c r="AD244" s="2"/>
      <c r="AE244" s="2"/>
    </row>
    <row r="245" spans="1:31">
      <c r="A245" t="s">
        <v>290</v>
      </c>
      <c r="B245" t="s">
        <v>600</v>
      </c>
      <c r="C245" t="s">
        <v>35</v>
      </c>
      <c r="D245">
        <v>62</v>
      </c>
      <c r="E245" t="s">
        <v>18</v>
      </c>
      <c r="F245" s="19" t="str">
        <f t="shared" si="6"/>
        <v>ChrisQuinnMGREATER DERRY TRACK CLUB</v>
      </c>
      <c r="G245" s="11">
        <v>2.6168981481481481E-2</v>
      </c>
      <c r="H245" s="19">
        <f>IF(C245="F",VLOOKUP(D245,'F 5K Road'!$A$2:$B$101,2,FALSE)*G245,VLOOKUP(D245,'M 5K Road'!$A$2:$B$101,2,FALSE)*G245)</f>
        <v>2.0820041666666664E-2</v>
      </c>
      <c r="I245" s="20">
        <f t="shared" si="7"/>
        <v>107</v>
      </c>
      <c r="J245" s="21">
        <f>VLOOKUP(I245,'Point Table'!A:B,2,FALSE)</f>
        <v>1</v>
      </c>
      <c r="K245" s="37"/>
      <c r="P245" s="6"/>
      <c r="Q245" s="6"/>
      <c r="R245" s="9"/>
      <c r="X245" s="2"/>
      <c r="AB245" s="2"/>
      <c r="AC245" s="2"/>
      <c r="AD245" s="2"/>
      <c r="AE245" s="2"/>
    </row>
    <row r="246" spans="1:31">
      <c r="A246" t="s">
        <v>312</v>
      </c>
      <c r="B246" t="s">
        <v>683</v>
      </c>
      <c r="C246" t="s">
        <v>35</v>
      </c>
      <c r="D246">
        <v>77</v>
      </c>
      <c r="E246" t="s">
        <v>18</v>
      </c>
      <c r="F246" s="19" t="str">
        <f t="shared" si="6"/>
        <v>CharlesMorgansonMGREATER DERRY TRACK CLUB</v>
      </c>
      <c r="G246" s="11">
        <v>3.1689814814814816E-2</v>
      </c>
      <c r="H246" s="19">
        <f>IF(C246="F",VLOOKUP(D246,'F 5K Road'!$A$2:$B$101,2,FALSE)*G246,VLOOKUP(D246,'M 5K Road'!$A$2:$B$101,2,FALSE)*G246)</f>
        <v>2.0943798611111113E-2</v>
      </c>
      <c r="I246" s="20">
        <f t="shared" si="7"/>
        <v>108</v>
      </c>
      <c r="J246" s="21">
        <f>VLOOKUP(I246,'Point Table'!A:B,2,FALSE)</f>
        <v>1</v>
      </c>
      <c r="K246" s="37"/>
      <c r="P246" s="6"/>
      <c r="Q246" s="6"/>
      <c r="R246" s="9"/>
      <c r="X246" s="2"/>
      <c r="AB246" s="2"/>
      <c r="AC246" s="2"/>
      <c r="AD246" s="2"/>
      <c r="AE246" s="2"/>
    </row>
    <row r="247" spans="1:31">
      <c r="A247" t="s">
        <v>124</v>
      </c>
      <c r="B247" t="s">
        <v>635</v>
      </c>
      <c r="C247" t="s">
        <v>35</v>
      </c>
      <c r="D247">
        <v>57</v>
      </c>
      <c r="E247" t="s">
        <v>18</v>
      </c>
      <c r="F247" s="19" t="str">
        <f t="shared" si="6"/>
        <v>MarkRapaportMGREATER DERRY TRACK CLUB</v>
      </c>
      <c r="G247" s="11">
        <v>2.525462962962963E-2</v>
      </c>
      <c r="H247" s="19">
        <f>IF(C247="F",VLOOKUP(D247,'F 5K Road'!$A$2:$B$101,2,FALSE)*G247,VLOOKUP(D247,'M 5K Road'!$A$2:$B$101,2,FALSE)*G247)</f>
        <v>2.0976495370370371E-2</v>
      </c>
      <c r="I247" s="20">
        <f t="shared" si="7"/>
        <v>109</v>
      </c>
      <c r="J247" s="21">
        <f>VLOOKUP(I247,'Point Table'!A:B,2,FALSE)</f>
        <v>1</v>
      </c>
      <c r="K247" s="37"/>
      <c r="P247" s="6"/>
      <c r="Q247" s="6"/>
      <c r="R247" s="9"/>
      <c r="X247" s="2"/>
      <c r="AB247" s="2"/>
      <c r="AC247" s="2"/>
      <c r="AD247" s="2"/>
      <c r="AE247" s="2"/>
    </row>
    <row r="248" spans="1:31">
      <c r="A248" t="s">
        <v>177</v>
      </c>
      <c r="B248" t="s">
        <v>178</v>
      </c>
      <c r="C248" t="s">
        <v>35</v>
      </c>
      <c r="D248">
        <v>58</v>
      </c>
      <c r="E248" t="s">
        <v>19</v>
      </c>
      <c r="F248" s="19" t="str">
        <f t="shared" si="6"/>
        <v>AlanCamusoMMILLENNIUM RUNNING</v>
      </c>
      <c r="G248" s="11">
        <v>2.6203703703703705E-2</v>
      </c>
      <c r="H248" s="19">
        <f>IF(C248="F",VLOOKUP(D248,'F 5K Road'!$A$2:$B$101,2,FALSE)*G248,VLOOKUP(D248,'M 5K Road'!$A$2:$B$101,2,FALSE)*G248)</f>
        <v>2.1581370370370372E-2</v>
      </c>
      <c r="I248" s="20">
        <f t="shared" si="7"/>
        <v>110</v>
      </c>
      <c r="J248" s="21">
        <f>VLOOKUP(I248,'Point Table'!A:B,2,FALSE)</f>
        <v>1</v>
      </c>
      <c r="K248" s="37"/>
      <c r="P248" s="6"/>
      <c r="Q248" s="6"/>
      <c r="R248" s="9"/>
      <c r="X248" s="2"/>
      <c r="AB248" s="2"/>
      <c r="AC248" s="2"/>
      <c r="AD248" s="2"/>
      <c r="AE248" s="2"/>
    </row>
    <row r="249" spans="1:31">
      <c r="A249" t="s">
        <v>224</v>
      </c>
      <c r="B249" t="s">
        <v>462</v>
      </c>
      <c r="C249" t="s">
        <v>35</v>
      </c>
      <c r="D249">
        <v>49</v>
      </c>
      <c r="E249" t="s">
        <v>19</v>
      </c>
      <c r="F249" s="19" t="str">
        <f t="shared" si="6"/>
        <v>CraigOlearyMMILLENNIUM RUNNING</v>
      </c>
      <c r="G249" s="11">
        <v>2.4907407407407406E-2</v>
      </c>
      <c r="H249" s="19">
        <f>IF(C249="F",VLOOKUP(D249,'F 5K Road'!$A$2:$B$101,2,FALSE)*G249,VLOOKUP(D249,'M 5K Road'!$A$2:$B$101,2,FALSE)*G249)</f>
        <v>2.2082907407407409E-2</v>
      </c>
      <c r="I249" s="20">
        <f t="shared" si="7"/>
        <v>111</v>
      </c>
      <c r="J249" s="21">
        <f>VLOOKUP(I249,'Point Table'!A:B,2,FALSE)</f>
        <v>1</v>
      </c>
      <c r="K249" s="37"/>
      <c r="P249" s="6"/>
      <c r="Q249" s="6"/>
      <c r="R249" s="9"/>
      <c r="X249" s="2"/>
      <c r="AB249" s="2"/>
      <c r="AC249" s="2"/>
      <c r="AD249" s="2"/>
      <c r="AE249" s="2"/>
    </row>
    <row r="250" spans="1:31">
      <c r="A250" t="s">
        <v>625</v>
      </c>
      <c r="B250" t="s">
        <v>368</v>
      </c>
      <c r="C250" t="s">
        <v>35</v>
      </c>
      <c r="D250">
        <v>15</v>
      </c>
      <c r="E250" t="s">
        <v>18</v>
      </c>
      <c r="F250" s="19" t="str">
        <f t="shared" si="6"/>
        <v>AaravVidyarthyMGREATER DERRY TRACK CLUB</v>
      </c>
      <c r="G250" s="11">
        <v>2.2372685185185186E-2</v>
      </c>
      <c r="H250" s="19">
        <f>IF(C250="F",VLOOKUP(D250,'F 5K Road'!$A$2:$B$101,2,FALSE)*G250,VLOOKUP(D250,'M 5K Road'!$A$2:$B$101,2,FALSE)*G250)</f>
        <v>2.2372685185185186E-2</v>
      </c>
      <c r="I250" s="20">
        <f t="shared" si="7"/>
        <v>112</v>
      </c>
      <c r="J250" s="21">
        <f>VLOOKUP(I250,'Point Table'!A:B,2,FALSE)</f>
        <v>1</v>
      </c>
      <c r="K250" s="37"/>
      <c r="P250" s="6"/>
      <c r="Q250" s="6"/>
      <c r="R250" s="9"/>
      <c r="X250" s="2"/>
      <c r="AB250" s="2"/>
      <c r="AC250" s="2"/>
      <c r="AD250" s="2"/>
      <c r="AE250" s="2"/>
    </row>
    <row r="251" spans="1:31">
      <c r="A251" t="s">
        <v>107</v>
      </c>
      <c r="B251" t="s">
        <v>519</v>
      </c>
      <c r="C251" t="s">
        <v>35</v>
      </c>
      <c r="D251">
        <v>73</v>
      </c>
      <c r="E251" t="s">
        <v>19</v>
      </c>
      <c r="F251" s="19" t="str">
        <f t="shared" si="6"/>
        <v>JamesLoveringMMILLENNIUM RUNNING</v>
      </c>
      <c r="G251" s="11">
        <v>3.1863425925925927E-2</v>
      </c>
      <c r="H251" s="19">
        <f>IF(C251="F",VLOOKUP(D251,'F 5K Road'!$A$2:$B$101,2,FALSE)*G251,VLOOKUP(D251,'M 5K Road'!$A$2:$B$101,2,FALSE)*G251)</f>
        <v>2.2556119212962963E-2</v>
      </c>
      <c r="I251" s="20">
        <f t="shared" si="7"/>
        <v>113</v>
      </c>
      <c r="J251" s="21">
        <f>VLOOKUP(I251,'Point Table'!A:B,2,FALSE)</f>
        <v>1</v>
      </c>
      <c r="K251" s="37"/>
      <c r="P251" s="6"/>
      <c r="Q251" s="6"/>
      <c r="R251" s="9"/>
      <c r="X251" s="2"/>
      <c r="AB251" s="2"/>
      <c r="AC251" s="2"/>
      <c r="AD251" s="2"/>
      <c r="AE251" s="2"/>
    </row>
    <row r="252" spans="1:31">
      <c r="A252" t="s">
        <v>632</v>
      </c>
      <c r="B252" t="s">
        <v>368</v>
      </c>
      <c r="C252" t="s">
        <v>35</v>
      </c>
      <c r="D252">
        <v>19</v>
      </c>
      <c r="E252" t="s">
        <v>18</v>
      </c>
      <c r="F252" s="19" t="str">
        <f t="shared" si="6"/>
        <v>AaryanVidyarthyMGREATER DERRY TRACK CLUB</v>
      </c>
      <c r="G252" s="11">
        <v>2.3287037037037037E-2</v>
      </c>
      <c r="H252" s="19">
        <f>IF(C252="F",VLOOKUP(D252,'F 5K Road'!$A$2:$B$101,2,FALSE)*G252,VLOOKUP(D252,'M 5K Road'!$A$2:$B$101,2,FALSE)*G252)</f>
        <v>2.3287037037037037E-2</v>
      </c>
      <c r="I252" s="20">
        <f t="shared" si="7"/>
        <v>114</v>
      </c>
      <c r="J252" s="21">
        <f>VLOOKUP(I252,'Point Table'!A:B,2,FALSE)</f>
        <v>1</v>
      </c>
      <c r="K252" s="37"/>
      <c r="P252" s="6"/>
      <c r="Q252" s="6"/>
      <c r="R252" s="9"/>
      <c r="X252" s="2"/>
      <c r="AB252" s="2"/>
      <c r="AC252" s="2"/>
      <c r="AD252" s="2"/>
      <c r="AE252" s="2"/>
    </row>
    <row r="253" spans="1:31">
      <c r="A253" t="s">
        <v>658</v>
      </c>
      <c r="B253" t="s">
        <v>659</v>
      </c>
      <c r="C253" t="s">
        <v>35</v>
      </c>
      <c r="D253">
        <v>51</v>
      </c>
      <c r="E253" t="s">
        <v>19</v>
      </c>
      <c r="F253" s="19" t="str">
        <f t="shared" si="6"/>
        <v>JonBurpeeMMILLENNIUM RUNNING</v>
      </c>
      <c r="G253" s="11">
        <v>2.6956018518518518E-2</v>
      </c>
      <c r="H253" s="19">
        <f>IF(C253="F",VLOOKUP(D253,'F 5K Road'!$A$2:$B$101,2,FALSE)*G253,VLOOKUP(D253,'M 5K Road'!$A$2:$B$101,2,FALSE)*G253)</f>
        <v>2.3521821759259261E-2</v>
      </c>
      <c r="I253" s="20">
        <f t="shared" si="7"/>
        <v>115</v>
      </c>
      <c r="J253" s="21">
        <f>VLOOKUP(I253,'Point Table'!A:B,2,FALSE)</f>
        <v>1</v>
      </c>
      <c r="K253" s="37"/>
      <c r="P253" s="6"/>
      <c r="Q253" s="6"/>
      <c r="R253" s="9"/>
      <c r="X253" s="2"/>
      <c r="AB253" s="2"/>
      <c r="AC253" s="2"/>
      <c r="AD253" s="2"/>
      <c r="AE253" s="2"/>
    </row>
    <row r="254" spans="1:31">
      <c r="A254" t="s">
        <v>680</v>
      </c>
      <c r="B254" t="s">
        <v>661</v>
      </c>
      <c r="C254" t="s">
        <v>35</v>
      </c>
      <c r="D254">
        <v>62</v>
      </c>
      <c r="E254" t="s">
        <v>18</v>
      </c>
      <c r="F254" s="19" t="str">
        <f t="shared" si="6"/>
        <v>SpiroHarbilasMGREATER DERRY TRACK CLUB</v>
      </c>
      <c r="G254" s="11">
        <v>3.019675925925926E-2</v>
      </c>
      <c r="H254" s="19">
        <f>IF(C254="F",VLOOKUP(D254,'F 5K Road'!$A$2:$B$101,2,FALSE)*G254,VLOOKUP(D254,'M 5K Road'!$A$2:$B$101,2,FALSE)*G254)</f>
        <v>2.4024541666666666E-2</v>
      </c>
      <c r="I254" s="20">
        <f t="shared" si="7"/>
        <v>116</v>
      </c>
      <c r="J254" s="21">
        <f>VLOOKUP(I254,'Point Table'!A:B,2,FALSE)</f>
        <v>1</v>
      </c>
      <c r="K254" s="37"/>
      <c r="P254" s="6"/>
      <c r="Q254" s="6"/>
      <c r="R254" s="9"/>
      <c r="X254" s="2"/>
      <c r="AB254" s="2"/>
      <c r="AC254" s="2"/>
      <c r="AD254" s="2"/>
      <c r="AE254" s="2"/>
    </row>
    <row r="255" spans="1:31">
      <c r="A255" t="s">
        <v>85</v>
      </c>
      <c r="B255" t="s">
        <v>656</v>
      </c>
      <c r="C255" t="s">
        <v>35</v>
      </c>
      <c r="D255">
        <v>49</v>
      </c>
      <c r="E255" t="s">
        <v>18</v>
      </c>
      <c r="F255" s="19" t="str">
        <f t="shared" si="6"/>
        <v>RaymondFontaineMGREATER DERRY TRACK CLUB</v>
      </c>
      <c r="G255" s="11">
        <v>2.7905092592592592E-2</v>
      </c>
      <c r="H255" s="19">
        <f>IF(C255="F",VLOOKUP(D255,'F 5K Road'!$A$2:$B$101,2,FALSE)*G255,VLOOKUP(D255,'M 5K Road'!$A$2:$B$101,2,FALSE)*G255)</f>
        <v>2.4740655092592594E-2</v>
      </c>
      <c r="I255" s="20">
        <f t="shared" si="7"/>
        <v>117</v>
      </c>
      <c r="J255" s="21">
        <f>VLOOKUP(I255,'Point Table'!A:B,2,FALSE)</f>
        <v>1</v>
      </c>
      <c r="K255" s="37"/>
      <c r="P255" s="6"/>
      <c r="Q255" s="6"/>
      <c r="R255" s="9"/>
      <c r="X255" s="2"/>
      <c r="AB255" s="2"/>
      <c r="AC255" s="2"/>
      <c r="AD255" s="2"/>
      <c r="AE255" s="2"/>
    </row>
    <row r="256" spans="1:31">
      <c r="A256" t="s">
        <v>194</v>
      </c>
      <c r="B256" t="s">
        <v>491</v>
      </c>
      <c r="C256" t="s">
        <v>35</v>
      </c>
      <c r="D256">
        <v>53</v>
      </c>
      <c r="E256" t="s">
        <v>18</v>
      </c>
      <c r="F256" s="19" t="str">
        <f t="shared" si="6"/>
        <v>AndrewFongemieMGREATER DERRY TRACK CLUB</v>
      </c>
      <c r="G256" s="11">
        <v>3.0127314814814815E-2</v>
      </c>
      <c r="H256" s="19">
        <f>IF(C256="F",VLOOKUP(D256,'F 5K Road'!$A$2:$B$101,2,FALSE)*G256,VLOOKUP(D256,'M 5K Road'!$A$2:$B$101,2,FALSE)*G256)</f>
        <v>2.58673125E-2</v>
      </c>
      <c r="I256" s="20">
        <f t="shared" si="7"/>
        <v>118</v>
      </c>
      <c r="J256" s="21">
        <f>VLOOKUP(I256,'Point Table'!A:B,2,FALSE)</f>
        <v>1</v>
      </c>
      <c r="K256" s="37"/>
      <c r="P256" s="6"/>
      <c r="Q256" s="6"/>
      <c r="R256" s="9"/>
      <c r="X256" s="2"/>
      <c r="AB256" s="2"/>
      <c r="AC256" s="2"/>
      <c r="AD256" s="2"/>
      <c r="AE256" s="2"/>
    </row>
    <row r="257" spans="1:31">
      <c r="A257" t="s">
        <v>96</v>
      </c>
      <c r="B257" t="s">
        <v>662</v>
      </c>
      <c r="C257" t="s">
        <v>35</v>
      </c>
      <c r="D257">
        <v>14</v>
      </c>
      <c r="E257" t="s">
        <v>18</v>
      </c>
      <c r="F257" s="19" t="str">
        <f t="shared" si="6"/>
        <v>JohnPareMGREATER DERRY TRACK CLUB</v>
      </c>
      <c r="G257" s="11">
        <v>2.7233796296296298E-2</v>
      </c>
      <c r="H257" s="19">
        <f>IF(C257="F",VLOOKUP(D257,'F 5K Road'!$A$2:$B$101,2,FALSE)*G257,VLOOKUP(D257,'M 5K Road'!$A$2:$B$101,2,FALSE)*G257)</f>
        <v>2.7233796296296298E-2</v>
      </c>
      <c r="I257" s="20">
        <f t="shared" si="7"/>
        <v>119</v>
      </c>
      <c r="J257" s="21">
        <f>VLOOKUP(I257,'Point Table'!A:B,2,FALSE)</f>
        <v>1</v>
      </c>
      <c r="K257" s="37"/>
      <c r="P257" s="6"/>
      <c r="Q257" s="6"/>
      <c r="R257" s="9"/>
      <c r="X257" s="2"/>
      <c r="AB257" s="2"/>
      <c r="AC257" s="2"/>
      <c r="AD257" s="2"/>
      <c r="AE257" s="2"/>
    </row>
    <row r="258" spans="1:31">
      <c r="A258" t="s">
        <v>237</v>
      </c>
      <c r="B258" t="s">
        <v>690</v>
      </c>
      <c r="C258" t="s">
        <v>35</v>
      </c>
      <c r="D258">
        <v>53</v>
      </c>
      <c r="E258" t="s">
        <v>18</v>
      </c>
      <c r="F258" s="19" t="str">
        <f t="shared" ref="F258:F267" si="8">A258&amp;B258&amp;C258&amp;E258</f>
        <v>ErikDodgeMGREATER DERRY TRACK CLUB</v>
      </c>
      <c r="G258" s="11">
        <v>3.3159722222222222E-2</v>
      </c>
      <c r="H258" s="19">
        <f>IF(C258="F",VLOOKUP(D258,'F 5K Road'!$A$2:$B$101,2,FALSE)*G258,VLOOKUP(D258,'M 5K Road'!$A$2:$B$101,2,FALSE)*G258)</f>
        <v>2.8470937500000001E-2</v>
      </c>
      <c r="I258" s="20">
        <f t="shared" ref="I258:I267" si="9">COUNTIFS($C$2:$C$295,C258,$H$2:$H$295,"&lt;"&amp;H258)+1</f>
        <v>120</v>
      </c>
      <c r="J258" s="21">
        <f>VLOOKUP(I258,'Point Table'!A:B,2,FALSE)</f>
        <v>1</v>
      </c>
      <c r="K258" s="37"/>
      <c r="P258" s="6"/>
      <c r="Q258" s="6"/>
      <c r="R258" s="9"/>
      <c r="X258" s="2"/>
      <c r="AB258" s="2"/>
      <c r="AC258" s="2"/>
      <c r="AD258" s="2"/>
      <c r="AE258" s="2"/>
    </row>
    <row r="259" spans="1:31">
      <c r="A259" t="s">
        <v>672</v>
      </c>
      <c r="B259" t="s">
        <v>673</v>
      </c>
      <c r="C259" t="s">
        <v>35</v>
      </c>
      <c r="D259">
        <v>10</v>
      </c>
      <c r="E259" t="s">
        <v>18</v>
      </c>
      <c r="F259" s="19" t="str">
        <f t="shared" si="8"/>
        <v>EliMedinaMGREATER DERRY TRACK CLUB</v>
      </c>
      <c r="G259" s="11">
        <v>2.855324074074074E-2</v>
      </c>
      <c r="H259" s="19">
        <f>IF(C259="F",VLOOKUP(D259,'F 5K Road'!$A$2:$B$101,2,FALSE)*G259,VLOOKUP(D259,'M 5K Road'!$A$2:$B$101,2,FALSE)*G259)</f>
        <v>2.855324074074074E-2</v>
      </c>
      <c r="I259" s="20">
        <f t="shared" si="9"/>
        <v>121</v>
      </c>
      <c r="J259" s="21">
        <f>VLOOKUP(I259,'Point Table'!A:B,2,FALSE)</f>
        <v>1</v>
      </c>
      <c r="K259" s="37"/>
      <c r="P259" s="6"/>
      <c r="Q259" s="6"/>
      <c r="R259" s="9"/>
      <c r="X259" s="2"/>
      <c r="AB259" s="2"/>
      <c r="AC259" s="2"/>
      <c r="AD259" s="2"/>
      <c r="AE259" s="2"/>
    </row>
    <row r="260" spans="1:31">
      <c r="A260" t="s">
        <v>59</v>
      </c>
      <c r="B260" t="s">
        <v>502</v>
      </c>
      <c r="C260" t="s">
        <v>35</v>
      </c>
      <c r="D260">
        <v>18</v>
      </c>
      <c r="E260" t="s">
        <v>18</v>
      </c>
      <c r="F260" s="19" t="str">
        <f t="shared" si="8"/>
        <v>JackAlizioMGREATER DERRY TRACK CLUB</v>
      </c>
      <c r="G260" s="11">
        <v>2.9976851851851852E-2</v>
      </c>
      <c r="H260" s="19">
        <f>IF(C260="F",VLOOKUP(D260,'F 5K Road'!$A$2:$B$101,2,FALSE)*G260,VLOOKUP(D260,'M 5K Road'!$A$2:$B$101,2,FALSE)*G260)</f>
        <v>2.9976851851851852E-2</v>
      </c>
      <c r="I260" s="20">
        <f t="shared" si="9"/>
        <v>122</v>
      </c>
      <c r="J260" s="21">
        <f>VLOOKUP(I260,'Point Table'!A:B,2,FALSE)</f>
        <v>1</v>
      </c>
      <c r="K260" s="37"/>
      <c r="P260" s="6"/>
      <c r="Q260" s="6"/>
      <c r="R260" s="9"/>
      <c r="X260" s="2"/>
      <c r="AB260" s="2"/>
      <c r="AC260" s="2"/>
      <c r="AD260" s="2"/>
      <c r="AE260" s="2"/>
    </row>
    <row r="261" spans="1:31">
      <c r="A261" t="s">
        <v>322</v>
      </c>
      <c r="B261" t="s">
        <v>364</v>
      </c>
      <c r="C261" t="s">
        <v>35</v>
      </c>
      <c r="D261">
        <v>45</v>
      </c>
      <c r="E261" t="s">
        <v>18</v>
      </c>
      <c r="F261" s="19" t="str">
        <f t="shared" si="8"/>
        <v>WilliamPetersonMGREATER DERRY TRACK CLUB</v>
      </c>
      <c r="G261" s="11">
        <v>3.3263888888888891E-2</v>
      </c>
      <c r="H261" s="19">
        <f>IF(C261="F",VLOOKUP(D261,'F 5K Road'!$A$2:$B$101,2,FALSE)*G261,VLOOKUP(D261,'M 5K Road'!$A$2:$B$101,2,FALSE)*G261)</f>
        <v>3.0423152777777778E-2</v>
      </c>
      <c r="I261" s="20">
        <f t="shared" si="9"/>
        <v>123</v>
      </c>
      <c r="J261" s="21">
        <f>VLOOKUP(I261,'Point Table'!A:B,2,FALSE)</f>
        <v>1</v>
      </c>
      <c r="K261" s="37"/>
      <c r="P261" s="6"/>
      <c r="Q261" s="6"/>
      <c r="R261" s="9"/>
      <c r="X261" s="2"/>
      <c r="AB261" s="2"/>
      <c r="AC261" s="2"/>
      <c r="AD261" s="2"/>
      <c r="AE261" s="2"/>
    </row>
    <row r="262" spans="1:31">
      <c r="A262" t="s">
        <v>207</v>
      </c>
      <c r="B262" t="s">
        <v>692</v>
      </c>
      <c r="C262" t="s">
        <v>35</v>
      </c>
      <c r="D262">
        <v>51</v>
      </c>
      <c r="E262" t="s">
        <v>17</v>
      </c>
      <c r="F262" s="19" t="str">
        <f t="shared" si="8"/>
        <v>AlistairWattamMGATE CITY STRIDERS</v>
      </c>
      <c r="G262" s="11">
        <v>3.5057870370370371E-2</v>
      </c>
      <c r="H262" s="19">
        <f>IF(C262="F",VLOOKUP(D262,'F 5K Road'!$A$2:$B$101,2,FALSE)*G262,VLOOKUP(D262,'M 5K Road'!$A$2:$B$101,2,FALSE)*G262)</f>
        <v>3.0591497685185189E-2</v>
      </c>
      <c r="I262" s="20">
        <f t="shared" si="9"/>
        <v>124</v>
      </c>
      <c r="J262" s="21">
        <f>VLOOKUP(I262,'Point Table'!A:B,2,FALSE)</f>
        <v>1</v>
      </c>
      <c r="K262" s="37"/>
      <c r="P262" s="6"/>
      <c r="Q262" s="6"/>
      <c r="R262" s="9"/>
      <c r="X262" s="2"/>
      <c r="AB262" s="2"/>
      <c r="AC262" s="2"/>
      <c r="AD262" s="2"/>
      <c r="AE262" s="2"/>
    </row>
    <row r="263" spans="1:31">
      <c r="A263" t="s">
        <v>33</v>
      </c>
      <c r="B263" t="s">
        <v>631</v>
      </c>
      <c r="C263" t="s">
        <v>35</v>
      </c>
      <c r="D263">
        <v>28</v>
      </c>
      <c r="E263" t="s">
        <v>18</v>
      </c>
      <c r="F263" s="19" t="str">
        <f t="shared" si="8"/>
        <v>JacobNoyovitzMGREATER DERRY TRACK CLUB</v>
      </c>
      <c r="G263" s="11">
        <v>3.1087962962962963E-2</v>
      </c>
      <c r="H263" s="19">
        <f>IF(C263="F",VLOOKUP(D263,'F 5K Road'!$A$2:$B$101,2,FALSE)*G263,VLOOKUP(D263,'M 5K Road'!$A$2:$B$101,2,FALSE)*G263)</f>
        <v>3.1087962962962963E-2</v>
      </c>
      <c r="I263" s="20">
        <f t="shared" si="9"/>
        <v>125</v>
      </c>
      <c r="J263" s="21">
        <f>VLOOKUP(I263,'Point Table'!A:B,2,FALSE)</f>
        <v>1</v>
      </c>
      <c r="K263" s="37"/>
      <c r="P263" s="6"/>
      <c r="Q263" s="6"/>
      <c r="R263" s="9"/>
      <c r="X263" s="2"/>
      <c r="AB263" s="2"/>
      <c r="AC263" s="2"/>
      <c r="AD263" s="2"/>
      <c r="AE263" s="2"/>
    </row>
    <row r="264" spans="1:31">
      <c r="A264" t="s">
        <v>575</v>
      </c>
      <c r="B264" t="s">
        <v>691</v>
      </c>
      <c r="C264" t="s">
        <v>35</v>
      </c>
      <c r="D264">
        <v>34</v>
      </c>
      <c r="E264" t="s">
        <v>18</v>
      </c>
      <c r="F264" s="19" t="str">
        <f t="shared" si="8"/>
        <v>PhilipFazioliMGREATER DERRY TRACK CLUB</v>
      </c>
      <c r="G264" s="11">
        <v>3.3449074074074076E-2</v>
      </c>
      <c r="H264" s="19">
        <f>IF(C264="F",VLOOKUP(D264,'F 5K Road'!$A$2:$B$101,2,FALSE)*G264,VLOOKUP(D264,'M 5K Road'!$A$2:$B$101,2,FALSE)*G264)</f>
        <v>3.3094513888888885E-2</v>
      </c>
      <c r="I264" s="20">
        <f t="shared" si="9"/>
        <v>126</v>
      </c>
      <c r="J264" s="21">
        <f>VLOOKUP(I264,'Point Table'!A:B,2,FALSE)</f>
        <v>1</v>
      </c>
      <c r="K264" s="37"/>
      <c r="P264" s="6"/>
      <c r="Q264" s="6"/>
      <c r="R264" s="9"/>
      <c r="X264" s="2"/>
      <c r="AB264" s="2"/>
      <c r="AC264" s="2"/>
      <c r="AD264" s="2"/>
      <c r="AE264" s="2"/>
    </row>
    <row r="265" spans="1:31">
      <c r="A265" t="s">
        <v>230</v>
      </c>
      <c r="B265" t="s">
        <v>364</v>
      </c>
      <c r="C265" t="s">
        <v>35</v>
      </c>
      <c r="D265">
        <v>11</v>
      </c>
      <c r="E265" t="s">
        <v>18</v>
      </c>
      <c r="F265" s="19" t="str">
        <f t="shared" si="8"/>
        <v>DylanPetersonMGREATER DERRY TRACK CLUB</v>
      </c>
      <c r="G265" s="11">
        <v>3.3240740740740737E-2</v>
      </c>
      <c r="H265" s="19">
        <f>IF(C265="F",VLOOKUP(D265,'F 5K Road'!$A$2:$B$101,2,FALSE)*G265,VLOOKUP(D265,'M 5K Road'!$A$2:$B$101,2,FALSE)*G265)</f>
        <v>3.3240740740740737E-2</v>
      </c>
      <c r="I265" s="20">
        <f t="shared" si="9"/>
        <v>127</v>
      </c>
      <c r="J265" s="21">
        <f>VLOOKUP(I265,'Point Table'!A:B,2,FALSE)</f>
        <v>1</v>
      </c>
      <c r="K265" s="37"/>
      <c r="P265" s="6"/>
      <c r="Q265" s="6"/>
      <c r="R265" s="9"/>
      <c r="X265" s="2"/>
      <c r="AB265" s="2"/>
      <c r="AC265" s="2"/>
      <c r="AD265" s="2"/>
      <c r="AE265" s="2"/>
    </row>
    <row r="266" spans="1:31">
      <c r="A266" t="s">
        <v>194</v>
      </c>
      <c r="B266" t="s">
        <v>195</v>
      </c>
      <c r="C266" t="s">
        <v>35</v>
      </c>
      <c r="D266">
        <v>40</v>
      </c>
      <c r="E266" t="s">
        <v>19</v>
      </c>
      <c r="F266" s="19" t="str">
        <f t="shared" si="8"/>
        <v>AndrewFreemanMMILLENNIUM RUNNING</v>
      </c>
      <c r="G266" s="11">
        <v>4.2719907407407408E-2</v>
      </c>
      <c r="H266" s="19">
        <f>IF(C266="F",VLOOKUP(D266,'F 5K Road'!$A$2:$B$101,2,FALSE)*G266,VLOOKUP(D266,'M 5K Road'!$A$2:$B$101,2,FALSE)*G266)</f>
        <v>4.0566824074074075E-2</v>
      </c>
      <c r="I266" s="20">
        <f t="shared" si="9"/>
        <v>128</v>
      </c>
      <c r="J266" s="21">
        <f>VLOOKUP(I266,'Point Table'!A:B,2,FALSE)</f>
        <v>1</v>
      </c>
      <c r="K266" s="37"/>
      <c r="P266" s="6"/>
      <c r="Q266" s="6"/>
      <c r="R266" s="9"/>
      <c r="X266" s="2"/>
      <c r="AB266" s="2"/>
      <c r="AC266" s="2"/>
      <c r="AD266" s="2"/>
      <c r="AE266" s="2"/>
    </row>
    <row r="267" spans="1:31">
      <c r="A267" t="s">
        <v>697</v>
      </c>
      <c r="B267" t="s">
        <v>195</v>
      </c>
      <c r="C267" t="s">
        <v>698</v>
      </c>
      <c r="D267">
        <v>46</v>
      </c>
      <c r="E267" t="s">
        <v>19</v>
      </c>
      <c r="F267" s="19" t="str">
        <f t="shared" si="8"/>
        <v>DeanaFreemanXMILLENNIUM RUNNING</v>
      </c>
      <c r="G267" s="11">
        <v>6.0474537037037035E-2</v>
      </c>
      <c r="H267" s="19">
        <f>IF(C267="F",VLOOKUP(D267,'F 5K Road'!$A$2:$B$101,2,FALSE)*G267,VLOOKUP(D267,'M 5K Road'!$A$2:$B$101,2,FALSE)*G267)</f>
        <v>5.4886689814814808E-2</v>
      </c>
      <c r="I267" s="20">
        <f t="shared" si="9"/>
        <v>1</v>
      </c>
      <c r="J267" s="21">
        <v>1</v>
      </c>
      <c r="K267" s="37"/>
      <c r="P267" s="6"/>
      <c r="Q267" s="6"/>
      <c r="R267" s="9"/>
      <c r="X267" s="2"/>
      <c r="AB267" s="2"/>
      <c r="AC267" s="2"/>
      <c r="AD267" s="2"/>
      <c r="AE267" s="2"/>
    </row>
  </sheetData>
  <sortState xmlns:xlrd2="http://schemas.microsoft.com/office/spreadsheetml/2017/richdata2" ref="A2:AB268">
    <sortCondition ref="C2:C268"/>
    <sortCondition ref="H2:H268"/>
    <sortCondition ref="B2:B268"/>
  </sortState>
  <pageMargins left="0.7" right="0.7" top="0.75" bottom="0.75" header="0.3" footer="0.3"/>
  <pageSetup orientation="portrait" horizontalDpi="360" verticalDpi="36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F0FB87-3CD0-4615-B942-761491065069}">
  <sheetPr>
    <outlinePr summaryBelow="0" summaryRight="0"/>
  </sheetPr>
  <dimension ref="A1:AE465"/>
  <sheetViews>
    <sheetView workbookViewId="0">
      <pane ySplit="1" topLeftCell="A2" activePane="bottomLeft" state="frozen"/>
      <selection pane="bottomLeft"/>
    </sheetView>
  </sheetViews>
  <sheetFormatPr defaultColWidth="12.3828125" defaultRowHeight="12.45" outlineLevelCol="1"/>
  <cols>
    <col min="1" max="1" width="11.61328125" style="3" bestFit="1" customWidth="1"/>
    <col min="2" max="2" width="15.15234375" style="3" bestFit="1" customWidth="1"/>
    <col min="3" max="3" width="7.15234375" style="3" bestFit="1" customWidth="1"/>
    <col min="4" max="4" width="4.15234375" style="3" bestFit="1" customWidth="1"/>
    <col min="5" max="5" width="28.3046875" style="3" bestFit="1" customWidth="1" collapsed="1"/>
    <col min="6" max="6" width="43.69140625" style="3" hidden="1" customWidth="1" outlineLevel="1"/>
    <col min="7" max="7" width="12" style="27" bestFit="1" customWidth="1"/>
    <col min="8" max="8" width="9.3828125" style="3" bestFit="1" customWidth="1"/>
    <col min="9" max="9" width="5.15234375" style="3" bestFit="1" customWidth="1"/>
    <col min="10" max="10" width="12.84375" style="15" bestFit="1" customWidth="1"/>
    <col min="11" max="16384" width="12.3828125" style="3"/>
  </cols>
  <sheetData>
    <row r="1" spans="1:31" s="10" customFormat="1">
      <c r="A1" s="4" t="s">
        <v>7</v>
      </c>
      <c r="B1" s="4" t="s">
        <v>8</v>
      </c>
      <c r="C1" s="4" t="s">
        <v>3</v>
      </c>
      <c r="D1" s="4" t="s">
        <v>4</v>
      </c>
      <c r="E1" s="4" t="s">
        <v>5</v>
      </c>
      <c r="F1" s="4" t="s">
        <v>6</v>
      </c>
      <c r="G1" s="26" t="s">
        <v>9</v>
      </c>
      <c r="H1" s="4" t="s">
        <v>10</v>
      </c>
      <c r="I1" s="4" t="s">
        <v>11</v>
      </c>
      <c r="J1" s="14" t="s">
        <v>12</v>
      </c>
    </row>
    <row r="2" spans="1:31">
      <c r="A2" t="s">
        <v>43</v>
      </c>
      <c r="B2" t="s">
        <v>158</v>
      </c>
      <c r="C2" t="s">
        <v>38</v>
      </c>
      <c r="D2">
        <v>58</v>
      </c>
      <c r="E2" t="s">
        <v>19</v>
      </c>
      <c r="F2" s="19" t="str">
        <f t="shared" ref="F2:F65" si="0">A2&amp;B2&amp;C2&amp;E2</f>
        <v>KarenLongFMILLENNIUM RUNNING</v>
      </c>
      <c r="G2" s="11">
        <v>1.441550925925926E-2</v>
      </c>
      <c r="H2" s="19">
        <f>IF(C2="F",VLOOKUP(D2,'F 5K Road'!$A$2:$B$101,2,FALSE)*G2,VLOOKUP(D2,'M 5K Road'!$A$2:$B$101,2,FALSE)*G2)</f>
        <v>1.1763055555555556E-2</v>
      </c>
      <c r="I2" s="20">
        <f t="shared" ref="I2:I65" si="1">COUNTIFS($C$2:$C$366,C2,$H$2:$H$366,"&lt;"&amp;H2)+1</f>
        <v>1</v>
      </c>
      <c r="J2" s="21">
        <f>VLOOKUP(I2,'Point Table'!A:B,2,FALSE)</f>
        <v>100</v>
      </c>
      <c r="K2" s="37"/>
      <c r="P2" s="6"/>
      <c r="Q2" s="6"/>
      <c r="R2" s="9"/>
      <c r="X2" s="2"/>
      <c r="AB2" s="2"/>
      <c r="AC2" s="2"/>
      <c r="AD2" s="2"/>
      <c r="AE2" s="2"/>
    </row>
    <row r="3" spans="1:31">
      <c r="A3" t="s">
        <v>701</v>
      </c>
      <c r="B3" t="s">
        <v>702</v>
      </c>
      <c r="C3" t="s">
        <v>38</v>
      </c>
      <c r="D3">
        <v>41</v>
      </c>
      <c r="E3" t="s">
        <v>19</v>
      </c>
      <c r="F3" s="19" t="str">
        <f t="shared" si="0"/>
        <v>MaryKleneFMILLENNIUM RUNNING</v>
      </c>
      <c r="G3" s="11">
        <v>1.2810185185185185E-2</v>
      </c>
      <c r="H3" s="19">
        <f>IF(C3="F",VLOOKUP(D3,'F 5K Road'!$A$2:$B$101,2,FALSE)*G3,VLOOKUP(D3,'M 5K Road'!$A$2:$B$101,2,FALSE)*G3)</f>
        <v>1.2397697222222222E-2</v>
      </c>
      <c r="I3" s="20">
        <f t="shared" si="1"/>
        <v>2</v>
      </c>
      <c r="J3" s="21">
        <f>VLOOKUP(I3,'Point Table'!A:B,2,FALSE)</f>
        <v>96</v>
      </c>
      <c r="K3" s="37"/>
      <c r="P3" s="6"/>
      <c r="Q3" s="6"/>
      <c r="R3" s="9"/>
      <c r="X3" s="2"/>
      <c r="AB3" s="2"/>
      <c r="AC3" s="2"/>
      <c r="AD3" s="2"/>
      <c r="AE3" s="2"/>
    </row>
    <row r="4" spans="1:31">
      <c r="A4" t="s">
        <v>66</v>
      </c>
      <c r="B4" t="s">
        <v>703</v>
      </c>
      <c r="C4" t="s">
        <v>38</v>
      </c>
      <c r="D4">
        <v>54</v>
      </c>
      <c r="E4" t="s">
        <v>18</v>
      </c>
      <c r="F4" s="19" t="str">
        <f t="shared" si="0"/>
        <v>JulieMullaneyFGREATER DERRY TRACK CLUB</v>
      </c>
      <c r="G4" s="11">
        <v>1.4947916666666667E-2</v>
      </c>
      <c r="H4" s="19">
        <f>IF(C4="F",VLOOKUP(D4,'F 5K Road'!$A$2:$B$101,2,FALSE)*G4,VLOOKUP(D4,'M 5K Road'!$A$2:$B$101,2,FALSE)*G4)</f>
        <v>1.2777479166666666E-2</v>
      </c>
      <c r="I4" s="20">
        <f t="shared" si="1"/>
        <v>3</v>
      </c>
      <c r="J4" s="21">
        <f>VLOOKUP(I4,'Point Table'!A:B,2,FALSE)</f>
        <v>92</v>
      </c>
      <c r="K4" s="37"/>
      <c r="P4" s="6"/>
      <c r="Q4" s="6"/>
      <c r="R4" s="9"/>
      <c r="X4" s="2"/>
      <c r="AB4" s="2"/>
      <c r="AC4" s="2"/>
      <c r="AD4" s="2"/>
      <c r="AE4" s="2"/>
    </row>
    <row r="5" spans="1:31">
      <c r="A5" t="s">
        <v>704</v>
      </c>
      <c r="B5" t="s">
        <v>705</v>
      </c>
      <c r="C5" t="s">
        <v>38</v>
      </c>
      <c r="D5">
        <v>33</v>
      </c>
      <c r="E5" t="s">
        <v>19</v>
      </c>
      <c r="F5" s="19" t="str">
        <f t="shared" si="0"/>
        <v>LizBelangerFMILLENNIUM RUNNING</v>
      </c>
      <c r="G5" s="11">
        <v>1.2820601851851852E-2</v>
      </c>
      <c r="H5" s="19">
        <f>IF(C5="F",VLOOKUP(D5,'F 5K Road'!$A$2:$B$101,2,FALSE)*G5,VLOOKUP(D5,'M 5K Road'!$A$2:$B$101,2,FALSE)*G5)</f>
        <v>1.2791114467592594E-2</v>
      </c>
      <c r="I5" s="20">
        <f t="shared" si="1"/>
        <v>4</v>
      </c>
      <c r="J5" s="21">
        <f>VLOOKUP(I5,'Point Table'!A:B,2,FALSE)</f>
        <v>88</v>
      </c>
      <c r="K5" s="37"/>
      <c r="P5" s="6"/>
      <c r="Q5" s="6"/>
      <c r="R5" s="9"/>
      <c r="X5" s="2"/>
      <c r="AB5" s="2"/>
      <c r="AC5" s="2"/>
      <c r="AD5" s="2"/>
      <c r="AE5" s="2"/>
    </row>
    <row r="6" spans="1:31">
      <c r="A6" t="s">
        <v>508</v>
      </c>
      <c r="B6" t="s">
        <v>509</v>
      </c>
      <c r="C6" t="s">
        <v>38</v>
      </c>
      <c r="D6">
        <v>61</v>
      </c>
      <c r="E6" t="s">
        <v>17</v>
      </c>
      <c r="F6" s="19" t="str">
        <f t="shared" si="0"/>
        <v>GinaJoubertFGATE CITY STRIDERS</v>
      </c>
      <c r="G6" s="11">
        <v>1.6557870370370369E-2</v>
      </c>
      <c r="H6" s="19">
        <f>IF(C6="F",VLOOKUP(D6,'F 5K Road'!$A$2:$B$101,2,FALSE)*G6,VLOOKUP(D6,'M 5K Road'!$A$2:$B$101,2,FALSE)*G6)</f>
        <v>1.3029388194444444E-2</v>
      </c>
      <c r="I6" s="20">
        <f t="shared" si="1"/>
        <v>5</v>
      </c>
      <c r="J6" s="21">
        <f>VLOOKUP(I6,'Point Table'!A:B,2,FALSE)</f>
        <v>84</v>
      </c>
      <c r="K6" s="37"/>
      <c r="P6" s="6"/>
      <c r="Q6" s="6"/>
      <c r="R6" s="9"/>
      <c r="X6" s="2"/>
      <c r="AB6" s="2"/>
      <c r="AC6" s="2"/>
      <c r="AD6" s="2"/>
      <c r="AE6" s="2"/>
    </row>
    <row r="7" spans="1:31">
      <c r="A7" t="s">
        <v>138</v>
      </c>
      <c r="B7" t="s">
        <v>359</v>
      </c>
      <c r="C7" t="s">
        <v>38</v>
      </c>
      <c r="D7">
        <v>70</v>
      </c>
      <c r="E7" t="s">
        <v>18</v>
      </c>
      <c r="F7" s="19" t="str">
        <f t="shared" si="0"/>
        <v>PegDonovanFGREATER DERRY TRACK CLUB</v>
      </c>
      <c r="G7" s="11">
        <v>1.8817129629629628E-2</v>
      </c>
      <c r="H7" s="19">
        <f>IF(C7="F",VLOOKUP(D7,'F 5K Road'!$A$2:$B$101,2,FALSE)*G7,VLOOKUP(D7,'M 5K Road'!$A$2:$B$101,2,FALSE)*G7)</f>
        <v>1.3162582175925926E-2</v>
      </c>
      <c r="I7" s="20">
        <f t="shared" si="1"/>
        <v>6</v>
      </c>
      <c r="J7" s="21">
        <f>VLOOKUP(I7,'Point Table'!A:B,2,FALSE)</f>
        <v>80</v>
      </c>
      <c r="K7" s="37"/>
      <c r="P7" s="6"/>
      <c r="Q7" s="6"/>
      <c r="R7" s="9"/>
      <c r="X7" s="2"/>
      <c r="AB7" s="2"/>
      <c r="AC7" s="2"/>
      <c r="AD7" s="2"/>
      <c r="AE7" s="2"/>
    </row>
    <row r="8" spans="1:31">
      <c r="A8" t="s">
        <v>162</v>
      </c>
      <c r="B8" t="s">
        <v>163</v>
      </c>
      <c r="C8" t="s">
        <v>38</v>
      </c>
      <c r="D8">
        <v>70</v>
      </c>
      <c r="E8" t="s">
        <v>19</v>
      </c>
      <c r="F8" s="19" t="str">
        <f t="shared" si="0"/>
        <v>LorraineMcPhillipsFMILLENNIUM RUNNING</v>
      </c>
      <c r="G8" s="11">
        <v>1.8832175925925926E-2</v>
      </c>
      <c r="H8" s="19">
        <f>IF(C8="F",VLOOKUP(D8,'F 5K Road'!$A$2:$B$101,2,FALSE)*G8,VLOOKUP(D8,'M 5K Road'!$A$2:$B$101,2,FALSE)*G8)</f>
        <v>1.3173107060185185E-2</v>
      </c>
      <c r="I8" s="20">
        <f t="shared" si="1"/>
        <v>7</v>
      </c>
      <c r="J8" s="21">
        <f>VLOOKUP(I8,'Point Table'!A:B,2,FALSE)</f>
        <v>76</v>
      </c>
      <c r="K8" s="37"/>
      <c r="P8" s="6"/>
      <c r="Q8" s="6"/>
      <c r="R8" s="9"/>
      <c r="X8" s="2"/>
      <c r="AB8" s="2"/>
      <c r="AC8" s="2"/>
      <c r="AD8" s="2"/>
      <c r="AE8" s="2"/>
    </row>
    <row r="9" spans="1:31">
      <c r="A9" t="s">
        <v>706</v>
      </c>
      <c r="B9" t="s">
        <v>707</v>
      </c>
      <c r="C9" t="s">
        <v>38</v>
      </c>
      <c r="D9">
        <v>65</v>
      </c>
      <c r="E9" t="s">
        <v>21</v>
      </c>
      <c r="F9" s="19" t="str">
        <f t="shared" si="0"/>
        <v>PatBourgaultFGRANITE STATE RACING TEAM</v>
      </c>
      <c r="G9" s="11">
        <v>1.7920138888888888E-2</v>
      </c>
      <c r="H9" s="19">
        <f>IF(C9="F",VLOOKUP(D9,'F 5K Road'!$A$2:$B$101,2,FALSE)*G9,VLOOKUP(D9,'M 5K Road'!$A$2:$B$101,2,FALSE)*G9)</f>
        <v>1.3404263888888889E-2</v>
      </c>
      <c r="I9" s="20">
        <f t="shared" si="1"/>
        <v>8</v>
      </c>
      <c r="J9" s="21">
        <f>VLOOKUP(I9,'Point Table'!A:B,2,FALSE)</f>
        <v>72</v>
      </c>
      <c r="K9" s="37"/>
      <c r="P9" s="6"/>
      <c r="Q9" s="6"/>
      <c r="R9" s="9"/>
      <c r="X9" s="2"/>
      <c r="AB9" s="2"/>
      <c r="AC9" s="2"/>
      <c r="AD9" s="2"/>
      <c r="AE9" s="2"/>
    </row>
    <row r="10" spans="1:31">
      <c r="A10" t="s">
        <v>186</v>
      </c>
      <c r="B10" t="s">
        <v>571</v>
      </c>
      <c r="C10" t="s">
        <v>38</v>
      </c>
      <c r="D10">
        <v>61</v>
      </c>
      <c r="E10" t="s">
        <v>19</v>
      </c>
      <c r="F10" s="19" t="str">
        <f t="shared" si="0"/>
        <v>LisaLalibertyFMILLENNIUM RUNNING</v>
      </c>
      <c r="G10" s="11">
        <v>1.714699074074074E-2</v>
      </c>
      <c r="H10" s="19">
        <f>IF(C10="F",VLOOKUP(D10,'F 5K Road'!$A$2:$B$101,2,FALSE)*G10,VLOOKUP(D10,'M 5K Road'!$A$2:$B$101,2,FALSE)*G10)</f>
        <v>1.349296701388889E-2</v>
      </c>
      <c r="I10" s="20">
        <f t="shared" si="1"/>
        <v>9</v>
      </c>
      <c r="J10" s="21">
        <f>VLOOKUP(I10,'Point Table'!A:B,2,FALSE)</f>
        <v>68</v>
      </c>
      <c r="K10" s="37"/>
      <c r="P10" s="6"/>
      <c r="Q10" s="6"/>
      <c r="R10" s="9"/>
      <c r="X10" s="2"/>
      <c r="AB10" s="2"/>
      <c r="AC10" s="2"/>
      <c r="AD10" s="2"/>
      <c r="AE10" s="2"/>
    </row>
    <row r="11" spans="1:31">
      <c r="A11" t="s">
        <v>166</v>
      </c>
      <c r="B11" t="s">
        <v>167</v>
      </c>
      <c r="C11" t="s">
        <v>38</v>
      </c>
      <c r="D11">
        <v>65</v>
      </c>
      <c r="E11" t="s">
        <v>19</v>
      </c>
      <c r="F11" s="19" t="str">
        <f t="shared" si="0"/>
        <v>DonnaDostieFMILLENNIUM RUNNING</v>
      </c>
      <c r="G11" s="11">
        <v>1.8170138888888888E-2</v>
      </c>
      <c r="H11" s="19">
        <f>IF(C11="F",VLOOKUP(D11,'F 5K Road'!$A$2:$B$101,2,FALSE)*G11,VLOOKUP(D11,'M 5K Road'!$A$2:$B$101,2,FALSE)*G11)</f>
        <v>1.3591263888888889E-2</v>
      </c>
      <c r="I11" s="20">
        <f t="shared" si="1"/>
        <v>10</v>
      </c>
      <c r="J11" s="21">
        <f>VLOOKUP(I11,'Point Table'!A:B,2,FALSE)</f>
        <v>64</v>
      </c>
      <c r="K11" s="37"/>
      <c r="P11" s="6"/>
      <c r="Q11" s="6"/>
      <c r="R11" s="9"/>
      <c r="X11" s="2"/>
      <c r="AB11" s="2"/>
      <c r="AC11" s="2"/>
      <c r="AD11" s="2"/>
      <c r="AE11" s="2"/>
    </row>
    <row r="12" spans="1:31">
      <c r="A12" t="s">
        <v>119</v>
      </c>
      <c r="B12" t="s">
        <v>118</v>
      </c>
      <c r="C12" t="s">
        <v>38</v>
      </c>
      <c r="D12">
        <v>64</v>
      </c>
      <c r="E12" t="s">
        <v>18</v>
      </c>
      <c r="F12" s="19" t="str">
        <f t="shared" si="0"/>
        <v>PattyCrothersFGREATER DERRY TRACK CLUB</v>
      </c>
      <c r="G12" s="11">
        <v>1.7943287037037035E-2</v>
      </c>
      <c r="H12" s="19">
        <f>IF(C12="F",VLOOKUP(D12,'F 5K Road'!$A$2:$B$101,2,FALSE)*G12,VLOOKUP(D12,'M 5K Road'!$A$2:$B$101,2,FALSE)*G12)</f>
        <v>1.3595628587962963E-2</v>
      </c>
      <c r="I12" s="20">
        <f t="shared" si="1"/>
        <v>11</v>
      </c>
      <c r="J12" s="21">
        <f>VLOOKUP(I12,'Point Table'!A:B,2,FALSE)</f>
        <v>61</v>
      </c>
      <c r="K12" s="37"/>
      <c r="P12" s="6"/>
      <c r="Q12" s="6"/>
      <c r="R12" s="9"/>
      <c r="X12" s="2"/>
      <c r="AB12" s="2"/>
      <c r="AC12" s="2"/>
      <c r="AD12" s="2"/>
      <c r="AE12" s="2"/>
    </row>
    <row r="13" spans="1:31">
      <c r="A13" t="s">
        <v>503</v>
      </c>
      <c r="B13" t="s">
        <v>504</v>
      </c>
      <c r="C13" t="s">
        <v>38</v>
      </c>
      <c r="D13">
        <v>57</v>
      </c>
      <c r="E13" t="s">
        <v>17</v>
      </c>
      <c r="F13" s="19" t="str">
        <f t="shared" si="0"/>
        <v>AdrianaTyersFGATE CITY STRIDERS</v>
      </c>
      <c r="G13" s="11">
        <v>1.6472222222222221E-2</v>
      </c>
      <c r="H13" s="19">
        <f>IF(C13="F",VLOOKUP(D13,'F 5K Road'!$A$2:$B$101,2,FALSE)*G13,VLOOKUP(D13,'M 5K Road'!$A$2:$B$101,2,FALSE)*G13)</f>
        <v>1.3601113888888888E-2</v>
      </c>
      <c r="I13" s="20">
        <f t="shared" si="1"/>
        <v>12</v>
      </c>
      <c r="J13" s="21">
        <f>VLOOKUP(I13,'Point Table'!A:B,2,FALSE)</f>
        <v>58</v>
      </c>
      <c r="K13" s="37"/>
      <c r="P13" s="6"/>
      <c r="Q13" s="6"/>
      <c r="R13" s="9"/>
      <c r="X13" s="2"/>
      <c r="AB13" s="2"/>
      <c r="AC13" s="2"/>
      <c r="AD13" s="2"/>
      <c r="AE13" s="2"/>
    </row>
    <row r="14" spans="1:31">
      <c r="A14" t="s">
        <v>708</v>
      </c>
      <c r="B14" t="s">
        <v>709</v>
      </c>
      <c r="C14" t="s">
        <v>38</v>
      </c>
      <c r="D14">
        <v>55</v>
      </c>
      <c r="E14" t="s">
        <v>19</v>
      </c>
      <c r="F14" s="19" t="str">
        <f t="shared" si="0"/>
        <v>RoxaneGagnonFMILLENNIUM RUNNING</v>
      </c>
      <c r="G14" s="11">
        <v>1.6177083333333335E-2</v>
      </c>
      <c r="H14" s="19">
        <f>IF(C14="F",VLOOKUP(D14,'F 5K Road'!$A$2:$B$101,2,FALSE)*G14,VLOOKUP(D14,'M 5K Road'!$A$2:$B$101,2,FALSE)*G14)</f>
        <v>1.3671253125000001E-2</v>
      </c>
      <c r="I14" s="20">
        <f t="shared" si="1"/>
        <v>13</v>
      </c>
      <c r="J14" s="21">
        <f>VLOOKUP(I14,'Point Table'!A:B,2,FALSE)</f>
        <v>55</v>
      </c>
      <c r="K14" s="37"/>
      <c r="P14" s="6"/>
      <c r="Q14" s="6"/>
      <c r="R14" s="9"/>
      <c r="X14" s="2"/>
      <c r="AB14" s="2"/>
      <c r="AC14" s="2"/>
      <c r="AD14" s="2"/>
      <c r="AE14" s="2"/>
    </row>
    <row r="15" spans="1:31">
      <c r="A15" t="s">
        <v>94</v>
      </c>
      <c r="B15" t="s">
        <v>95</v>
      </c>
      <c r="C15" t="s">
        <v>38</v>
      </c>
      <c r="D15">
        <v>25</v>
      </c>
      <c r="E15" t="s">
        <v>18</v>
      </c>
      <c r="F15" s="19" t="str">
        <f t="shared" si="0"/>
        <v>SadieFarnsworthFGREATER DERRY TRACK CLUB</v>
      </c>
      <c r="G15" s="11">
        <v>1.3881944444444445E-2</v>
      </c>
      <c r="H15" s="19">
        <f>IF(C15="F",VLOOKUP(D15,'F 5K Road'!$A$2:$B$101,2,FALSE)*G15,VLOOKUP(D15,'M 5K Road'!$A$2:$B$101,2,FALSE)*G15)</f>
        <v>1.3881944444444445E-2</v>
      </c>
      <c r="I15" s="20">
        <f t="shared" si="1"/>
        <v>14</v>
      </c>
      <c r="J15" s="21">
        <f>VLOOKUP(I15,'Point Table'!A:B,2,FALSE)</f>
        <v>52</v>
      </c>
      <c r="K15" s="37"/>
      <c r="P15" s="6"/>
      <c r="Q15" s="6"/>
      <c r="R15" s="9"/>
      <c r="X15" s="2"/>
      <c r="AB15" s="2"/>
      <c r="AC15" s="2"/>
      <c r="AD15" s="2"/>
      <c r="AE15" s="2"/>
    </row>
    <row r="16" spans="1:31">
      <c r="A16" t="s">
        <v>710</v>
      </c>
      <c r="B16" t="s">
        <v>711</v>
      </c>
      <c r="C16" t="s">
        <v>38</v>
      </c>
      <c r="D16">
        <v>59</v>
      </c>
      <c r="E16" t="s">
        <v>18</v>
      </c>
      <c r="F16" s="19" t="str">
        <f t="shared" si="0"/>
        <v>HeidiLetalienFGREATER DERRY TRACK CLUB</v>
      </c>
      <c r="G16" s="11">
        <v>1.7369212962962965E-2</v>
      </c>
      <c r="H16" s="19">
        <f>IF(C16="F",VLOOKUP(D16,'F 5K Road'!$A$2:$B$101,2,FALSE)*G16,VLOOKUP(D16,'M 5K Road'!$A$2:$B$101,2,FALSE)*G16)</f>
        <v>1.4004796412037038E-2</v>
      </c>
      <c r="I16" s="20">
        <f t="shared" si="1"/>
        <v>15</v>
      </c>
      <c r="J16" s="21">
        <f>VLOOKUP(I16,'Point Table'!A:B,2,FALSE)</f>
        <v>49</v>
      </c>
      <c r="K16" s="37"/>
      <c r="P16" s="6"/>
      <c r="Q16" s="6"/>
      <c r="R16" s="9"/>
      <c r="X16" s="2"/>
      <c r="AB16" s="2"/>
      <c r="AC16" s="2"/>
      <c r="AD16" s="2"/>
      <c r="AE16" s="2"/>
    </row>
    <row r="17" spans="1:31">
      <c r="A17" t="s">
        <v>293</v>
      </c>
      <c r="B17" t="s">
        <v>712</v>
      </c>
      <c r="C17" t="s">
        <v>38</v>
      </c>
      <c r="D17">
        <v>40</v>
      </c>
      <c r="E17" t="s">
        <v>19</v>
      </c>
      <c r="F17" s="19" t="str">
        <f t="shared" si="0"/>
        <v>MarieDunlapFMILLENNIUM RUNNING</v>
      </c>
      <c r="G17" s="11">
        <v>1.4387731481481481E-2</v>
      </c>
      <c r="H17" s="19">
        <f>IF(C17="F",VLOOKUP(D17,'F 5K Road'!$A$2:$B$101,2,FALSE)*G17,VLOOKUP(D17,'M 5K Road'!$A$2:$B$101,2,FALSE)*G17)</f>
        <v>1.4005017824074074E-2</v>
      </c>
      <c r="I17" s="20">
        <f t="shared" si="1"/>
        <v>16</v>
      </c>
      <c r="J17" s="21">
        <f>VLOOKUP(I17,'Point Table'!A:B,2,FALSE)</f>
        <v>46</v>
      </c>
      <c r="K17" s="37"/>
      <c r="P17" s="6"/>
      <c r="Q17" s="6"/>
      <c r="R17" s="9"/>
      <c r="X17" s="2"/>
      <c r="AB17" s="2"/>
      <c r="AC17" s="2"/>
      <c r="AD17" s="2"/>
      <c r="AE17" s="2"/>
    </row>
    <row r="18" spans="1:31">
      <c r="A18" t="s">
        <v>713</v>
      </c>
      <c r="B18" t="s">
        <v>351</v>
      </c>
      <c r="C18" t="s">
        <v>38</v>
      </c>
      <c r="D18">
        <v>48</v>
      </c>
      <c r="E18" t="s">
        <v>18</v>
      </c>
      <c r="F18" s="19" t="str">
        <f t="shared" si="0"/>
        <v>ErikaCohenFGREATER DERRY TRACK CLUB</v>
      </c>
      <c r="G18" s="11">
        <v>1.5562499999999998E-2</v>
      </c>
      <c r="H18" s="19">
        <f>IF(C18="F",VLOOKUP(D18,'F 5K Road'!$A$2:$B$101,2,FALSE)*G18,VLOOKUP(D18,'M 5K Road'!$A$2:$B$101,2,FALSE)*G18)</f>
        <v>1.4210118749999999E-2</v>
      </c>
      <c r="I18" s="20">
        <f t="shared" si="1"/>
        <v>17</v>
      </c>
      <c r="J18" s="21">
        <f>VLOOKUP(I18,'Point Table'!A:B,2,FALSE)</f>
        <v>43</v>
      </c>
      <c r="K18" s="37"/>
      <c r="P18" s="6"/>
      <c r="Q18" s="6"/>
      <c r="R18" s="9"/>
      <c r="X18" s="2"/>
      <c r="AB18" s="2"/>
      <c r="AC18" s="2"/>
      <c r="AD18" s="2"/>
      <c r="AE18" s="2"/>
    </row>
    <row r="19" spans="1:31">
      <c r="A19" t="s">
        <v>345</v>
      </c>
      <c r="B19" t="s">
        <v>346</v>
      </c>
      <c r="C19" t="s">
        <v>38</v>
      </c>
      <c r="D19">
        <v>36</v>
      </c>
      <c r="E19" t="s">
        <v>18</v>
      </c>
      <c r="F19" s="19" t="str">
        <f t="shared" si="0"/>
        <v>TivanCasavantFGREATER DERRY TRACK CLUB</v>
      </c>
      <c r="G19" s="11">
        <v>1.4447916666666666E-2</v>
      </c>
      <c r="H19" s="19">
        <f>IF(C19="F",VLOOKUP(D19,'F 5K Road'!$A$2:$B$101,2,FALSE)*G19,VLOOKUP(D19,'M 5K Road'!$A$2:$B$101,2,FALSE)*G19)</f>
        <v>1.431210625E-2</v>
      </c>
      <c r="I19" s="20">
        <f t="shared" si="1"/>
        <v>18</v>
      </c>
      <c r="J19" s="21">
        <f>VLOOKUP(I19,'Point Table'!A:B,2,FALSE)</f>
        <v>40</v>
      </c>
      <c r="K19" s="37"/>
      <c r="P19" s="6"/>
      <c r="Q19" s="6"/>
      <c r="R19" s="9"/>
      <c r="X19" s="2"/>
      <c r="AB19" s="2"/>
      <c r="AC19" s="2"/>
      <c r="AD19" s="2"/>
      <c r="AE19" s="2"/>
    </row>
    <row r="20" spans="1:31">
      <c r="A20" t="s">
        <v>428</v>
      </c>
      <c r="B20" t="s">
        <v>413</v>
      </c>
      <c r="C20" t="s">
        <v>38</v>
      </c>
      <c r="D20">
        <v>39</v>
      </c>
      <c r="E20" t="s">
        <v>19</v>
      </c>
      <c r="F20" s="19" t="str">
        <f t="shared" si="0"/>
        <v>ChelseaCookFMILLENNIUM RUNNING</v>
      </c>
      <c r="G20" s="11">
        <v>1.4645833333333334E-2</v>
      </c>
      <c r="H20" s="19">
        <f>IF(C20="F",VLOOKUP(D20,'F 5K Road'!$A$2:$B$101,2,FALSE)*G20,VLOOKUP(D20,'M 5K Road'!$A$2:$B$101,2,FALSE)*G20)</f>
        <v>1.4330947916666668E-2</v>
      </c>
      <c r="I20" s="20">
        <f t="shared" si="1"/>
        <v>19</v>
      </c>
      <c r="J20" s="21">
        <f>VLOOKUP(I20,'Point Table'!A:B,2,FALSE)</f>
        <v>37</v>
      </c>
      <c r="K20" s="37"/>
      <c r="P20" s="6"/>
      <c r="Q20" s="6"/>
      <c r="R20" s="9"/>
      <c r="X20" s="2"/>
      <c r="AB20" s="2"/>
      <c r="AC20" s="2"/>
      <c r="AD20" s="2"/>
      <c r="AE20" s="2"/>
    </row>
    <row r="21" spans="1:31">
      <c r="A21" t="s">
        <v>604</v>
      </c>
      <c r="B21" t="s">
        <v>605</v>
      </c>
      <c r="C21" t="s">
        <v>38</v>
      </c>
      <c r="D21">
        <v>67</v>
      </c>
      <c r="E21" t="s">
        <v>19</v>
      </c>
      <c r="F21" s="19" t="str">
        <f t="shared" si="0"/>
        <v>BarbaraObecnyFMILLENNIUM RUNNING</v>
      </c>
      <c r="G21" s="11">
        <v>1.9915509259259261E-2</v>
      </c>
      <c r="H21" s="19">
        <f>IF(C21="F",VLOOKUP(D21,'F 5K Road'!$A$2:$B$101,2,FALSE)*G21,VLOOKUP(D21,'M 5K Road'!$A$2:$B$101,2,FALSE)*G21)</f>
        <v>1.4510440046296298E-2</v>
      </c>
      <c r="I21" s="20">
        <f t="shared" si="1"/>
        <v>20</v>
      </c>
      <c r="J21" s="21">
        <f>VLOOKUP(I21,'Point Table'!A:B,2,FALSE)</f>
        <v>34</v>
      </c>
      <c r="K21" s="37"/>
      <c r="P21" s="6"/>
      <c r="Q21" s="6"/>
      <c r="R21" s="9"/>
      <c r="X21" s="2"/>
      <c r="AB21" s="2"/>
      <c r="AC21" s="2"/>
      <c r="AD21" s="2"/>
      <c r="AE21" s="2"/>
    </row>
    <row r="22" spans="1:31">
      <c r="A22" t="s">
        <v>123</v>
      </c>
      <c r="B22" t="s">
        <v>360</v>
      </c>
      <c r="C22" t="s">
        <v>38</v>
      </c>
      <c r="D22">
        <v>62</v>
      </c>
      <c r="E22" t="s">
        <v>18</v>
      </c>
      <c r="F22" s="19" t="str">
        <f t="shared" si="0"/>
        <v>DeniseSarnieFGREATER DERRY TRACK CLUB</v>
      </c>
      <c r="G22" s="11">
        <v>1.8929398148148147E-2</v>
      </c>
      <c r="H22" s="19">
        <f>IF(C22="F",VLOOKUP(D22,'F 5K Road'!$A$2:$B$101,2,FALSE)*G22,VLOOKUP(D22,'M 5K Road'!$A$2:$B$101,2,FALSE)*G22)</f>
        <v>1.4711928240740739E-2</v>
      </c>
      <c r="I22" s="20">
        <f t="shared" si="1"/>
        <v>21</v>
      </c>
      <c r="J22" s="21">
        <f>VLOOKUP(I22,'Point Table'!A:B,2,FALSE)</f>
        <v>32</v>
      </c>
      <c r="K22" s="37"/>
      <c r="P22" s="6"/>
      <c r="Q22" s="6"/>
      <c r="R22" s="9"/>
      <c r="X22" s="2"/>
      <c r="AB22" s="2"/>
      <c r="AC22" s="2"/>
      <c r="AD22" s="2"/>
      <c r="AE22" s="2"/>
    </row>
    <row r="23" spans="1:31">
      <c r="A23" t="s">
        <v>113</v>
      </c>
      <c r="B23" t="s">
        <v>114</v>
      </c>
      <c r="C23" t="s">
        <v>38</v>
      </c>
      <c r="D23">
        <v>55</v>
      </c>
      <c r="E23" t="s">
        <v>18</v>
      </c>
      <c r="F23" s="19" t="str">
        <f t="shared" si="0"/>
        <v>CariHoglundFGREATER DERRY TRACK CLUB</v>
      </c>
      <c r="G23" s="11">
        <v>1.7465277777777777E-2</v>
      </c>
      <c r="H23" s="19">
        <f>IF(C23="F",VLOOKUP(D23,'F 5K Road'!$A$2:$B$101,2,FALSE)*G23,VLOOKUP(D23,'M 5K Road'!$A$2:$B$101,2,FALSE)*G23)</f>
        <v>1.475990625E-2</v>
      </c>
      <c r="I23" s="20">
        <f t="shared" si="1"/>
        <v>22</v>
      </c>
      <c r="J23" s="21">
        <f>VLOOKUP(I23,'Point Table'!A:B,2,FALSE)</f>
        <v>30</v>
      </c>
      <c r="K23" s="37"/>
      <c r="P23" s="6"/>
      <c r="Q23" s="6"/>
      <c r="R23" s="9"/>
      <c r="X23" s="2"/>
      <c r="AB23" s="2"/>
      <c r="AC23" s="2"/>
      <c r="AD23" s="2"/>
      <c r="AE23" s="2"/>
    </row>
    <row r="24" spans="1:31">
      <c r="A24" t="s">
        <v>44</v>
      </c>
      <c r="B24" t="s">
        <v>821</v>
      </c>
      <c r="C24" t="s">
        <v>38</v>
      </c>
      <c r="D24">
        <v>60</v>
      </c>
      <c r="E24" t="s">
        <v>19</v>
      </c>
      <c r="F24" s="19" t="str">
        <f t="shared" si="0"/>
        <v>LauraKeiferFMILLENNIUM RUNNING</v>
      </c>
      <c r="G24" s="11">
        <v>1.8553240740740742E-2</v>
      </c>
      <c r="H24" s="19">
        <f>IF(C24="F",VLOOKUP(D24,'F 5K Road'!$A$2:$B$101,2,FALSE)*G24,VLOOKUP(D24,'M 5K Road'!$A$2:$B$101,2,FALSE)*G24)</f>
        <v>1.4779511574074075E-2</v>
      </c>
      <c r="I24" s="20">
        <f t="shared" si="1"/>
        <v>23</v>
      </c>
      <c r="J24" s="21">
        <f>VLOOKUP(I24,'Point Table'!A:B,2,FALSE)</f>
        <v>28</v>
      </c>
      <c r="K24" s="37"/>
      <c r="P24" s="6"/>
      <c r="Q24" s="6"/>
      <c r="R24" s="9"/>
      <c r="X24" s="2"/>
      <c r="AB24" s="2"/>
      <c r="AC24" s="2"/>
      <c r="AD24" s="2"/>
      <c r="AE24" s="2"/>
    </row>
    <row r="25" spans="1:31">
      <c r="A25" t="s">
        <v>599</v>
      </c>
      <c r="B25" t="s">
        <v>600</v>
      </c>
      <c r="C25" t="s">
        <v>38</v>
      </c>
      <c r="D25">
        <v>64</v>
      </c>
      <c r="E25" t="s">
        <v>18</v>
      </c>
      <c r="F25" s="19" t="str">
        <f t="shared" si="0"/>
        <v>MarggieQuinnFGREATER DERRY TRACK CLUB</v>
      </c>
      <c r="G25" s="11">
        <v>1.9505787037037037E-2</v>
      </c>
      <c r="H25" s="19">
        <f>IF(C25="F",VLOOKUP(D25,'F 5K Road'!$A$2:$B$101,2,FALSE)*G25,VLOOKUP(D25,'M 5K Road'!$A$2:$B$101,2,FALSE)*G25)</f>
        <v>1.4779534837962963E-2</v>
      </c>
      <c r="I25" s="20">
        <f t="shared" si="1"/>
        <v>24</v>
      </c>
      <c r="J25" s="21">
        <f>VLOOKUP(I25,'Point Table'!A:B,2,FALSE)</f>
        <v>26</v>
      </c>
      <c r="K25" s="37"/>
      <c r="P25" s="6"/>
      <c r="Q25" s="6"/>
      <c r="R25" s="9"/>
      <c r="X25" s="2"/>
      <c r="AB25" s="2"/>
      <c r="AC25" s="2"/>
      <c r="AD25" s="2"/>
      <c r="AE25" s="2"/>
    </row>
    <row r="26" spans="1:31">
      <c r="A26" t="s">
        <v>70</v>
      </c>
      <c r="B26" t="s">
        <v>71</v>
      </c>
      <c r="C26" t="s">
        <v>38</v>
      </c>
      <c r="D26">
        <v>75</v>
      </c>
      <c r="E26" t="s">
        <v>17</v>
      </c>
      <c r="F26" s="19" t="str">
        <f t="shared" si="0"/>
        <v>AlineKenneyFGATE CITY STRIDERS</v>
      </c>
      <c r="G26" s="11">
        <v>2.3342592592592592E-2</v>
      </c>
      <c r="H26" s="19">
        <f>IF(C26="F",VLOOKUP(D26,'F 5K Road'!$A$2:$B$101,2,FALSE)*G26,VLOOKUP(D26,'M 5K Road'!$A$2:$B$101,2,FALSE)*G26)</f>
        <v>1.5193693518518519E-2</v>
      </c>
      <c r="I26" s="20">
        <f t="shared" si="1"/>
        <v>25</v>
      </c>
      <c r="J26" s="21">
        <f>VLOOKUP(I26,'Point Table'!A:B,2,FALSE)</f>
        <v>24</v>
      </c>
      <c r="K26" s="37"/>
      <c r="P26" s="6"/>
      <c r="Q26" s="6"/>
      <c r="R26" s="9"/>
      <c r="X26" s="2"/>
      <c r="AB26" s="2"/>
      <c r="AC26" s="2"/>
      <c r="AD26" s="2"/>
      <c r="AE26" s="2"/>
    </row>
    <row r="27" spans="1:31">
      <c r="A27" t="s">
        <v>716</v>
      </c>
      <c r="B27" t="s">
        <v>276</v>
      </c>
      <c r="C27" t="s">
        <v>38</v>
      </c>
      <c r="D27">
        <v>26</v>
      </c>
      <c r="E27" t="s">
        <v>17</v>
      </c>
      <c r="F27" s="19" t="str">
        <f t="shared" si="0"/>
        <v>AlannaMurphyFGATE CITY STRIDERS</v>
      </c>
      <c r="G27" s="11">
        <v>1.5422453703703704E-2</v>
      </c>
      <c r="H27" s="19">
        <f>IF(C27="F",VLOOKUP(D27,'F 5K Road'!$A$2:$B$101,2,FALSE)*G27,VLOOKUP(D27,'M 5K Road'!$A$2:$B$101,2,FALSE)*G27)</f>
        <v>1.5422453703703704E-2</v>
      </c>
      <c r="I27" s="20">
        <f t="shared" si="1"/>
        <v>26</v>
      </c>
      <c r="J27" s="21">
        <f>VLOOKUP(I27,'Point Table'!A:B,2,FALSE)</f>
        <v>22.5</v>
      </c>
      <c r="K27" s="37"/>
      <c r="P27" s="6"/>
      <c r="Q27" s="6"/>
      <c r="R27" s="9"/>
      <c r="X27" s="2"/>
      <c r="AB27" s="2"/>
      <c r="AC27" s="2"/>
      <c r="AD27" s="2"/>
      <c r="AE27" s="2"/>
    </row>
    <row r="28" spans="1:31">
      <c r="A28" t="s">
        <v>714</v>
      </c>
      <c r="B28" t="s">
        <v>715</v>
      </c>
      <c r="C28" t="s">
        <v>38</v>
      </c>
      <c r="D28">
        <v>52</v>
      </c>
      <c r="E28" t="s">
        <v>18</v>
      </c>
      <c r="F28" s="19" t="str">
        <f t="shared" si="0"/>
        <v>IreneLionettaFGREATER DERRY TRACK CLUB</v>
      </c>
      <c r="G28" s="11">
        <v>1.7728009259259259E-2</v>
      </c>
      <c r="H28" s="19">
        <f>IF(C28="F",VLOOKUP(D28,'F 5K Road'!$A$2:$B$101,2,FALSE)*G28,VLOOKUP(D28,'M 5K Road'!$A$2:$B$101,2,FALSE)*G28)</f>
        <v>1.549959849537037E-2</v>
      </c>
      <c r="I28" s="20">
        <f t="shared" si="1"/>
        <v>27</v>
      </c>
      <c r="J28" s="21">
        <f>VLOOKUP(I28,'Point Table'!A:B,2,FALSE)</f>
        <v>21</v>
      </c>
      <c r="K28" s="37"/>
      <c r="P28" s="6"/>
      <c r="Q28" s="6"/>
      <c r="R28" s="9"/>
      <c r="X28" s="2"/>
      <c r="AB28" s="2"/>
      <c r="AC28" s="2"/>
      <c r="AD28" s="2"/>
      <c r="AE28" s="2"/>
    </row>
    <row r="29" spans="1:31">
      <c r="A29" t="s">
        <v>44</v>
      </c>
      <c r="B29" t="s">
        <v>159</v>
      </c>
      <c r="C29" t="s">
        <v>38</v>
      </c>
      <c r="D29">
        <v>47</v>
      </c>
      <c r="E29" t="s">
        <v>19</v>
      </c>
      <c r="F29" s="19" t="str">
        <f t="shared" si="0"/>
        <v>LauraHeathFMILLENNIUM RUNNING</v>
      </c>
      <c r="G29" s="11">
        <v>1.7057870370370369E-2</v>
      </c>
      <c r="H29" s="19">
        <f>IF(C29="F",VLOOKUP(D29,'F 5K Road'!$A$2:$B$101,2,FALSE)*G29,VLOOKUP(D29,'M 5K Road'!$A$2:$B$101,2,FALSE)*G29)</f>
        <v>1.5735885416666665E-2</v>
      </c>
      <c r="I29" s="20">
        <f t="shared" si="1"/>
        <v>28</v>
      </c>
      <c r="J29" s="21">
        <f>VLOOKUP(I29,'Point Table'!A:B,2,FALSE)</f>
        <v>19.5</v>
      </c>
      <c r="K29" s="37"/>
      <c r="P29" s="6"/>
      <c r="Q29" s="6"/>
      <c r="R29" s="9"/>
      <c r="X29" s="2"/>
      <c r="AB29" s="2"/>
      <c r="AC29" s="2"/>
      <c r="AD29" s="2"/>
      <c r="AE29" s="2"/>
    </row>
    <row r="30" spans="1:31">
      <c r="A30" t="s">
        <v>44</v>
      </c>
      <c r="B30" t="s">
        <v>479</v>
      </c>
      <c r="C30" t="s">
        <v>38</v>
      </c>
      <c r="D30">
        <v>57</v>
      </c>
      <c r="E30" t="s">
        <v>19</v>
      </c>
      <c r="F30" s="19" t="str">
        <f t="shared" si="0"/>
        <v>LauraKeeleyFMILLENNIUM RUNNING</v>
      </c>
      <c r="G30" s="11">
        <v>1.9539351851851853E-2</v>
      </c>
      <c r="H30" s="19">
        <f>IF(C30="F",VLOOKUP(D30,'F 5K Road'!$A$2:$B$101,2,FALSE)*G30,VLOOKUP(D30,'M 5K Road'!$A$2:$B$101,2,FALSE)*G30)</f>
        <v>1.6133642824074073E-2</v>
      </c>
      <c r="I30" s="20">
        <f t="shared" si="1"/>
        <v>29</v>
      </c>
      <c r="J30" s="21">
        <f>VLOOKUP(I30,'Point Table'!A:B,2,FALSE)</f>
        <v>18</v>
      </c>
      <c r="K30" s="37"/>
      <c r="P30" s="6"/>
      <c r="Q30" s="6"/>
      <c r="R30" s="9"/>
      <c r="X30" s="2"/>
      <c r="AB30" s="2"/>
      <c r="AC30" s="2"/>
      <c r="AD30" s="2"/>
      <c r="AE30" s="2"/>
    </row>
    <row r="31" spans="1:31">
      <c r="A31" t="s">
        <v>300</v>
      </c>
      <c r="B31" t="s">
        <v>519</v>
      </c>
      <c r="C31" t="s">
        <v>38</v>
      </c>
      <c r="D31">
        <v>72</v>
      </c>
      <c r="E31" t="s">
        <v>19</v>
      </c>
      <c r="F31" s="19" t="str">
        <f t="shared" si="0"/>
        <v>SusanLoveringFMILLENNIUM RUNNING</v>
      </c>
      <c r="G31" s="11">
        <v>2.3972222222222221E-2</v>
      </c>
      <c r="H31" s="19">
        <f>IF(C31="F",VLOOKUP(D31,'F 5K Road'!$A$2:$B$101,2,FALSE)*G31,VLOOKUP(D31,'M 5K Road'!$A$2:$B$101,2,FALSE)*G31)</f>
        <v>1.6303508333333334E-2</v>
      </c>
      <c r="I31" s="20">
        <f t="shared" si="1"/>
        <v>30</v>
      </c>
      <c r="J31" s="21">
        <f>VLOOKUP(I31,'Point Table'!A:B,2,FALSE)</f>
        <v>16.5</v>
      </c>
      <c r="K31" s="37"/>
      <c r="P31" s="6"/>
      <c r="Q31" s="6"/>
      <c r="R31" s="9"/>
      <c r="X31" s="2"/>
      <c r="AB31" s="2"/>
      <c r="AC31" s="2"/>
      <c r="AD31" s="2"/>
      <c r="AE31" s="2"/>
    </row>
    <row r="32" spans="1:31">
      <c r="A32" t="s">
        <v>570</v>
      </c>
      <c r="B32" t="s">
        <v>97</v>
      </c>
      <c r="C32" t="s">
        <v>38</v>
      </c>
      <c r="D32">
        <v>14</v>
      </c>
      <c r="E32" t="s">
        <v>18</v>
      </c>
      <c r="F32" s="19" t="str">
        <f t="shared" si="0"/>
        <v>JocelynMcGarryFGREATER DERRY TRACK CLUB</v>
      </c>
      <c r="G32" s="11">
        <v>1.6342592592592593E-2</v>
      </c>
      <c r="H32" s="19">
        <f>IF(C32="F",VLOOKUP(D32,'F 5K Road'!$A$2:$B$101,2,FALSE)*G32,VLOOKUP(D32,'M 5K Road'!$A$2:$B$101,2,FALSE)*G32)</f>
        <v>1.6342592592592593E-2</v>
      </c>
      <c r="I32" s="20">
        <f t="shared" si="1"/>
        <v>31</v>
      </c>
      <c r="J32" s="21">
        <f>VLOOKUP(I32,'Point Table'!A:B,2,FALSE)</f>
        <v>15.5</v>
      </c>
      <c r="K32" s="37"/>
      <c r="P32" s="6"/>
      <c r="Q32" s="6"/>
      <c r="R32" s="9"/>
      <c r="X32" s="2"/>
      <c r="AB32" s="2"/>
      <c r="AC32" s="2"/>
      <c r="AD32" s="2"/>
      <c r="AE32" s="2"/>
    </row>
    <row r="33" spans="1:31">
      <c r="A33" t="s">
        <v>450</v>
      </c>
      <c r="B33" t="s">
        <v>588</v>
      </c>
      <c r="C33" t="s">
        <v>38</v>
      </c>
      <c r="D33">
        <v>47</v>
      </c>
      <c r="E33" t="s">
        <v>19</v>
      </c>
      <c r="F33" s="19" t="str">
        <f t="shared" si="0"/>
        <v>CathleenThompsonFMILLENNIUM RUNNING</v>
      </c>
      <c r="G33" s="11">
        <v>1.7798611111111112E-2</v>
      </c>
      <c r="H33" s="19">
        <f>IF(C33="F",VLOOKUP(D33,'F 5K Road'!$A$2:$B$101,2,FALSE)*G33,VLOOKUP(D33,'M 5K Road'!$A$2:$B$101,2,FALSE)*G33)</f>
        <v>1.6419218750000002E-2</v>
      </c>
      <c r="I33" s="20">
        <f t="shared" si="1"/>
        <v>32</v>
      </c>
      <c r="J33" s="21">
        <f>VLOOKUP(I33,'Point Table'!A:B,2,FALSE)</f>
        <v>14.5</v>
      </c>
      <c r="K33" s="37"/>
      <c r="P33" s="6"/>
      <c r="Q33" s="6"/>
      <c r="R33" s="9"/>
      <c r="X33" s="2"/>
      <c r="AB33" s="2"/>
      <c r="AC33" s="2"/>
      <c r="AD33" s="2"/>
      <c r="AE33" s="2"/>
    </row>
    <row r="34" spans="1:31">
      <c r="A34" t="s">
        <v>36</v>
      </c>
      <c r="B34" t="s">
        <v>37</v>
      </c>
      <c r="C34" t="s">
        <v>38</v>
      </c>
      <c r="D34">
        <v>41</v>
      </c>
      <c r="E34" t="s">
        <v>17</v>
      </c>
      <c r="F34" s="19" t="str">
        <f t="shared" si="0"/>
        <v>ChristyKervinFGATE CITY STRIDERS</v>
      </c>
      <c r="G34" s="11">
        <v>1.6998842592592593E-2</v>
      </c>
      <c r="H34" s="19">
        <f>IF(C34="F",VLOOKUP(D34,'F 5K Road'!$A$2:$B$101,2,FALSE)*G34,VLOOKUP(D34,'M 5K Road'!$A$2:$B$101,2,FALSE)*G34)</f>
        <v>1.6451479861111111E-2</v>
      </c>
      <c r="I34" s="20">
        <f t="shared" si="1"/>
        <v>33</v>
      </c>
      <c r="J34" s="21">
        <f>VLOOKUP(I34,'Point Table'!A:B,2,FALSE)</f>
        <v>13.5</v>
      </c>
      <c r="K34" s="37"/>
      <c r="P34" s="6"/>
      <c r="Q34" s="6"/>
      <c r="R34" s="9"/>
      <c r="X34" s="2"/>
      <c r="AB34" s="2"/>
      <c r="AC34" s="2"/>
      <c r="AD34" s="2"/>
      <c r="AE34" s="2"/>
    </row>
    <row r="35" spans="1:31">
      <c r="A35" t="s">
        <v>353</v>
      </c>
      <c r="B35" t="s">
        <v>95</v>
      </c>
      <c r="C35" t="s">
        <v>38</v>
      </c>
      <c r="D35">
        <v>27</v>
      </c>
      <c r="E35" t="s">
        <v>18</v>
      </c>
      <c r="F35" s="19" t="str">
        <f t="shared" si="0"/>
        <v>HannahFarnsworthFGREATER DERRY TRACK CLUB</v>
      </c>
      <c r="G35" s="11">
        <v>1.6520833333333335E-2</v>
      </c>
      <c r="H35" s="19">
        <f>IF(C35="F",VLOOKUP(D35,'F 5K Road'!$A$2:$B$101,2,FALSE)*G35,VLOOKUP(D35,'M 5K Road'!$A$2:$B$101,2,FALSE)*G35)</f>
        <v>1.6520833333333335E-2</v>
      </c>
      <c r="I35" s="20">
        <f t="shared" si="1"/>
        <v>34</v>
      </c>
      <c r="J35" s="21">
        <f>VLOOKUP(I35,'Point Table'!A:B,2,FALSE)</f>
        <v>12.5</v>
      </c>
      <c r="K35" s="37"/>
      <c r="P35" s="6"/>
      <c r="Q35" s="6"/>
      <c r="R35" s="9"/>
      <c r="X35" s="2"/>
      <c r="AB35" s="2"/>
      <c r="AC35" s="2"/>
      <c r="AD35" s="2"/>
      <c r="AE35" s="2"/>
    </row>
    <row r="36" spans="1:31">
      <c r="A36" t="s">
        <v>133</v>
      </c>
      <c r="B36" t="s">
        <v>126</v>
      </c>
      <c r="C36" t="s">
        <v>38</v>
      </c>
      <c r="D36">
        <v>68</v>
      </c>
      <c r="E36" t="s">
        <v>18</v>
      </c>
      <c r="F36" s="19" t="str">
        <f t="shared" si="0"/>
        <v>BevSomogieFGREATER DERRY TRACK CLUB</v>
      </c>
      <c r="G36" s="11">
        <v>2.301736111111111E-2</v>
      </c>
      <c r="H36" s="19">
        <f>IF(C36="F",VLOOKUP(D36,'F 5K Road'!$A$2:$B$101,2,FALSE)*G36,VLOOKUP(D36,'M 5K Road'!$A$2:$B$101,2,FALSE)*G36)</f>
        <v>1.6547180902777778E-2</v>
      </c>
      <c r="I36" s="20">
        <f t="shared" si="1"/>
        <v>35</v>
      </c>
      <c r="J36" s="21">
        <f>VLOOKUP(I36,'Point Table'!A:B,2,FALSE)</f>
        <v>11.5</v>
      </c>
      <c r="K36" s="37"/>
      <c r="P36" s="6"/>
      <c r="Q36" s="6"/>
      <c r="R36" s="9"/>
      <c r="X36" s="2"/>
      <c r="AB36" s="2"/>
      <c r="AC36" s="2"/>
      <c r="AD36" s="2"/>
      <c r="AE36" s="2"/>
    </row>
    <row r="37" spans="1:31">
      <c r="A37" t="s">
        <v>356</v>
      </c>
      <c r="B37" t="s">
        <v>720</v>
      </c>
      <c r="C37" t="s">
        <v>38</v>
      </c>
      <c r="D37">
        <v>51</v>
      </c>
      <c r="E37" t="s">
        <v>18</v>
      </c>
      <c r="F37" s="19" t="str">
        <f t="shared" si="0"/>
        <v>MariaHernandez GuerinFGREATER DERRY TRACK CLUB</v>
      </c>
      <c r="G37" s="11">
        <v>1.8783564814814815E-2</v>
      </c>
      <c r="H37" s="19">
        <f>IF(C37="F",VLOOKUP(D37,'F 5K Road'!$A$2:$B$101,2,FALSE)*G37,VLOOKUP(D37,'M 5K Road'!$A$2:$B$101,2,FALSE)*G37)</f>
        <v>1.6604671296296298E-2</v>
      </c>
      <c r="I37" s="20">
        <f t="shared" si="1"/>
        <v>36</v>
      </c>
      <c r="J37" s="21">
        <f>VLOOKUP(I37,'Point Table'!A:B,2,FALSE)</f>
        <v>11</v>
      </c>
      <c r="K37" s="37"/>
      <c r="P37" s="6"/>
      <c r="Q37" s="6"/>
      <c r="R37" s="9"/>
      <c r="X37" s="2"/>
      <c r="AB37" s="2"/>
      <c r="AC37" s="2"/>
      <c r="AD37" s="2"/>
      <c r="AE37" s="2"/>
    </row>
    <row r="38" spans="1:31">
      <c r="A38" t="s">
        <v>389</v>
      </c>
      <c r="B38" t="s">
        <v>717</v>
      </c>
      <c r="C38" t="s">
        <v>38</v>
      </c>
      <c r="D38">
        <v>57</v>
      </c>
      <c r="E38" t="s">
        <v>19</v>
      </c>
      <c r="F38" s="19" t="str">
        <f t="shared" si="0"/>
        <v>AngelaBoyleFMILLENNIUM RUNNING</v>
      </c>
      <c r="G38" s="11">
        <v>2.0206018518518519E-2</v>
      </c>
      <c r="H38" s="19">
        <f>IF(C38="F",VLOOKUP(D38,'F 5K Road'!$A$2:$B$101,2,FALSE)*G38,VLOOKUP(D38,'M 5K Road'!$A$2:$B$101,2,FALSE)*G38)</f>
        <v>1.6684109490740742E-2</v>
      </c>
      <c r="I38" s="20">
        <f t="shared" si="1"/>
        <v>37</v>
      </c>
      <c r="J38" s="21">
        <f>VLOOKUP(I38,'Point Table'!A:B,2,FALSE)</f>
        <v>10.5</v>
      </c>
      <c r="K38" s="37"/>
      <c r="P38" s="6"/>
      <c r="Q38" s="6"/>
      <c r="R38" s="9"/>
      <c r="X38" s="2"/>
      <c r="AB38" s="2"/>
      <c r="AC38" s="2"/>
      <c r="AD38" s="2"/>
      <c r="AE38" s="2"/>
    </row>
    <row r="39" spans="1:31">
      <c r="A39" t="s">
        <v>277</v>
      </c>
      <c r="B39" t="s">
        <v>722</v>
      </c>
      <c r="C39" t="s">
        <v>38</v>
      </c>
      <c r="D39">
        <v>47</v>
      </c>
      <c r="E39" t="s">
        <v>19</v>
      </c>
      <c r="F39" s="19" t="str">
        <f t="shared" si="0"/>
        <v>NicoleDowningFMILLENNIUM RUNNING</v>
      </c>
      <c r="G39" s="11">
        <v>1.8163194444444444E-2</v>
      </c>
      <c r="H39" s="19">
        <f>IF(C39="F",VLOOKUP(D39,'F 5K Road'!$A$2:$B$101,2,FALSE)*G39,VLOOKUP(D39,'M 5K Road'!$A$2:$B$101,2,FALSE)*G39)</f>
        <v>1.6755546874999999E-2</v>
      </c>
      <c r="I39" s="20">
        <f t="shared" si="1"/>
        <v>38</v>
      </c>
      <c r="J39" s="21">
        <f>VLOOKUP(I39,'Point Table'!A:B,2,FALSE)</f>
        <v>10</v>
      </c>
      <c r="K39" s="37"/>
      <c r="P39" s="6"/>
      <c r="Q39" s="6"/>
      <c r="R39" s="9"/>
      <c r="X39" s="2"/>
      <c r="AB39" s="2"/>
      <c r="AC39" s="2"/>
      <c r="AD39" s="2"/>
      <c r="AE39" s="2"/>
    </row>
    <row r="40" spans="1:31">
      <c r="A40" t="s">
        <v>283</v>
      </c>
      <c r="B40" t="s">
        <v>122</v>
      </c>
      <c r="C40" t="s">
        <v>38</v>
      </c>
      <c r="D40">
        <v>39</v>
      </c>
      <c r="E40" t="s">
        <v>19</v>
      </c>
      <c r="F40" s="19" t="str">
        <f t="shared" si="0"/>
        <v>RebeccaPeabodyFMILLENNIUM RUNNING</v>
      </c>
      <c r="G40" s="11">
        <v>1.7208333333333332E-2</v>
      </c>
      <c r="H40" s="19">
        <f>IF(C40="F",VLOOKUP(D40,'F 5K Road'!$A$2:$B$101,2,FALSE)*G40,VLOOKUP(D40,'M 5K Road'!$A$2:$B$101,2,FALSE)*G40)</f>
        <v>1.6838354166666666E-2</v>
      </c>
      <c r="I40" s="20">
        <f t="shared" si="1"/>
        <v>39</v>
      </c>
      <c r="J40" s="21">
        <f>VLOOKUP(I40,'Point Table'!A:B,2,FALSE)</f>
        <v>9.5</v>
      </c>
      <c r="K40" s="37"/>
      <c r="P40" s="6"/>
      <c r="Q40" s="6"/>
      <c r="R40" s="9"/>
      <c r="X40" s="2"/>
      <c r="AB40" s="2"/>
      <c r="AC40" s="2"/>
      <c r="AD40" s="2"/>
      <c r="AE40" s="2"/>
    </row>
    <row r="41" spans="1:31">
      <c r="A41" t="s">
        <v>718</v>
      </c>
      <c r="B41" t="s">
        <v>719</v>
      </c>
      <c r="C41" t="s">
        <v>38</v>
      </c>
      <c r="D41">
        <v>63</v>
      </c>
      <c r="E41" t="s">
        <v>19</v>
      </c>
      <c r="F41" s="19" t="str">
        <f t="shared" si="0"/>
        <v>DeborahRosenthalFMILLENNIUM RUNNING</v>
      </c>
      <c r="G41" s="11">
        <v>2.2021990740740741E-2</v>
      </c>
      <c r="H41" s="19">
        <f>IF(C41="F",VLOOKUP(D41,'F 5K Road'!$A$2:$B$101,2,FALSE)*G41,VLOOKUP(D41,'M 5K Road'!$A$2:$B$101,2,FALSE)*G41)</f>
        <v>1.6899675694444446E-2</v>
      </c>
      <c r="I41" s="20">
        <f t="shared" si="1"/>
        <v>40</v>
      </c>
      <c r="J41" s="21">
        <f>VLOOKUP(I41,'Point Table'!A:B,2,FALSE)</f>
        <v>9</v>
      </c>
      <c r="K41" s="37"/>
      <c r="P41" s="6"/>
      <c r="Q41" s="6"/>
      <c r="R41" s="9"/>
      <c r="X41" s="2"/>
      <c r="AB41" s="2"/>
      <c r="AC41" s="2"/>
      <c r="AD41" s="2"/>
      <c r="AE41" s="2"/>
    </row>
    <row r="42" spans="1:31">
      <c r="A42" t="s">
        <v>578</v>
      </c>
      <c r="B42" t="s">
        <v>725</v>
      </c>
      <c r="C42" t="s">
        <v>38</v>
      </c>
      <c r="D42">
        <v>34</v>
      </c>
      <c r="E42" t="s">
        <v>19</v>
      </c>
      <c r="F42" s="19" t="str">
        <f t="shared" si="0"/>
        <v>BridgetCantoneFMILLENNIUM RUNNING</v>
      </c>
      <c r="G42" s="11">
        <v>1.7164351851851851E-2</v>
      </c>
      <c r="H42" s="19">
        <f>IF(C42="F",VLOOKUP(D42,'F 5K Road'!$A$2:$B$101,2,FALSE)*G42,VLOOKUP(D42,'M 5K Road'!$A$2:$B$101,2,FALSE)*G42)</f>
        <v>1.7093978009259259E-2</v>
      </c>
      <c r="I42" s="20">
        <f t="shared" si="1"/>
        <v>41</v>
      </c>
      <c r="J42" s="21">
        <f>VLOOKUP(I42,'Point Table'!A:B,2,FALSE)</f>
        <v>8.6999999999999993</v>
      </c>
      <c r="K42" s="37"/>
      <c r="P42" s="6"/>
      <c r="Q42" s="6"/>
      <c r="R42" s="9"/>
      <c r="X42" s="2"/>
      <c r="AB42" s="2"/>
      <c r="AC42" s="2"/>
      <c r="AD42" s="2"/>
      <c r="AE42" s="2"/>
    </row>
    <row r="43" spans="1:31">
      <c r="A43" t="s">
        <v>728</v>
      </c>
      <c r="B43" t="s">
        <v>729</v>
      </c>
      <c r="C43" t="s">
        <v>38</v>
      </c>
      <c r="D43">
        <v>42</v>
      </c>
      <c r="E43" t="s">
        <v>17</v>
      </c>
      <c r="F43" s="19" t="str">
        <f t="shared" si="0"/>
        <v>ColleenBerubeFGATE CITY STRIDERS</v>
      </c>
      <c r="G43" s="11">
        <v>1.792476851851852E-2</v>
      </c>
      <c r="H43" s="19">
        <f>IF(C43="F",VLOOKUP(D43,'F 5K Road'!$A$2:$B$101,2,FALSE)*G43,VLOOKUP(D43,'M 5K Road'!$A$2:$B$101,2,FALSE)*G43)</f>
        <v>1.723645740740741E-2</v>
      </c>
      <c r="I43" s="20">
        <f t="shared" si="1"/>
        <v>42</v>
      </c>
      <c r="J43" s="21">
        <f>VLOOKUP(I43,'Point Table'!A:B,2,FALSE)</f>
        <v>8.4</v>
      </c>
      <c r="K43" s="37"/>
      <c r="P43" s="6"/>
      <c r="Q43" s="6"/>
      <c r="R43" s="9"/>
      <c r="X43" s="2"/>
      <c r="AB43" s="2"/>
      <c r="AC43" s="2"/>
      <c r="AD43" s="2"/>
      <c r="AE43" s="2"/>
    </row>
    <row r="44" spans="1:31">
      <c r="A44" t="s">
        <v>131</v>
      </c>
      <c r="B44" t="s">
        <v>132</v>
      </c>
      <c r="C44" t="s">
        <v>38</v>
      </c>
      <c r="D44">
        <v>57</v>
      </c>
      <c r="E44" t="s">
        <v>18</v>
      </c>
      <c r="F44" s="19" t="str">
        <f t="shared" si="0"/>
        <v>JennJensenFGREATER DERRY TRACK CLUB</v>
      </c>
      <c r="G44" s="11">
        <v>2.0937500000000001E-2</v>
      </c>
      <c r="H44" s="19">
        <f>IF(C44="F",VLOOKUP(D44,'F 5K Road'!$A$2:$B$101,2,FALSE)*G44,VLOOKUP(D44,'M 5K Road'!$A$2:$B$101,2,FALSE)*G44)</f>
        <v>1.7288093750000001E-2</v>
      </c>
      <c r="I44" s="20">
        <f t="shared" si="1"/>
        <v>43</v>
      </c>
      <c r="J44" s="21">
        <f>VLOOKUP(I44,'Point Table'!A:B,2,FALSE)</f>
        <v>8.1</v>
      </c>
      <c r="K44" s="37"/>
      <c r="P44" s="6"/>
      <c r="Q44" s="6"/>
      <c r="R44" s="9"/>
      <c r="X44" s="2"/>
      <c r="AB44" s="2"/>
      <c r="AC44" s="2"/>
      <c r="AD44" s="2"/>
      <c r="AE44" s="2"/>
    </row>
    <row r="45" spans="1:31">
      <c r="A45" t="s">
        <v>183</v>
      </c>
      <c r="B45" t="s">
        <v>453</v>
      </c>
      <c r="C45" t="s">
        <v>38</v>
      </c>
      <c r="D45">
        <v>54</v>
      </c>
      <c r="E45" t="s">
        <v>19</v>
      </c>
      <c r="F45" s="19" t="str">
        <f t="shared" si="0"/>
        <v>KimBonenfantFMILLENNIUM RUNNING</v>
      </c>
      <c r="G45" s="11">
        <v>2.022685185185185E-2</v>
      </c>
      <c r="H45" s="19">
        <f>IF(C45="F",VLOOKUP(D45,'F 5K Road'!$A$2:$B$101,2,FALSE)*G45,VLOOKUP(D45,'M 5K Road'!$A$2:$B$101,2,FALSE)*G45)</f>
        <v>1.728991296296296E-2</v>
      </c>
      <c r="I45" s="20">
        <f t="shared" si="1"/>
        <v>44</v>
      </c>
      <c r="J45" s="21">
        <f>VLOOKUP(I45,'Point Table'!A:B,2,FALSE)</f>
        <v>7.8</v>
      </c>
      <c r="K45" s="37"/>
      <c r="P45" s="6"/>
      <c r="Q45" s="6"/>
      <c r="R45" s="9"/>
      <c r="X45" s="2"/>
      <c r="AB45" s="2"/>
      <c r="AC45" s="2"/>
      <c r="AD45" s="2"/>
      <c r="AE45" s="2"/>
    </row>
    <row r="46" spans="1:31">
      <c r="A46" t="s">
        <v>478</v>
      </c>
      <c r="B46" t="s">
        <v>225</v>
      </c>
      <c r="C46" t="s">
        <v>38</v>
      </c>
      <c r="D46">
        <v>61</v>
      </c>
      <c r="E46" t="s">
        <v>18</v>
      </c>
      <c r="F46" s="19" t="str">
        <f t="shared" si="0"/>
        <v>JeanManningFGREATER DERRY TRACK CLUB</v>
      </c>
      <c r="G46" s="11">
        <v>2.2142361111111109E-2</v>
      </c>
      <c r="H46" s="19">
        <f>IF(C46="F",VLOOKUP(D46,'F 5K Road'!$A$2:$B$101,2,FALSE)*G46,VLOOKUP(D46,'M 5K Road'!$A$2:$B$101,2,FALSE)*G46)</f>
        <v>1.7423823958333334E-2</v>
      </c>
      <c r="I46" s="20">
        <f t="shared" si="1"/>
        <v>45</v>
      </c>
      <c r="J46" s="21">
        <f>VLOOKUP(I46,'Point Table'!A:B,2,FALSE)</f>
        <v>7.5</v>
      </c>
      <c r="K46" s="37"/>
      <c r="P46" s="6"/>
      <c r="Q46" s="6"/>
      <c r="R46" s="9"/>
      <c r="X46" s="2"/>
      <c r="AB46" s="2"/>
      <c r="AC46" s="2"/>
      <c r="AD46" s="2"/>
      <c r="AE46" s="2"/>
    </row>
    <row r="47" spans="1:31">
      <c r="A47" t="s">
        <v>723</v>
      </c>
      <c r="B47" t="s">
        <v>724</v>
      </c>
      <c r="C47" t="s">
        <v>38</v>
      </c>
      <c r="D47">
        <v>58</v>
      </c>
      <c r="E47" t="s">
        <v>18</v>
      </c>
      <c r="F47" s="19" t="str">
        <f t="shared" si="0"/>
        <v>AmyDymentFGREATER DERRY TRACK CLUB</v>
      </c>
      <c r="G47" s="11">
        <v>2.1414351851851851E-2</v>
      </c>
      <c r="H47" s="19">
        <f>IF(C47="F",VLOOKUP(D47,'F 5K Road'!$A$2:$B$101,2,FALSE)*G47,VLOOKUP(D47,'M 5K Road'!$A$2:$B$101,2,FALSE)*G47)</f>
        <v>1.747411111111111E-2</v>
      </c>
      <c r="I47" s="20">
        <f t="shared" si="1"/>
        <v>46</v>
      </c>
      <c r="J47" s="21">
        <f>VLOOKUP(I47,'Point Table'!A:B,2,FALSE)</f>
        <v>7.25</v>
      </c>
      <c r="K47" s="37"/>
      <c r="P47" s="6"/>
      <c r="Q47" s="6"/>
      <c r="R47" s="9"/>
      <c r="X47" s="2"/>
      <c r="AB47" s="2"/>
      <c r="AC47" s="2"/>
      <c r="AD47" s="2"/>
      <c r="AE47" s="2"/>
    </row>
    <row r="48" spans="1:31">
      <c r="A48" t="s">
        <v>54</v>
      </c>
      <c r="B48" t="s">
        <v>53</v>
      </c>
      <c r="C48" t="s">
        <v>38</v>
      </c>
      <c r="D48">
        <v>53</v>
      </c>
      <c r="E48" t="s">
        <v>17</v>
      </c>
      <c r="F48" s="19" t="str">
        <f t="shared" si="0"/>
        <v>TanyaDubeFGATE CITY STRIDERS</v>
      </c>
      <c r="G48" s="11">
        <v>2.0290509259259258E-2</v>
      </c>
      <c r="H48" s="19">
        <f>IF(C48="F",VLOOKUP(D48,'F 5K Road'!$A$2:$B$101,2,FALSE)*G48,VLOOKUP(D48,'M 5K Road'!$A$2:$B$101,2,FALSE)*G48)</f>
        <v>1.7541145254629631E-2</v>
      </c>
      <c r="I48" s="20">
        <f t="shared" si="1"/>
        <v>47</v>
      </c>
      <c r="J48" s="21">
        <f>VLOOKUP(I48,'Point Table'!A:B,2,FALSE)</f>
        <v>7</v>
      </c>
      <c r="K48" s="37"/>
      <c r="P48" s="6"/>
      <c r="Q48" s="6"/>
      <c r="R48" s="9"/>
      <c r="X48" s="2"/>
      <c r="AB48" s="2"/>
      <c r="AC48" s="2"/>
      <c r="AD48" s="2"/>
      <c r="AE48" s="2"/>
    </row>
    <row r="49" spans="1:31">
      <c r="A49" t="s">
        <v>604</v>
      </c>
      <c r="B49" t="s">
        <v>730</v>
      </c>
      <c r="C49" t="s">
        <v>38</v>
      </c>
      <c r="D49">
        <v>46</v>
      </c>
      <c r="E49" t="s">
        <v>18</v>
      </c>
      <c r="F49" s="19" t="str">
        <f t="shared" si="0"/>
        <v>BarbaraHolmesFGREATER DERRY TRACK CLUB</v>
      </c>
      <c r="G49" s="11">
        <v>1.8900462962962963E-2</v>
      </c>
      <c r="H49" s="19">
        <f>IF(C49="F",VLOOKUP(D49,'F 5K Road'!$A$2:$B$101,2,FALSE)*G49,VLOOKUP(D49,'M 5K Road'!$A$2:$B$101,2,FALSE)*G49)</f>
        <v>1.7603891203703703E-2</v>
      </c>
      <c r="I49" s="20">
        <f t="shared" si="1"/>
        <v>48</v>
      </c>
      <c r="J49" s="21">
        <f>VLOOKUP(I49,'Point Table'!A:B,2,FALSE)</f>
        <v>6.75</v>
      </c>
      <c r="K49" s="37"/>
      <c r="P49" s="6"/>
      <c r="Q49" s="6"/>
      <c r="R49" s="9"/>
      <c r="X49" s="2"/>
      <c r="AB49" s="2"/>
      <c r="AC49" s="2"/>
      <c r="AD49" s="2"/>
      <c r="AE49" s="2"/>
    </row>
    <row r="50" spans="1:31">
      <c r="A50" t="s">
        <v>817</v>
      </c>
      <c r="B50" t="s">
        <v>818</v>
      </c>
      <c r="C50" t="s">
        <v>38</v>
      </c>
      <c r="D50">
        <v>46</v>
      </c>
      <c r="E50" t="s">
        <v>19</v>
      </c>
      <c r="F50" s="19" t="str">
        <f t="shared" si="0"/>
        <v>CarleyDell'ovaFMILLENNIUM RUNNING</v>
      </c>
      <c r="G50" s="11">
        <v>1.8969907407407408E-2</v>
      </c>
      <c r="H50" s="19">
        <f>IF(C50="F",VLOOKUP(D50,'F 5K Road'!$A$2:$B$101,2,FALSE)*G50,VLOOKUP(D50,'M 5K Road'!$A$2:$B$101,2,FALSE)*G50)</f>
        <v>1.7668571759259261E-2</v>
      </c>
      <c r="I50" s="20">
        <f t="shared" si="1"/>
        <v>49</v>
      </c>
      <c r="J50" s="21">
        <f>VLOOKUP(I50,'Point Table'!A:B,2,FALSE)</f>
        <v>6.5</v>
      </c>
      <c r="K50" s="37"/>
      <c r="P50" s="6"/>
      <c r="Q50" s="6"/>
      <c r="R50" s="9"/>
      <c r="X50" s="2"/>
      <c r="AB50" s="2"/>
      <c r="AC50" s="2"/>
      <c r="AD50" s="2"/>
      <c r="AE50" s="2"/>
    </row>
    <row r="51" spans="1:31">
      <c r="A51" t="s">
        <v>726</v>
      </c>
      <c r="B51" t="s">
        <v>727</v>
      </c>
      <c r="C51" t="s">
        <v>38</v>
      </c>
      <c r="D51">
        <v>65</v>
      </c>
      <c r="E51" t="s">
        <v>19</v>
      </c>
      <c r="F51" s="19" t="str">
        <f t="shared" si="0"/>
        <v>KandyFredetteFMILLENNIUM RUNNING</v>
      </c>
      <c r="G51" s="11">
        <v>2.3748842592592592E-2</v>
      </c>
      <c r="H51" s="19">
        <f>IF(C51="F",VLOOKUP(D51,'F 5K Road'!$A$2:$B$101,2,FALSE)*G51,VLOOKUP(D51,'M 5K Road'!$A$2:$B$101,2,FALSE)*G51)</f>
        <v>1.7764134259259257E-2</v>
      </c>
      <c r="I51" s="20">
        <f t="shared" si="1"/>
        <v>50</v>
      </c>
      <c r="J51" s="21">
        <f>VLOOKUP(I51,'Point Table'!A:B,2,FALSE)</f>
        <v>6.25</v>
      </c>
      <c r="K51" s="37"/>
      <c r="P51" s="6"/>
      <c r="Q51" s="6"/>
      <c r="R51" s="9"/>
      <c r="X51" s="2"/>
      <c r="AB51" s="2"/>
      <c r="AC51" s="2"/>
      <c r="AD51" s="2"/>
      <c r="AE51" s="2"/>
    </row>
    <row r="52" spans="1:31">
      <c r="A52" t="s">
        <v>721</v>
      </c>
      <c r="B52" t="s">
        <v>100</v>
      </c>
      <c r="C52" t="s">
        <v>38</v>
      </c>
      <c r="D52">
        <v>15</v>
      </c>
      <c r="E52" t="s">
        <v>18</v>
      </c>
      <c r="F52" s="19" t="str">
        <f t="shared" si="0"/>
        <v>AvaMahonFGREATER DERRY TRACK CLUB</v>
      </c>
      <c r="G52" s="11">
        <v>1.7803240740740741E-2</v>
      </c>
      <c r="H52" s="19">
        <f>IF(C52="F",VLOOKUP(D52,'F 5K Road'!$A$2:$B$101,2,FALSE)*G52,VLOOKUP(D52,'M 5K Road'!$A$2:$B$101,2,FALSE)*G52)</f>
        <v>1.7803240740740741E-2</v>
      </c>
      <c r="I52" s="20">
        <f t="shared" si="1"/>
        <v>51</v>
      </c>
      <c r="J52" s="21">
        <f>VLOOKUP(I52,'Point Table'!A:B,2,FALSE)</f>
        <v>6</v>
      </c>
      <c r="K52" s="37"/>
      <c r="P52" s="6"/>
      <c r="Q52" s="6"/>
      <c r="R52" s="9"/>
      <c r="X52" s="2"/>
      <c r="AB52" s="2"/>
      <c r="AC52" s="2"/>
      <c r="AD52" s="2"/>
      <c r="AE52" s="2"/>
    </row>
    <row r="53" spans="1:31">
      <c r="A53" t="s">
        <v>733</v>
      </c>
      <c r="B53" t="s">
        <v>734</v>
      </c>
      <c r="C53" t="s">
        <v>38</v>
      </c>
      <c r="D53">
        <v>33</v>
      </c>
      <c r="E53" t="s">
        <v>19</v>
      </c>
      <c r="F53" s="19" t="str">
        <f t="shared" si="0"/>
        <v>CourtneyAndingFMILLENNIUM RUNNING</v>
      </c>
      <c r="G53" s="11">
        <v>1.7885416666666668E-2</v>
      </c>
      <c r="H53" s="19">
        <f>IF(C53="F",VLOOKUP(D53,'F 5K Road'!$A$2:$B$101,2,FALSE)*G53,VLOOKUP(D53,'M 5K Road'!$A$2:$B$101,2,FALSE)*G53)</f>
        <v>1.7844280208333334E-2</v>
      </c>
      <c r="I53" s="20">
        <f t="shared" si="1"/>
        <v>52</v>
      </c>
      <c r="J53" s="21">
        <f>VLOOKUP(I53,'Point Table'!A:B,2,FALSE)</f>
        <v>5.75</v>
      </c>
      <c r="K53" s="37"/>
      <c r="P53" s="6"/>
      <c r="Q53" s="6"/>
      <c r="R53" s="9"/>
      <c r="X53" s="2"/>
      <c r="AB53" s="2"/>
      <c r="AC53" s="2"/>
      <c r="AD53" s="2"/>
      <c r="AE53" s="2"/>
    </row>
    <row r="54" spans="1:31">
      <c r="A54" t="s">
        <v>43</v>
      </c>
      <c r="B54" t="s">
        <v>572</v>
      </c>
      <c r="C54" t="s">
        <v>38</v>
      </c>
      <c r="D54">
        <v>45</v>
      </c>
      <c r="E54" t="s">
        <v>19</v>
      </c>
      <c r="F54" s="19" t="str">
        <f t="shared" si="0"/>
        <v>KarenBergquistFMILLENNIUM RUNNING</v>
      </c>
      <c r="G54" s="11">
        <v>1.9142361111111113E-2</v>
      </c>
      <c r="H54" s="19">
        <f>IF(C54="F",VLOOKUP(D54,'F 5K Road'!$A$2:$B$101,2,FALSE)*G54,VLOOKUP(D54,'M 5K Road'!$A$2:$B$101,2,FALSE)*G54)</f>
        <v>1.7989990972222224E-2</v>
      </c>
      <c r="I54" s="20">
        <f t="shared" si="1"/>
        <v>53</v>
      </c>
      <c r="J54" s="21">
        <f>VLOOKUP(I54,'Point Table'!A:B,2,FALSE)</f>
        <v>5.5</v>
      </c>
      <c r="K54" s="37"/>
      <c r="P54" s="6"/>
      <c r="Q54" s="6"/>
      <c r="R54" s="9"/>
      <c r="X54" s="2"/>
      <c r="AB54" s="2"/>
      <c r="AC54" s="2"/>
      <c r="AD54" s="2"/>
      <c r="AE54" s="2"/>
    </row>
    <row r="55" spans="1:31">
      <c r="A55" t="s">
        <v>644</v>
      </c>
      <c r="B55" t="s">
        <v>645</v>
      </c>
      <c r="C55" t="s">
        <v>38</v>
      </c>
      <c r="D55">
        <v>64</v>
      </c>
      <c r="E55" t="s">
        <v>19</v>
      </c>
      <c r="F55" s="19" t="str">
        <f t="shared" si="0"/>
        <v>BonnieRobertsFMILLENNIUM RUNNING</v>
      </c>
      <c r="G55" s="11">
        <v>2.3828703703703706E-2</v>
      </c>
      <c r="H55" s="19">
        <f>IF(C55="F",VLOOKUP(D55,'F 5K Road'!$A$2:$B$101,2,FALSE)*G55,VLOOKUP(D55,'M 5K Road'!$A$2:$B$101,2,FALSE)*G55)</f>
        <v>1.8055008796296301E-2</v>
      </c>
      <c r="I55" s="20">
        <f t="shared" si="1"/>
        <v>54</v>
      </c>
      <c r="J55" s="21">
        <f>VLOOKUP(I55,'Point Table'!A:B,2,FALSE)</f>
        <v>5.25</v>
      </c>
      <c r="K55" s="37"/>
      <c r="P55" s="6"/>
      <c r="Q55" s="6"/>
      <c r="R55" s="9"/>
      <c r="X55" s="2"/>
      <c r="AB55" s="2"/>
      <c r="AC55" s="2"/>
      <c r="AD55" s="2"/>
      <c r="AE55" s="2"/>
    </row>
    <row r="56" spans="1:31">
      <c r="A56" t="s">
        <v>61</v>
      </c>
      <c r="B56" t="s">
        <v>699</v>
      </c>
      <c r="C56" t="s">
        <v>38</v>
      </c>
      <c r="D56">
        <v>38</v>
      </c>
      <c r="E56" t="s">
        <v>17</v>
      </c>
      <c r="F56" s="19" t="str">
        <f t="shared" si="0"/>
        <v>ShannonObrienFGATE CITY STRIDERS</v>
      </c>
      <c r="G56" s="11">
        <v>1.8458333333333334E-2</v>
      </c>
      <c r="H56" s="19">
        <f>IF(C56="F",VLOOKUP(D56,'F 5K Road'!$A$2:$B$101,2,FALSE)*G56,VLOOKUP(D56,'M 5K Road'!$A$2:$B$101,2,FALSE)*G56)</f>
        <v>1.81463875E-2</v>
      </c>
      <c r="I56" s="20">
        <f t="shared" si="1"/>
        <v>55</v>
      </c>
      <c r="J56" s="21">
        <f>VLOOKUP(I56,'Point Table'!A:B,2,FALSE)</f>
        <v>5</v>
      </c>
      <c r="K56" s="37"/>
      <c r="P56" s="6"/>
      <c r="Q56" s="6"/>
      <c r="R56" s="9"/>
      <c r="X56" s="2"/>
      <c r="AB56" s="2"/>
      <c r="AC56" s="2"/>
      <c r="AD56" s="2"/>
      <c r="AE56" s="2"/>
    </row>
    <row r="57" spans="1:31">
      <c r="A57" t="s">
        <v>137</v>
      </c>
      <c r="B57" t="s">
        <v>95</v>
      </c>
      <c r="C57" t="s">
        <v>38</v>
      </c>
      <c r="D57">
        <v>65</v>
      </c>
      <c r="E57" t="s">
        <v>18</v>
      </c>
      <c r="F57" s="19" t="str">
        <f t="shared" si="0"/>
        <v>AudreyFarnsworthFGREATER DERRY TRACK CLUB</v>
      </c>
      <c r="G57" s="11">
        <v>2.4412037037037034E-2</v>
      </c>
      <c r="H57" s="19">
        <f>IF(C57="F",VLOOKUP(D57,'F 5K Road'!$A$2:$B$101,2,FALSE)*G57,VLOOKUP(D57,'M 5K Road'!$A$2:$B$101,2,FALSE)*G57)</f>
        <v>1.8260203703703702E-2</v>
      </c>
      <c r="I57" s="20">
        <f t="shared" si="1"/>
        <v>56</v>
      </c>
      <c r="J57" s="21">
        <f>VLOOKUP(I57,'Point Table'!A:B,2,FALSE)</f>
        <v>4.75</v>
      </c>
      <c r="K57" s="37"/>
      <c r="P57" s="6"/>
      <c r="Q57" s="6"/>
      <c r="R57" s="9"/>
      <c r="X57" s="2"/>
      <c r="AB57" s="2"/>
      <c r="AC57" s="2"/>
      <c r="AD57" s="2"/>
      <c r="AE57" s="2"/>
    </row>
    <row r="58" spans="1:31">
      <c r="A58" t="s">
        <v>731</v>
      </c>
      <c r="B58" t="s">
        <v>732</v>
      </c>
      <c r="C58" t="s">
        <v>38</v>
      </c>
      <c r="D58">
        <v>61</v>
      </c>
      <c r="E58" t="s">
        <v>21</v>
      </c>
      <c r="F58" s="19" t="str">
        <f t="shared" si="0"/>
        <v>BarbHigginsFGRANITE STATE RACING TEAM</v>
      </c>
      <c r="G58" s="11">
        <v>2.3271990740740742E-2</v>
      </c>
      <c r="H58" s="19">
        <f>IF(C58="F",VLOOKUP(D58,'F 5K Road'!$A$2:$B$101,2,FALSE)*G58,VLOOKUP(D58,'M 5K Road'!$A$2:$B$101,2,FALSE)*G58)</f>
        <v>1.831272951388889E-2</v>
      </c>
      <c r="I58" s="20">
        <f t="shared" si="1"/>
        <v>57</v>
      </c>
      <c r="J58" s="21">
        <f>VLOOKUP(I58,'Point Table'!A:B,2,FALSE)</f>
        <v>4.5</v>
      </c>
      <c r="K58" s="37"/>
      <c r="P58" s="6"/>
      <c r="Q58" s="6"/>
      <c r="R58" s="9"/>
      <c r="X58" s="2"/>
      <c r="AB58" s="2"/>
      <c r="AC58" s="2"/>
      <c r="AD58" s="2"/>
      <c r="AE58" s="2"/>
    </row>
    <row r="59" spans="1:31">
      <c r="A59" t="s">
        <v>735</v>
      </c>
      <c r="B59" t="s">
        <v>736</v>
      </c>
      <c r="C59" t="s">
        <v>38</v>
      </c>
      <c r="D59">
        <v>62</v>
      </c>
      <c r="E59" t="s">
        <v>19</v>
      </c>
      <c r="F59" s="19" t="str">
        <f t="shared" si="0"/>
        <v>PamelaBaxterFMILLENNIUM RUNNING</v>
      </c>
      <c r="G59" s="11">
        <v>2.3815972222222221E-2</v>
      </c>
      <c r="H59" s="19">
        <f>IF(C59="F",VLOOKUP(D59,'F 5K Road'!$A$2:$B$101,2,FALSE)*G59,VLOOKUP(D59,'M 5K Road'!$A$2:$B$101,2,FALSE)*G59)</f>
        <v>1.850977361111111E-2</v>
      </c>
      <c r="I59" s="20">
        <f t="shared" si="1"/>
        <v>58</v>
      </c>
      <c r="J59" s="21">
        <f>VLOOKUP(I59,'Point Table'!A:B,2,FALSE)</f>
        <v>4.25</v>
      </c>
      <c r="K59" s="37"/>
      <c r="P59" s="6"/>
      <c r="Q59" s="6"/>
      <c r="R59" s="9"/>
      <c r="X59" s="2"/>
      <c r="AB59" s="2"/>
      <c r="AC59" s="2"/>
      <c r="AD59" s="2"/>
      <c r="AE59" s="2"/>
    </row>
    <row r="60" spans="1:31">
      <c r="A60" t="s">
        <v>48</v>
      </c>
      <c r="B60" t="s">
        <v>825</v>
      </c>
      <c r="C60" t="s">
        <v>38</v>
      </c>
      <c r="D60">
        <v>68</v>
      </c>
      <c r="E60" t="s">
        <v>19</v>
      </c>
      <c r="F60" s="19" t="str">
        <f t="shared" si="0"/>
        <v>DianeNugentFMILLENNIUM RUNNING</v>
      </c>
      <c r="G60" s="11">
        <v>2.599537037037037E-2</v>
      </c>
      <c r="H60" s="19">
        <f>IF(C60="F",VLOOKUP(D60,'F 5K Road'!$A$2:$B$101,2,FALSE)*G60,VLOOKUP(D60,'M 5K Road'!$A$2:$B$101,2,FALSE)*G60)</f>
        <v>1.868807175925926E-2</v>
      </c>
      <c r="I60" s="20">
        <f t="shared" si="1"/>
        <v>59</v>
      </c>
      <c r="J60" s="21">
        <f>VLOOKUP(I60,'Point Table'!A:B,2,FALSE)</f>
        <v>4</v>
      </c>
      <c r="K60" s="37"/>
      <c r="P60" s="6"/>
      <c r="Q60" s="6"/>
      <c r="R60" s="9"/>
      <c r="X60" s="2"/>
      <c r="AB60" s="2"/>
      <c r="AC60" s="2"/>
      <c r="AD60" s="2"/>
      <c r="AE60" s="2"/>
    </row>
    <row r="61" spans="1:31">
      <c r="A61" t="s">
        <v>141</v>
      </c>
      <c r="B61" t="s">
        <v>142</v>
      </c>
      <c r="C61" t="s">
        <v>38</v>
      </c>
      <c r="D61">
        <v>60</v>
      </c>
      <c r="E61" t="s">
        <v>18</v>
      </c>
      <c r="F61" s="19" t="str">
        <f t="shared" si="0"/>
        <v>ChristineSmithFGREATER DERRY TRACK CLUB</v>
      </c>
      <c r="G61" s="11">
        <v>2.3589120370370368E-2</v>
      </c>
      <c r="H61" s="19">
        <f>IF(C61="F",VLOOKUP(D61,'F 5K Road'!$A$2:$B$101,2,FALSE)*G61,VLOOKUP(D61,'M 5K Road'!$A$2:$B$101,2,FALSE)*G61)</f>
        <v>1.8791093287037035E-2</v>
      </c>
      <c r="I61" s="20">
        <f t="shared" si="1"/>
        <v>60</v>
      </c>
      <c r="J61" s="21">
        <f>VLOOKUP(I61,'Point Table'!A:B,2,FALSE)</f>
        <v>3.75</v>
      </c>
      <c r="K61" s="37"/>
      <c r="P61" s="6"/>
      <c r="Q61" s="6"/>
      <c r="R61" s="9"/>
      <c r="X61" s="2"/>
      <c r="AB61" s="2"/>
      <c r="AC61" s="2"/>
      <c r="AD61" s="2"/>
      <c r="AE61" s="2"/>
    </row>
    <row r="62" spans="1:31">
      <c r="A62" t="s">
        <v>742</v>
      </c>
      <c r="B62" t="s">
        <v>743</v>
      </c>
      <c r="C62" t="s">
        <v>38</v>
      </c>
      <c r="D62">
        <v>36</v>
      </c>
      <c r="E62" t="s">
        <v>19</v>
      </c>
      <c r="F62" s="19" t="str">
        <f t="shared" si="0"/>
        <v>MelissaNawnFMILLENNIUM RUNNING</v>
      </c>
      <c r="G62" s="11">
        <v>1.8994212962962963E-2</v>
      </c>
      <c r="H62" s="19">
        <f>IF(C62="F",VLOOKUP(D62,'F 5K Road'!$A$2:$B$101,2,FALSE)*G62,VLOOKUP(D62,'M 5K Road'!$A$2:$B$101,2,FALSE)*G62)</f>
        <v>1.8815667361111111E-2</v>
      </c>
      <c r="I62" s="20">
        <f t="shared" si="1"/>
        <v>61</v>
      </c>
      <c r="J62" s="21">
        <f>VLOOKUP(I62,'Point Table'!A:B,2,FALSE)</f>
        <v>3.5</v>
      </c>
      <c r="K62" s="37"/>
      <c r="P62" s="6"/>
      <c r="Q62" s="6"/>
      <c r="R62" s="9"/>
      <c r="X62" s="2"/>
      <c r="AB62" s="2"/>
      <c r="AC62" s="2"/>
      <c r="AD62" s="2"/>
      <c r="AE62" s="2"/>
    </row>
    <row r="63" spans="1:31">
      <c r="A63" t="s">
        <v>57</v>
      </c>
      <c r="B63" t="s">
        <v>58</v>
      </c>
      <c r="C63" t="s">
        <v>38</v>
      </c>
      <c r="D63">
        <v>35</v>
      </c>
      <c r="E63" t="s">
        <v>17</v>
      </c>
      <c r="F63" s="19" t="str">
        <f t="shared" si="0"/>
        <v>CarlyMatthewsFGATE CITY STRIDERS</v>
      </c>
      <c r="G63" s="11">
        <v>1.9018518518518518E-2</v>
      </c>
      <c r="H63" s="19">
        <f>IF(C63="F",VLOOKUP(D63,'F 5K Road'!$A$2:$B$101,2,FALSE)*G63,VLOOKUP(D63,'M 5K Road'!$A$2:$B$101,2,FALSE)*G63)</f>
        <v>1.889489814814815E-2</v>
      </c>
      <c r="I63" s="20">
        <f t="shared" si="1"/>
        <v>62</v>
      </c>
      <c r="J63" s="21">
        <f>VLOOKUP(I63,'Point Table'!A:B,2,FALSE)</f>
        <v>3.25</v>
      </c>
      <c r="K63" s="37"/>
      <c r="P63" s="6"/>
      <c r="Q63" s="6"/>
      <c r="R63" s="9"/>
      <c r="X63" s="2"/>
      <c r="AB63" s="2"/>
      <c r="AC63" s="2"/>
      <c r="AD63" s="2"/>
      <c r="AE63" s="2"/>
    </row>
    <row r="64" spans="1:31">
      <c r="A64" t="s">
        <v>241</v>
      </c>
      <c r="B64" t="s">
        <v>427</v>
      </c>
      <c r="C64" t="s">
        <v>38</v>
      </c>
      <c r="D64">
        <v>35</v>
      </c>
      <c r="E64" t="s">
        <v>19</v>
      </c>
      <c r="F64" s="19" t="str">
        <f t="shared" si="0"/>
        <v>KatherineGrzybFMILLENNIUM RUNNING</v>
      </c>
      <c r="G64" s="11">
        <v>1.9128472222222224E-2</v>
      </c>
      <c r="H64" s="19">
        <f>IF(C64="F",VLOOKUP(D64,'F 5K Road'!$A$2:$B$101,2,FALSE)*G64,VLOOKUP(D64,'M 5K Road'!$A$2:$B$101,2,FALSE)*G64)</f>
        <v>1.9004137152777781E-2</v>
      </c>
      <c r="I64" s="20">
        <f t="shared" si="1"/>
        <v>63</v>
      </c>
      <c r="J64" s="21">
        <f>VLOOKUP(I64,'Point Table'!A:B,2,FALSE)</f>
        <v>3</v>
      </c>
      <c r="K64" s="37"/>
      <c r="P64" s="6"/>
      <c r="Q64" s="6"/>
      <c r="R64" s="9"/>
      <c r="X64" s="2"/>
      <c r="AB64" s="2"/>
      <c r="AC64" s="2"/>
      <c r="AD64" s="2"/>
      <c r="AE64" s="2"/>
    </row>
    <row r="65" spans="1:31">
      <c r="A65" t="s">
        <v>363</v>
      </c>
      <c r="B65" t="s">
        <v>364</v>
      </c>
      <c r="C65" t="s">
        <v>38</v>
      </c>
      <c r="D65">
        <v>42</v>
      </c>
      <c r="E65" t="s">
        <v>18</v>
      </c>
      <c r="F65" s="19" t="str">
        <f t="shared" si="0"/>
        <v>SharonPetersonFGREATER DERRY TRACK CLUB</v>
      </c>
      <c r="G65" s="11">
        <v>1.9849537037037037E-2</v>
      </c>
      <c r="H65" s="19">
        <f>IF(C65="F",VLOOKUP(D65,'F 5K Road'!$A$2:$B$101,2,FALSE)*G65,VLOOKUP(D65,'M 5K Road'!$A$2:$B$101,2,FALSE)*G65)</f>
        <v>1.9087314814814814E-2</v>
      </c>
      <c r="I65" s="20">
        <f t="shared" si="1"/>
        <v>64</v>
      </c>
      <c r="J65" s="21">
        <f>VLOOKUP(I65,'Point Table'!A:B,2,FALSE)</f>
        <v>2.8</v>
      </c>
      <c r="K65" s="37"/>
      <c r="P65" s="6"/>
      <c r="Q65" s="6"/>
      <c r="R65" s="9"/>
      <c r="X65" s="2"/>
      <c r="AB65" s="2"/>
      <c r="AC65" s="2"/>
      <c r="AD65" s="2"/>
      <c r="AE65" s="2"/>
    </row>
    <row r="66" spans="1:31">
      <c r="A66" t="s">
        <v>617</v>
      </c>
      <c r="B66" t="s">
        <v>574</v>
      </c>
      <c r="C66" t="s">
        <v>38</v>
      </c>
      <c r="D66">
        <v>47</v>
      </c>
      <c r="E66" t="s">
        <v>19</v>
      </c>
      <c r="F66" s="19" t="str">
        <f t="shared" ref="F66:F129" si="2">A66&amp;B66&amp;C66&amp;E66</f>
        <v>ErickaSwettFMILLENNIUM RUNNING</v>
      </c>
      <c r="G66" s="11">
        <v>2.069560185185185E-2</v>
      </c>
      <c r="H66" s="19">
        <f>IF(C66="F",VLOOKUP(D66,'F 5K Road'!$A$2:$B$101,2,FALSE)*G66,VLOOKUP(D66,'M 5K Road'!$A$2:$B$101,2,FALSE)*G66)</f>
        <v>1.9091692708333333E-2</v>
      </c>
      <c r="I66" s="20">
        <f t="shared" ref="I66:I129" si="3">COUNTIFS($C$2:$C$366,C66,$H$2:$H$366,"&lt;"&amp;H66)+1</f>
        <v>65</v>
      </c>
      <c r="J66" s="21">
        <f>VLOOKUP(I66,'Point Table'!A:B,2,FALSE)</f>
        <v>2.6</v>
      </c>
      <c r="K66" s="37"/>
      <c r="P66" s="6"/>
      <c r="Q66" s="6"/>
      <c r="R66" s="9"/>
      <c r="X66" s="2"/>
      <c r="AB66" s="2"/>
      <c r="AC66" s="2"/>
      <c r="AD66" s="2"/>
      <c r="AE66" s="2"/>
    </row>
    <row r="67" spans="1:31">
      <c r="A67" t="s">
        <v>746</v>
      </c>
      <c r="B67" t="s">
        <v>747</v>
      </c>
      <c r="C67" t="s">
        <v>38</v>
      </c>
      <c r="D67">
        <v>27</v>
      </c>
      <c r="E67" t="s">
        <v>24</v>
      </c>
      <c r="F67" s="19" t="str">
        <f t="shared" si="2"/>
        <v>AlyssaTursiFRUNNERS ALLEY</v>
      </c>
      <c r="G67" s="11">
        <v>1.9216435185185184E-2</v>
      </c>
      <c r="H67" s="19">
        <f>IF(C67="F",VLOOKUP(D67,'F 5K Road'!$A$2:$B$101,2,FALSE)*G67,VLOOKUP(D67,'M 5K Road'!$A$2:$B$101,2,FALSE)*G67)</f>
        <v>1.9216435185185184E-2</v>
      </c>
      <c r="I67" s="20">
        <f t="shared" si="3"/>
        <v>66</v>
      </c>
      <c r="J67" s="21">
        <f>VLOOKUP(I67,'Point Table'!A:B,2,FALSE)</f>
        <v>2.4</v>
      </c>
      <c r="K67" s="37"/>
      <c r="P67" s="6"/>
      <c r="Q67" s="6"/>
      <c r="R67" s="9"/>
      <c r="X67" s="2"/>
      <c r="AB67" s="2"/>
      <c r="AC67" s="2"/>
      <c r="AD67" s="2"/>
      <c r="AE67" s="2"/>
    </row>
    <row r="68" spans="1:31">
      <c r="A68" t="s">
        <v>740</v>
      </c>
      <c r="B68" t="s">
        <v>741</v>
      </c>
      <c r="C68" t="s">
        <v>38</v>
      </c>
      <c r="D68">
        <v>62</v>
      </c>
      <c r="E68" t="s">
        <v>19</v>
      </c>
      <c r="F68" s="19" t="str">
        <f t="shared" si="2"/>
        <v>StaceyHowardFMILLENNIUM RUNNING</v>
      </c>
      <c r="G68" s="11">
        <v>2.4774305555555556E-2</v>
      </c>
      <c r="H68" s="19">
        <f>IF(C68="F",VLOOKUP(D68,'F 5K Road'!$A$2:$B$101,2,FALSE)*G68,VLOOKUP(D68,'M 5K Road'!$A$2:$B$101,2,FALSE)*G68)</f>
        <v>1.9254590277777778E-2</v>
      </c>
      <c r="I68" s="20">
        <f t="shared" si="3"/>
        <v>67</v>
      </c>
      <c r="J68" s="21">
        <f>VLOOKUP(I68,'Point Table'!A:B,2,FALSE)</f>
        <v>2.2000000000000002</v>
      </c>
      <c r="K68" s="37"/>
      <c r="P68" s="6"/>
      <c r="Q68" s="6"/>
      <c r="R68" s="9"/>
      <c r="X68" s="2"/>
      <c r="AB68" s="2"/>
      <c r="AC68" s="2"/>
      <c r="AD68" s="2"/>
      <c r="AE68" s="2"/>
    </row>
    <row r="69" spans="1:31">
      <c r="A69" t="s">
        <v>744</v>
      </c>
      <c r="B69" t="s">
        <v>745</v>
      </c>
      <c r="C69" t="s">
        <v>38</v>
      </c>
      <c r="D69">
        <v>56</v>
      </c>
      <c r="E69" t="s">
        <v>19</v>
      </c>
      <c r="F69" s="19" t="str">
        <f t="shared" si="2"/>
        <v>DianaRogersFMILLENNIUM RUNNING</v>
      </c>
      <c r="G69" s="11">
        <v>2.3050925925925926E-2</v>
      </c>
      <c r="H69" s="19">
        <f>IF(C69="F",VLOOKUP(D69,'F 5K Road'!$A$2:$B$101,2,FALSE)*G69,VLOOKUP(D69,'M 5K Road'!$A$2:$B$101,2,FALSE)*G69)</f>
        <v>1.925674351851852E-2</v>
      </c>
      <c r="I69" s="20">
        <f t="shared" si="3"/>
        <v>68</v>
      </c>
      <c r="J69" s="21">
        <f>VLOOKUP(I69,'Point Table'!A:B,2,FALSE)</f>
        <v>2</v>
      </c>
      <c r="K69" s="37"/>
      <c r="P69" s="6"/>
      <c r="Q69" s="6"/>
      <c r="R69" s="9"/>
      <c r="X69" s="2"/>
      <c r="AB69" s="2"/>
      <c r="AC69" s="2"/>
      <c r="AD69" s="2"/>
      <c r="AE69" s="2"/>
    </row>
    <row r="70" spans="1:31">
      <c r="A70" t="s">
        <v>143</v>
      </c>
      <c r="B70" t="s">
        <v>144</v>
      </c>
      <c r="C70" t="s">
        <v>38</v>
      </c>
      <c r="D70">
        <v>65</v>
      </c>
      <c r="E70" t="s">
        <v>18</v>
      </c>
      <c r="F70" s="19" t="str">
        <f t="shared" si="2"/>
        <v>JennaGrimaldiFGREATER DERRY TRACK CLUB</v>
      </c>
      <c r="G70" s="11">
        <v>2.5762731481481484E-2</v>
      </c>
      <c r="H70" s="19">
        <f>IF(C70="F",VLOOKUP(D70,'F 5K Road'!$A$2:$B$101,2,FALSE)*G70,VLOOKUP(D70,'M 5K Road'!$A$2:$B$101,2,FALSE)*G70)</f>
        <v>1.9270523148148151E-2</v>
      </c>
      <c r="I70" s="20">
        <f t="shared" si="3"/>
        <v>69</v>
      </c>
      <c r="J70" s="21">
        <f>VLOOKUP(I70,'Point Table'!A:B,2,FALSE)</f>
        <v>1.8</v>
      </c>
      <c r="K70" s="37"/>
      <c r="P70" s="6"/>
      <c r="Q70" s="6"/>
      <c r="R70" s="9"/>
      <c r="X70" s="2"/>
      <c r="AB70" s="2"/>
      <c r="AC70" s="2"/>
      <c r="AD70" s="2"/>
      <c r="AE70" s="2"/>
    </row>
    <row r="71" spans="1:31">
      <c r="A71" t="s">
        <v>737</v>
      </c>
      <c r="B71" t="s">
        <v>738</v>
      </c>
      <c r="C71" t="s">
        <v>38</v>
      </c>
      <c r="D71">
        <v>70</v>
      </c>
      <c r="E71" t="s">
        <v>19</v>
      </c>
      <c r="F71" s="19" t="str">
        <f t="shared" si="2"/>
        <v>KathyRouxFMILLENNIUM RUNNING</v>
      </c>
      <c r="G71" s="11">
        <v>2.7552083333333335E-2</v>
      </c>
      <c r="H71" s="19">
        <f>IF(C71="F",VLOOKUP(D71,'F 5K Road'!$A$2:$B$101,2,FALSE)*G71,VLOOKUP(D71,'M 5K Road'!$A$2:$B$101,2,FALSE)*G71)</f>
        <v>1.9272682291666669E-2</v>
      </c>
      <c r="I71" s="20">
        <f t="shared" si="3"/>
        <v>70</v>
      </c>
      <c r="J71" s="21">
        <f>VLOOKUP(I71,'Point Table'!A:B,2,FALSE)</f>
        <v>1.6</v>
      </c>
      <c r="K71" s="37"/>
      <c r="P71" s="6"/>
      <c r="Q71" s="6"/>
      <c r="R71" s="9"/>
      <c r="X71" s="2"/>
      <c r="AB71" s="2"/>
      <c r="AC71" s="2"/>
      <c r="AD71" s="2"/>
      <c r="AE71" s="2"/>
    </row>
    <row r="72" spans="1:31">
      <c r="A72" t="s">
        <v>454</v>
      </c>
      <c r="B72" t="s">
        <v>455</v>
      </c>
      <c r="C72" t="s">
        <v>38</v>
      </c>
      <c r="D72">
        <v>44</v>
      </c>
      <c r="E72" t="s">
        <v>19</v>
      </c>
      <c r="F72" s="19" t="str">
        <f t="shared" si="2"/>
        <v>MalissaKnightFMILLENNIUM RUNNING</v>
      </c>
      <c r="G72" s="11">
        <v>2.0362268518518519E-2</v>
      </c>
      <c r="H72" s="19">
        <f>IF(C72="F",VLOOKUP(D72,'F 5K Road'!$A$2:$B$101,2,FALSE)*G72,VLOOKUP(D72,'M 5K Road'!$A$2:$B$101,2,FALSE)*G72)</f>
        <v>1.9295285648148149E-2</v>
      </c>
      <c r="I72" s="20">
        <f t="shared" si="3"/>
        <v>71</v>
      </c>
      <c r="J72" s="21">
        <f>VLOOKUP(I72,'Point Table'!A:B,2,FALSE)</f>
        <v>1.5</v>
      </c>
      <c r="K72" s="37"/>
      <c r="P72" s="6"/>
      <c r="Q72" s="6"/>
      <c r="R72" s="9"/>
      <c r="X72" s="2"/>
      <c r="AB72" s="2"/>
      <c r="AC72" s="2"/>
      <c r="AD72" s="2"/>
      <c r="AE72" s="2"/>
    </row>
    <row r="73" spans="1:31">
      <c r="A73" t="s">
        <v>78</v>
      </c>
      <c r="B73" t="s">
        <v>79</v>
      </c>
      <c r="C73" t="s">
        <v>38</v>
      </c>
      <c r="D73">
        <v>62</v>
      </c>
      <c r="E73" t="s">
        <v>17</v>
      </c>
      <c r="F73" s="19" t="str">
        <f t="shared" si="2"/>
        <v>CherieGaudetteFGATE CITY STRIDERS</v>
      </c>
      <c r="G73" s="11">
        <v>2.4939814814814817E-2</v>
      </c>
      <c r="H73" s="19">
        <f>IF(C73="F",VLOOKUP(D73,'F 5K Road'!$A$2:$B$101,2,FALSE)*G73,VLOOKUP(D73,'M 5K Road'!$A$2:$B$101,2,FALSE)*G73)</f>
        <v>1.9383224074074078E-2</v>
      </c>
      <c r="I73" s="20">
        <f t="shared" si="3"/>
        <v>72</v>
      </c>
      <c r="J73" s="21">
        <f>VLOOKUP(I73,'Point Table'!A:B,2,FALSE)</f>
        <v>1.4</v>
      </c>
      <c r="K73" s="37"/>
      <c r="P73" s="6"/>
      <c r="Q73" s="6"/>
      <c r="R73" s="9"/>
      <c r="X73" s="2"/>
      <c r="AB73" s="2"/>
      <c r="AC73" s="2"/>
      <c r="AD73" s="2"/>
      <c r="AE73" s="2"/>
    </row>
    <row r="74" spans="1:31">
      <c r="A74" t="s">
        <v>393</v>
      </c>
      <c r="B74" t="s">
        <v>603</v>
      </c>
      <c r="C74" t="s">
        <v>38</v>
      </c>
      <c r="D74">
        <v>47</v>
      </c>
      <c r="E74" t="s">
        <v>19</v>
      </c>
      <c r="F74" s="19" t="str">
        <f t="shared" si="2"/>
        <v>JillOberFMILLENNIUM RUNNING</v>
      </c>
      <c r="G74" s="11">
        <v>2.1046296296296299E-2</v>
      </c>
      <c r="H74" s="19">
        <f>IF(C74="F",VLOOKUP(D74,'F 5K Road'!$A$2:$B$101,2,FALSE)*G74,VLOOKUP(D74,'M 5K Road'!$A$2:$B$101,2,FALSE)*G74)</f>
        <v>1.9415208333333336E-2</v>
      </c>
      <c r="I74" s="20">
        <f t="shared" si="3"/>
        <v>73</v>
      </c>
      <c r="J74" s="21">
        <f>VLOOKUP(I74,'Point Table'!A:B,2,FALSE)</f>
        <v>1.3</v>
      </c>
      <c r="K74" s="37"/>
      <c r="P74" s="6"/>
      <c r="Q74" s="6"/>
      <c r="R74" s="9"/>
      <c r="X74" s="2"/>
      <c r="AB74" s="2"/>
      <c r="AC74" s="2"/>
      <c r="AD74" s="2"/>
      <c r="AE74" s="2"/>
    </row>
    <row r="75" spans="1:31">
      <c r="A75" t="s">
        <v>138</v>
      </c>
      <c r="B75" t="s">
        <v>139</v>
      </c>
      <c r="C75" t="s">
        <v>38</v>
      </c>
      <c r="D75">
        <v>64</v>
      </c>
      <c r="E75" t="s">
        <v>18</v>
      </c>
      <c r="F75" s="19" t="str">
        <f t="shared" si="2"/>
        <v>PegLandryFGREATER DERRY TRACK CLUB</v>
      </c>
      <c r="G75" s="11">
        <v>2.5687500000000002E-2</v>
      </c>
      <c r="H75" s="19">
        <f>IF(C75="F",VLOOKUP(D75,'F 5K Road'!$A$2:$B$101,2,FALSE)*G75,VLOOKUP(D75,'M 5K Road'!$A$2:$B$101,2,FALSE)*G75)</f>
        <v>1.9463418750000003E-2</v>
      </c>
      <c r="I75" s="20">
        <f t="shared" si="3"/>
        <v>74</v>
      </c>
      <c r="J75" s="21">
        <f>VLOOKUP(I75,'Point Table'!A:B,2,FALSE)</f>
        <v>1.2</v>
      </c>
      <c r="K75" s="37"/>
      <c r="P75" s="6"/>
      <c r="Q75" s="6"/>
      <c r="R75" s="9"/>
      <c r="X75" s="2"/>
      <c r="AB75" s="2"/>
      <c r="AC75" s="2"/>
      <c r="AD75" s="2"/>
      <c r="AE75" s="2"/>
    </row>
    <row r="76" spans="1:31">
      <c r="A76" t="s">
        <v>393</v>
      </c>
      <c r="B76" t="s">
        <v>394</v>
      </c>
      <c r="C76" t="s">
        <v>38</v>
      </c>
      <c r="D76">
        <v>38</v>
      </c>
      <c r="E76" t="s">
        <v>17</v>
      </c>
      <c r="F76" s="19" t="str">
        <f t="shared" si="2"/>
        <v>JillRuddon-BenedumFGATE CITY STRIDERS</v>
      </c>
      <c r="G76" s="11">
        <v>1.9799768518518519E-2</v>
      </c>
      <c r="H76" s="19">
        <f>IF(C76="F",VLOOKUP(D76,'F 5K Road'!$A$2:$B$101,2,FALSE)*G76,VLOOKUP(D76,'M 5K Road'!$A$2:$B$101,2,FALSE)*G76)</f>
        <v>1.9465152430555556E-2</v>
      </c>
      <c r="I76" s="20">
        <f t="shared" si="3"/>
        <v>75</v>
      </c>
      <c r="J76" s="21">
        <f>VLOOKUP(I76,'Point Table'!A:B,2,FALSE)</f>
        <v>1.1000000000000001</v>
      </c>
      <c r="K76" s="37"/>
      <c r="P76" s="6"/>
      <c r="Q76" s="6"/>
      <c r="R76" s="9"/>
      <c r="X76" s="2"/>
      <c r="AB76" s="2"/>
      <c r="AC76" s="2"/>
      <c r="AD76" s="2"/>
      <c r="AE76" s="2"/>
    </row>
    <row r="77" spans="1:31">
      <c r="A77" t="s">
        <v>170</v>
      </c>
      <c r="B77" t="s">
        <v>171</v>
      </c>
      <c r="C77" t="s">
        <v>38</v>
      </c>
      <c r="D77">
        <v>49</v>
      </c>
      <c r="E77" t="s">
        <v>19</v>
      </c>
      <c r="F77" s="19" t="str">
        <f t="shared" si="2"/>
        <v>JessicaCaseyFMILLENNIUM RUNNING</v>
      </c>
      <c r="G77" s="11">
        <v>2.1760416666666664E-2</v>
      </c>
      <c r="H77" s="19">
        <f>IF(C77="F",VLOOKUP(D77,'F 5K Road'!$A$2:$B$101,2,FALSE)*G77,VLOOKUP(D77,'M 5K Road'!$A$2:$B$101,2,FALSE)*G77)</f>
        <v>1.9658360416666663E-2</v>
      </c>
      <c r="I77" s="20">
        <f t="shared" si="3"/>
        <v>76</v>
      </c>
      <c r="J77" s="21">
        <f>VLOOKUP(I77,'Point Table'!A:B,2,FALSE)</f>
        <v>1</v>
      </c>
      <c r="K77" s="37"/>
      <c r="P77" s="6"/>
      <c r="Q77" s="6"/>
      <c r="R77" s="9"/>
      <c r="X77" s="2"/>
      <c r="AB77" s="2"/>
      <c r="AC77" s="2"/>
      <c r="AD77" s="2"/>
      <c r="AE77" s="2"/>
    </row>
    <row r="78" spans="1:31">
      <c r="A78" t="s">
        <v>597</v>
      </c>
      <c r="B78" t="s">
        <v>608</v>
      </c>
      <c r="C78" t="s">
        <v>38</v>
      </c>
      <c r="D78">
        <v>39</v>
      </c>
      <c r="E78" t="s">
        <v>19</v>
      </c>
      <c r="F78" s="19" t="str">
        <f t="shared" si="2"/>
        <v>SamanthaDignanFMILLENNIUM RUNNING</v>
      </c>
      <c r="G78" s="11">
        <v>2.0159722222222221E-2</v>
      </c>
      <c r="H78" s="19">
        <f>IF(C78="F",VLOOKUP(D78,'F 5K Road'!$A$2:$B$101,2,FALSE)*G78,VLOOKUP(D78,'M 5K Road'!$A$2:$B$101,2,FALSE)*G78)</f>
        <v>1.9726288194444445E-2</v>
      </c>
      <c r="I78" s="20">
        <f t="shared" si="3"/>
        <v>77</v>
      </c>
      <c r="J78" s="21">
        <f>VLOOKUP(I78,'Point Table'!A:B,2,FALSE)</f>
        <v>1</v>
      </c>
      <c r="K78" s="37"/>
      <c r="P78" s="6"/>
      <c r="Q78" s="6"/>
      <c r="R78" s="9"/>
      <c r="X78" s="2"/>
      <c r="AB78" s="2"/>
      <c r="AC78" s="2"/>
      <c r="AD78" s="2"/>
      <c r="AE78" s="2"/>
    </row>
    <row r="79" spans="1:31">
      <c r="A79" t="s">
        <v>48</v>
      </c>
      <c r="B79" t="s">
        <v>622</v>
      </c>
      <c r="C79" t="s">
        <v>38</v>
      </c>
      <c r="D79">
        <v>55</v>
      </c>
      <c r="E79" t="s">
        <v>19</v>
      </c>
      <c r="F79" s="19" t="str">
        <f t="shared" si="2"/>
        <v>DianeVarney-ParkerFMILLENNIUM RUNNING</v>
      </c>
      <c r="G79" s="11">
        <v>2.3489583333333335E-2</v>
      </c>
      <c r="H79" s="19">
        <f>IF(C79="F",VLOOKUP(D79,'F 5K Road'!$A$2:$B$101,2,FALSE)*G79,VLOOKUP(D79,'M 5K Road'!$A$2:$B$101,2,FALSE)*G79)</f>
        <v>1.9851046875E-2</v>
      </c>
      <c r="I79" s="20">
        <f t="shared" si="3"/>
        <v>78</v>
      </c>
      <c r="J79" s="21">
        <f>VLOOKUP(I79,'Point Table'!A:B,2,FALSE)</f>
        <v>1</v>
      </c>
      <c r="K79" s="37"/>
      <c r="P79" s="6"/>
      <c r="Q79" s="6"/>
      <c r="R79" s="9"/>
      <c r="X79" s="2"/>
      <c r="AB79" s="2"/>
      <c r="AC79" s="2"/>
      <c r="AD79" s="2"/>
      <c r="AE79" s="2"/>
    </row>
    <row r="80" spans="1:31">
      <c r="A80" t="s">
        <v>185</v>
      </c>
      <c r="B80" t="s">
        <v>370</v>
      </c>
      <c r="C80" t="s">
        <v>38</v>
      </c>
      <c r="D80">
        <v>53</v>
      </c>
      <c r="E80" t="s">
        <v>18</v>
      </c>
      <c r="F80" s="19" t="str">
        <f t="shared" si="2"/>
        <v>KerriHaskinsFGREATER DERRY TRACK CLUB</v>
      </c>
      <c r="G80" s="11">
        <v>2.3026620370370371E-2</v>
      </c>
      <c r="H80" s="19">
        <f>IF(C80="F",VLOOKUP(D80,'F 5K Road'!$A$2:$B$101,2,FALSE)*G80,VLOOKUP(D80,'M 5K Road'!$A$2:$B$101,2,FALSE)*G80)</f>
        <v>1.9906513310185187E-2</v>
      </c>
      <c r="I80" s="20">
        <f t="shared" si="3"/>
        <v>79</v>
      </c>
      <c r="J80" s="21">
        <f>VLOOKUP(I80,'Point Table'!A:B,2,FALSE)</f>
        <v>1</v>
      </c>
      <c r="K80" s="37"/>
      <c r="P80" s="6"/>
      <c r="Q80" s="6"/>
      <c r="R80" s="9"/>
      <c r="X80" s="2"/>
      <c r="AB80" s="2"/>
      <c r="AC80" s="2"/>
      <c r="AD80" s="2"/>
      <c r="AE80" s="2"/>
    </row>
    <row r="81" spans="1:31">
      <c r="A81" t="s">
        <v>748</v>
      </c>
      <c r="B81" t="s">
        <v>749</v>
      </c>
      <c r="C81" t="s">
        <v>38</v>
      </c>
      <c r="D81">
        <v>64</v>
      </c>
      <c r="E81" t="s">
        <v>19</v>
      </c>
      <c r="F81" s="19" t="str">
        <f t="shared" si="2"/>
        <v>PennySullivanFMILLENNIUM RUNNING</v>
      </c>
      <c r="G81" s="11">
        <v>2.633564814814815E-2</v>
      </c>
      <c r="H81" s="19">
        <f>IF(C81="F",VLOOKUP(D81,'F 5K Road'!$A$2:$B$101,2,FALSE)*G81,VLOOKUP(D81,'M 5K Road'!$A$2:$B$101,2,FALSE)*G81)</f>
        <v>1.9954520601851853E-2</v>
      </c>
      <c r="I81" s="20">
        <f t="shared" si="3"/>
        <v>80</v>
      </c>
      <c r="J81" s="21">
        <f>VLOOKUP(I81,'Point Table'!A:B,2,FALSE)</f>
        <v>1</v>
      </c>
      <c r="K81" s="37"/>
      <c r="P81" s="6"/>
      <c r="Q81" s="6"/>
      <c r="R81" s="9"/>
      <c r="X81" s="2"/>
      <c r="AB81" s="2"/>
      <c r="AC81" s="2"/>
      <c r="AD81" s="2"/>
      <c r="AE81" s="2"/>
    </row>
    <row r="82" spans="1:31">
      <c r="A82" t="s">
        <v>714</v>
      </c>
      <c r="B82" t="s">
        <v>739</v>
      </c>
      <c r="C82" t="s">
        <v>38</v>
      </c>
      <c r="D82">
        <v>77</v>
      </c>
      <c r="E82" t="s">
        <v>18</v>
      </c>
      <c r="F82" s="19" t="str">
        <f t="shared" si="2"/>
        <v>IreneMullenFGREATER DERRY TRACK CLUB</v>
      </c>
      <c r="G82" s="11">
        <v>3.188888888888889E-2</v>
      </c>
      <c r="H82" s="19">
        <f>IF(C82="F",VLOOKUP(D82,'F 5K Road'!$A$2:$B$101,2,FALSE)*G82,VLOOKUP(D82,'M 5K Road'!$A$2:$B$101,2,FALSE)*G82)</f>
        <v>2.0137833333333334E-2</v>
      </c>
      <c r="I82" s="20">
        <f t="shared" si="3"/>
        <v>81</v>
      </c>
      <c r="J82" s="21">
        <f>VLOOKUP(I82,'Point Table'!A:B,2,FALSE)</f>
        <v>1</v>
      </c>
      <c r="K82" s="37"/>
      <c r="P82" s="6"/>
      <c r="Q82" s="6"/>
      <c r="R82" s="9"/>
      <c r="X82" s="2"/>
      <c r="AB82" s="2"/>
      <c r="AC82" s="2"/>
      <c r="AD82" s="2"/>
      <c r="AE82" s="2"/>
    </row>
    <row r="83" spans="1:31">
      <c r="A83" t="s">
        <v>226</v>
      </c>
      <c r="B83" t="s">
        <v>750</v>
      </c>
      <c r="C83" t="s">
        <v>38</v>
      </c>
      <c r="D83">
        <v>58</v>
      </c>
      <c r="E83" t="s">
        <v>19</v>
      </c>
      <c r="F83" s="19" t="str">
        <f t="shared" si="2"/>
        <v>PamJoplinFMILLENNIUM RUNNING</v>
      </c>
      <c r="G83" s="11">
        <v>2.4731481481481483E-2</v>
      </c>
      <c r="H83" s="19">
        <f>IF(C83="F",VLOOKUP(D83,'F 5K Road'!$A$2:$B$101,2,FALSE)*G83,VLOOKUP(D83,'M 5K Road'!$A$2:$B$101,2,FALSE)*G83)</f>
        <v>2.0180888888888887E-2</v>
      </c>
      <c r="I83" s="20">
        <f t="shared" si="3"/>
        <v>82</v>
      </c>
      <c r="J83" s="21">
        <f>VLOOKUP(I83,'Point Table'!A:B,2,FALSE)</f>
        <v>1</v>
      </c>
      <c r="K83" s="37"/>
      <c r="P83" s="6"/>
      <c r="Q83" s="6"/>
      <c r="R83" s="9"/>
      <c r="X83" s="2"/>
      <c r="AB83" s="2"/>
      <c r="AC83" s="2"/>
      <c r="AD83" s="2"/>
      <c r="AE83" s="2"/>
    </row>
    <row r="84" spans="1:31">
      <c r="A84" t="s">
        <v>751</v>
      </c>
      <c r="B84" t="s">
        <v>752</v>
      </c>
      <c r="C84" t="s">
        <v>38</v>
      </c>
      <c r="D84">
        <v>55</v>
      </c>
      <c r="E84" t="s">
        <v>24</v>
      </c>
      <c r="F84" s="19" t="str">
        <f t="shared" si="2"/>
        <v>ElaineMakaraFRUNNERS ALLEY</v>
      </c>
      <c r="G84" s="11">
        <v>2.3912037037037037E-2</v>
      </c>
      <c r="H84" s="19">
        <f>IF(C84="F",VLOOKUP(D84,'F 5K Road'!$A$2:$B$101,2,FALSE)*G84,VLOOKUP(D84,'M 5K Road'!$A$2:$B$101,2,FALSE)*G84)</f>
        <v>2.0208062499999999E-2</v>
      </c>
      <c r="I84" s="20">
        <f t="shared" si="3"/>
        <v>83</v>
      </c>
      <c r="J84" s="21">
        <f>VLOOKUP(I84,'Point Table'!A:B,2,FALSE)</f>
        <v>1</v>
      </c>
      <c r="K84" s="37"/>
      <c r="P84" s="6"/>
      <c r="Q84" s="6"/>
      <c r="R84" s="9"/>
      <c r="X84" s="2"/>
      <c r="AB84" s="2"/>
      <c r="AC84" s="2"/>
      <c r="AD84" s="2"/>
      <c r="AE84" s="2"/>
    </row>
    <row r="85" spans="1:31">
      <c r="A85" t="s">
        <v>181</v>
      </c>
      <c r="B85" t="s">
        <v>182</v>
      </c>
      <c r="C85" t="s">
        <v>38</v>
      </c>
      <c r="D85">
        <v>67</v>
      </c>
      <c r="E85" t="s">
        <v>19</v>
      </c>
      <c r="F85" s="19" t="str">
        <f t="shared" si="2"/>
        <v>CherylAdamsFMILLENNIUM RUNNING</v>
      </c>
      <c r="G85" s="11">
        <v>2.7907407407407405E-2</v>
      </c>
      <c r="H85" s="19">
        <f>IF(C85="F",VLOOKUP(D85,'F 5K Road'!$A$2:$B$101,2,FALSE)*G85,VLOOKUP(D85,'M 5K Road'!$A$2:$B$101,2,FALSE)*G85)</f>
        <v>2.0333337037037037E-2</v>
      </c>
      <c r="I85" s="20">
        <f t="shared" si="3"/>
        <v>84</v>
      </c>
      <c r="J85" s="21">
        <f>VLOOKUP(I85,'Point Table'!A:B,2,FALSE)</f>
        <v>1</v>
      </c>
      <c r="K85" s="37"/>
      <c r="P85" s="6"/>
      <c r="Q85" s="6"/>
      <c r="R85" s="9"/>
      <c r="X85" s="2"/>
      <c r="AB85" s="2"/>
      <c r="AC85" s="2"/>
      <c r="AD85" s="2"/>
      <c r="AE85" s="2"/>
    </row>
    <row r="86" spans="1:31">
      <c r="A86" t="s">
        <v>189</v>
      </c>
      <c r="B86" t="s">
        <v>421</v>
      </c>
      <c r="C86" t="s">
        <v>38</v>
      </c>
      <c r="D86">
        <v>53</v>
      </c>
      <c r="E86" t="s">
        <v>19</v>
      </c>
      <c r="F86" s="19" t="str">
        <f t="shared" si="2"/>
        <v>MicheleLapradeFMILLENNIUM RUNNING</v>
      </c>
      <c r="G86" s="11">
        <v>2.3717592592592592E-2</v>
      </c>
      <c r="H86" s="19">
        <f>IF(C86="F",VLOOKUP(D86,'F 5K Road'!$A$2:$B$101,2,FALSE)*G86,VLOOKUP(D86,'M 5K Road'!$A$2:$B$101,2,FALSE)*G86)</f>
        <v>2.0503858796296296E-2</v>
      </c>
      <c r="I86" s="20">
        <f t="shared" si="3"/>
        <v>85</v>
      </c>
      <c r="J86" s="21">
        <f>VLOOKUP(I86,'Point Table'!A:B,2,FALSE)</f>
        <v>1</v>
      </c>
      <c r="K86" s="37"/>
      <c r="P86" s="6"/>
      <c r="Q86" s="6"/>
      <c r="R86" s="9"/>
      <c r="X86" s="2"/>
      <c r="AB86" s="2"/>
      <c r="AC86" s="2"/>
      <c r="AD86" s="2"/>
      <c r="AE86" s="2"/>
    </row>
    <row r="87" spans="1:31">
      <c r="A87" t="s">
        <v>121</v>
      </c>
      <c r="B87" t="s">
        <v>11</v>
      </c>
      <c r="C87" t="s">
        <v>38</v>
      </c>
      <c r="D87">
        <v>52</v>
      </c>
      <c r="E87" t="s">
        <v>19</v>
      </c>
      <c r="F87" s="19" t="str">
        <f t="shared" si="2"/>
        <v>NancyRankFMILLENNIUM RUNNING</v>
      </c>
      <c r="G87" s="11">
        <v>2.3717592592592592E-2</v>
      </c>
      <c r="H87" s="19">
        <f>IF(C87="F",VLOOKUP(D87,'F 5K Road'!$A$2:$B$101,2,FALSE)*G87,VLOOKUP(D87,'M 5K Road'!$A$2:$B$101,2,FALSE)*G87)</f>
        <v>2.0736291203703704E-2</v>
      </c>
      <c r="I87" s="20">
        <f t="shared" si="3"/>
        <v>86</v>
      </c>
      <c r="J87" s="21">
        <f>VLOOKUP(I87,'Point Table'!A:B,2,FALSE)</f>
        <v>1</v>
      </c>
      <c r="K87" s="37"/>
      <c r="P87" s="6"/>
      <c r="Q87" s="6"/>
      <c r="R87" s="9"/>
      <c r="X87" s="2"/>
      <c r="AB87" s="2"/>
      <c r="AC87" s="2"/>
      <c r="AD87" s="2"/>
      <c r="AE87" s="2"/>
    </row>
    <row r="88" spans="1:31">
      <c r="A88" t="s">
        <v>816</v>
      </c>
      <c r="B88" t="s">
        <v>812</v>
      </c>
      <c r="C88" t="s">
        <v>38</v>
      </c>
      <c r="D88">
        <v>47</v>
      </c>
      <c r="E88" t="s">
        <v>19</v>
      </c>
      <c r="F88" s="19" t="str">
        <f t="shared" si="2"/>
        <v>PatriciaBurkeFMILLENNIUM RUNNING</v>
      </c>
      <c r="G88" s="11">
        <v>2.252314814814815E-2</v>
      </c>
      <c r="H88" s="19">
        <f>IF(C88="F",VLOOKUP(D88,'F 5K Road'!$A$2:$B$101,2,FALSE)*G88,VLOOKUP(D88,'M 5K Road'!$A$2:$B$101,2,FALSE)*G88)</f>
        <v>2.0777604166666668E-2</v>
      </c>
      <c r="I88" s="20">
        <f t="shared" si="3"/>
        <v>87</v>
      </c>
      <c r="J88" s="21">
        <f>VLOOKUP(I88,'Point Table'!A:B,2,FALSE)</f>
        <v>1</v>
      </c>
      <c r="K88" s="37"/>
      <c r="P88" s="6"/>
      <c r="Q88" s="6"/>
      <c r="R88" s="9"/>
      <c r="X88" s="2"/>
      <c r="AB88" s="2"/>
      <c r="AC88" s="2"/>
      <c r="AD88" s="2"/>
      <c r="AE88" s="2"/>
    </row>
    <row r="89" spans="1:31">
      <c r="A89" t="s">
        <v>474</v>
      </c>
      <c r="B89" t="s">
        <v>475</v>
      </c>
      <c r="C89" t="s">
        <v>38</v>
      </c>
      <c r="D89">
        <v>61</v>
      </c>
      <c r="E89" t="s">
        <v>17</v>
      </c>
      <c r="F89" s="19" t="str">
        <f t="shared" si="2"/>
        <v>DebbieRiouxFGATE CITY STRIDERS</v>
      </c>
      <c r="G89" s="11">
        <v>2.6586805555555554E-2</v>
      </c>
      <c r="H89" s="19">
        <f>IF(C89="F",VLOOKUP(D89,'F 5K Road'!$A$2:$B$101,2,FALSE)*G89,VLOOKUP(D89,'M 5K Road'!$A$2:$B$101,2,FALSE)*G89)</f>
        <v>2.0921157291666666E-2</v>
      </c>
      <c r="I89" s="20">
        <f t="shared" si="3"/>
        <v>88</v>
      </c>
      <c r="J89" s="21">
        <f>VLOOKUP(I89,'Point Table'!A:B,2,FALSE)</f>
        <v>1</v>
      </c>
      <c r="K89" s="37"/>
      <c r="P89" s="6"/>
      <c r="Q89" s="6"/>
      <c r="R89" s="9"/>
      <c r="X89" s="2"/>
      <c r="AB89" s="2"/>
      <c r="AC89" s="2"/>
      <c r="AD89" s="2"/>
      <c r="AE89" s="2"/>
    </row>
    <row r="90" spans="1:31">
      <c r="A90" t="s">
        <v>456</v>
      </c>
      <c r="B90" t="s">
        <v>457</v>
      </c>
      <c r="C90" t="s">
        <v>38</v>
      </c>
      <c r="D90">
        <v>43</v>
      </c>
      <c r="E90" t="s">
        <v>19</v>
      </c>
      <c r="F90" s="19" t="str">
        <f t="shared" si="2"/>
        <v>MelanieHardingFMILLENNIUM RUNNING</v>
      </c>
      <c r="G90" s="11">
        <v>2.2032407407407407E-2</v>
      </c>
      <c r="H90" s="19">
        <f>IF(C90="F",VLOOKUP(D90,'F 5K Road'!$A$2:$B$101,2,FALSE)*G90,VLOOKUP(D90,'M 5K Road'!$A$2:$B$101,2,FALSE)*G90)</f>
        <v>2.103874583333333E-2</v>
      </c>
      <c r="I90" s="20">
        <f t="shared" si="3"/>
        <v>89</v>
      </c>
      <c r="J90" s="21">
        <f>VLOOKUP(I90,'Point Table'!A:B,2,FALSE)</f>
        <v>1</v>
      </c>
      <c r="K90" s="37"/>
      <c r="P90" s="6"/>
      <c r="Q90" s="6"/>
      <c r="R90" s="9"/>
      <c r="X90" s="2"/>
      <c r="AB90" s="2"/>
      <c r="AC90" s="2"/>
      <c r="AD90" s="2"/>
      <c r="AE90" s="2"/>
    </row>
    <row r="91" spans="1:31">
      <c r="A91" t="s">
        <v>754</v>
      </c>
      <c r="B91" t="s">
        <v>755</v>
      </c>
      <c r="C91" t="s">
        <v>38</v>
      </c>
      <c r="D91">
        <v>37</v>
      </c>
      <c r="E91" t="s">
        <v>814</v>
      </c>
      <c r="F91" s="19" t="str">
        <f t="shared" si="2"/>
        <v>JustineHaywardFSIX03 ENDURANCE</v>
      </c>
      <c r="G91" s="11">
        <v>2.179398148148148E-2</v>
      </c>
      <c r="H91" s="19">
        <f>IF(C91="F",VLOOKUP(D91,'F 5K Road'!$A$2:$B$101,2,FALSE)*G91,VLOOKUP(D91,'M 5K Road'!$A$2:$B$101,2,FALSE)*G91)</f>
        <v>2.1512839120370369E-2</v>
      </c>
      <c r="I91" s="20">
        <f t="shared" si="3"/>
        <v>90</v>
      </c>
      <c r="J91" s="21">
        <f>VLOOKUP(I91,'Point Table'!A:B,2,FALSE)</f>
        <v>1</v>
      </c>
      <c r="K91" s="37"/>
      <c r="P91" s="6"/>
      <c r="Q91" s="6"/>
      <c r="R91" s="9"/>
      <c r="X91" s="2"/>
      <c r="AB91" s="2"/>
      <c r="AC91" s="2"/>
      <c r="AD91" s="2"/>
      <c r="AE91" s="2"/>
    </row>
    <row r="92" spans="1:31">
      <c r="A92" t="s">
        <v>295</v>
      </c>
      <c r="B92" t="s">
        <v>753</v>
      </c>
      <c r="C92" t="s">
        <v>38</v>
      </c>
      <c r="D92">
        <v>59</v>
      </c>
      <c r="E92" t="s">
        <v>18</v>
      </c>
      <c r="F92" s="19" t="str">
        <f t="shared" si="2"/>
        <v>ElizabethBurnsFGREATER DERRY TRACK CLUB</v>
      </c>
      <c r="G92" s="11">
        <v>2.6771990740740739E-2</v>
      </c>
      <c r="H92" s="19">
        <f>IF(C92="F",VLOOKUP(D92,'F 5K Road'!$A$2:$B$101,2,FALSE)*G92,VLOOKUP(D92,'M 5K Road'!$A$2:$B$101,2,FALSE)*G92)</f>
        <v>2.1586256134259258E-2</v>
      </c>
      <c r="I92" s="20">
        <f t="shared" si="3"/>
        <v>91</v>
      </c>
      <c r="J92" s="21">
        <f>VLOOKUP(I92,'Point Table'!A:B,2,FALSE)</f>
        <v>1</v>
      </c>
      <c r="K92" s="37"/>
      <c r="P92" s="6"/>
      <c r="Q92" s="6"/>
      <c r="R92" s="9"/>
      <c r="X92" s="2"/>
      <c r="AB92" s="2"/>
      <c r="AC92" s="2"/>
      <c r="AD92" s="2"/>
      <c r="AE92" s="2"/>
    </row>
    <row r="93" spans="1:31">
      <c r="A93" t="s">
        <v>141</v>
      </c>
      <c r="B93" t="s">
        <v>756</v>
      </c>
      <c r="C93" t="s">
        <v>38</v>
      </c>
      <c r="D93">
        <v>49</v>
      </c>
      <c r="E93" t="s">
        <v>19</v>
      </c>
      <c r="F93" s="19" t="str">
        <f t="shared" si="2"/>
        <v>ChristineManchesterFMILLENNIUM RUNNING</v>
      </c>
      <c r="G93" s="11">
        <v>2.4282407407407409E-2</v>
      </c>
      <c r="H93" s="19">
        <f>IF(C93="F",VLOOKUP(D93,'F 5K Road'!$A$2:$B$101,2,FALSE)*G93,VLOOKUP(D93,'M 5K Road'!$A$2:$B$101,2,FALSE)*G93)</f>
        <v>2.1936726851851853E-2</v>
      </c>
      <c r="I93" s="20">
        <f t="shared" si="3"/>
        <v>92</v>
      </c>
      <c r="J93" s="21">
        <f>VLOOKUP(I93,'Point Table'!A:B,2,FALSE)</f>
        <v>1</v>
      </c>
      <c r="K93" s="37"/>
      <c r="P93" s="6"/>
      <c r="Q93" s="6"/>
      <c r="R93" s="9"/>
      <c r="X93" s="2"/>
      <c r="AB93" s="2"/>
      <c r="AC93" s="2"/>
      <c r="AD93" s="2"/>
      <c r="AE93" s="2"/>
    </row>
    <row r="94" spans="1:31">
      <c r="A94" t="s">
        <v>80</v>
      </c>
      <c r="B94" t="s">
        <v>819</v>
      </c>
      <c r="C94" t="s">
        <v>38</v>
      </c>
      <c r="D94">
        <v>52</v>
      </c>
      <c r="E94" t="s">
        <v>19</v>
      </c>
      <c r="F94" s="19" t="str">
        <f t="shared" si="2"/>
        <v>JenniferFinneganFMILLENNIUM RUNNING</v>
      </c>
      <c r="G94" s="11">
        <v>2.5127314814814814E-2</v>
      </c>
      <c r="H94" s="19">
        <f>IF(C94="F",VLOOKUP(D94,'F 5K Road'!$A$2:$B$101,2,FALSE)*G94,VLOOKUP(D94,'M 5K Road'!$A$2:$B$101,2,FALSE)*G94)</f>
        <v>2.1968811342592591E-2</v>
      </c>
      <c r="I94" s="20">
        <f t="shared" si="3"/>
        <v>93</v>
      </c>
      <c r="J94" s="21">
        <f>VLOOKUP(I94,'Point Table'!A:B,2,FALSE)</f>
        <v>1</v>
      </c>
      <c r="K94" s="37"/>
      <c r="P94" s="6"/>
      <c r="Q94" s="6"/>
      <c r="R94" s="9"/>
      <c r="X94" s="2"/>
      <c r="AB94" s="2"/>
      <c r="AC94" s="2"/>
      <c r="AD94" s="2"/>
      <c r="AE94" s="2"/>
    </row>
    <row r="95" spans="1:31">
      <c r="A95" t="s">
        <v>660</v>
      </c>
      <c r="B95" t="s">
        <v>661</v>
      </c>
      <c r="C95" t="s">
        <v>38</v>
      </c>
      <c r="D95">
        <v>62</v>
      </c>
      <c r="E95" t="s">
        <v>18</v>
      </c>
      <c r="F95" s="19" t="str">
        <f t="shared" si="2"/>
        <v>RuthHarbilasFGREATER DERRY TRACK CLUB</v>
      </c>
      <c r="G95" s="11">
        <v>2.8410879629629626E-2</v>
      </c>
      <c r="H95" s="19">
        <f>IF(C95="F",VLOOKUP(D95,'F 5K Road'!$A$2:$B$101,2,FALSE)*G95,VLOOKUP(D95,'M 5K Road'!$A$2:$B$101,2,FALSE)*G95)</f>
        <v>2.2080935648148146E-2</v>
      </c>
      <c r="I95" s="20">
        <f t="shared" si="3"/>
        <v>94</v>
      </c>
      <c r="J95" s="21">
        <f>VLOOKUP(I95,'Point Table'!A:B,2,FALSE)</f>
        <v>1</v>
      </c>
      <c r="K95" s="37"/>
      <c r="P95" s="6"/>
      <c r="Q95" s="6"/>
      <c r="R95" s="9"/>
      <c r="X95" s="2"/>
      <c r="AB95" s="2"/>
      <c r="AC95" s="2"/>
      <c r="AD95" s="2"/>
      <c r="AE95" s="2"/>
    </row>
    <row r="96" spans="1:31">
      <c r="A96" t="s">
        <v>681</v>
      </c>
      <c r="B96" t="s">
        <v>757</v>
      </c>
      <c r="C96" t="s">
        <v>38</v>
      </c>
      <c r="D96">
        <v>42</v>
      </c>
      <c r="E96" t="s">
        <v>17</v>
      </c>
      <c r="F96" s="19" t="str">
        <f t="shared" si="2"/>
        <v>HeatherHochuliFGATE CITY STRIDERS</v>
      </c>
      <c r="G96" s="11">
        <v>2.3177083333333334E-2</v>
      </c>
      <c r="H96" s="19">
        <f>IF(C96="F",VLOOKUP(D96,'F 5K Road'!$A$2:$B$101,2,FALSE)*G96,VLOOKUP(D96,'M 5K Road'!$A$2:$B$101,2,FALSE)*G96)</f>
        <v>2.2287083333333336E-2</v>
      </c>
      <c r="I96" s="20">
        <f t="shared" si="3"/>
        <v>95</v>
      </c>
      <c r="J96" s="21">
        <f>VLOOKUP(I96,'Point Table'!A:B,2,FALSE)</f>
        <v>1</v>
      </c>
      <c r="K96" s="37"/>
      <c r="P96" s="6"/>
      <c r="Q96" s="6"/>
      <c r="R96" s="9"/>
      <c r="X96" s="2"/>
      <c r="AB96" s="2"/>
      <c r="AC96" s="2"/>
      <c r="AD96" s="2"/>
      <c r="AE96" s="2"/>
    </row>
    <row r="97" spans="1:31">
      <c r="A97" t="s">
        <v>168</v>
      </c>
      <c r="B97" t="s">
        <v>169</v>
      </c>
      <c r="C97" t="s">
        <v>38</v>
      </c>
      <c r="D97">
        <v>36</v>
      </c>
      <c r="E97" t="s">
        <v>19</v>
      </c>
      <c r="F97" s="19" t="str">
        <f t="shared" si="2"/>
        <v>MeganMcDermottFMILLENNIUM RUNNING</v>
      </c>
      <c r="G97" s="11">
        <v>2.2858796296296297E-2</v>
      </c>
      <c r="H97" s="19">
        <f>IF(C97="F",VLOOKUP(D97,'F 5K Road'!$A$2:$B$101,2,FALSE)*G97,VLOOKUP(D97,'M 5K Road'!$A$2:$B$101,2,FALSE)*G97)</f>
        <v>2.2643923611111113E-2</v>
      </c>
      <c r="I97" s="20">
        <f t="shared" si="3"/>
        <v>96</v>
      </c>
      <c r="J97" s="21">
        <f>VLOOKUP(I97,'Point Table'!A:B,2,FALSE)</f>
        <v>1</v>
      </c>
      <c r="K97" s="37"/>
      <c r="P97" s="6"/>
      <c r="Q97" s="6"/>
      <c r="R97" s="9"/>
      <c r="X97" s="2"/>
      <c r="AB97" s="2"/>
      <c r="AC97" s="2"/>
      <c r="AD97" s="2"/>
      <c r="AE97" s="2"/>
    </row>
    <row r="98" spans="1:31">
      <c r="A98" t="s">
        <v>826</v>
      </c>
      <c r="B98" t="s">
        <v>827</v>
      </c>
      <c r="C98" t="s">
        <v>38</v>
      </c>
      <c r="D98">
        <v>60</v>
      </c>
      <c r="E98" t="s">
        <v>19</v>
      </c>
      <c r="F98" s="19" t="str">
        <f t="shared" si="2"/>
        <v>SandyRoweFMILLENNIUM RUNNING</v>
      </c>
      <c r="G98" s="11">
        <v>2.8946759259259259E-2</v>
      </c>
      <c r="H98" s="19">
        <f>IF(C98="F",VLOOKUP(D98,'F 5K Road'!$A$2:$B$101,2,FALSE)*G98,VLOOKUP(D98,'M 5K Road'!$A$2:$B$101,2,FALSE)*G98)</f>
        <v>2.3058988425925925E-2</v>
      </c>
      <c r="I98" s="20">
        <f t="shared" si="3"/>
        <v>97</v>
      </c>
      <c r="J98" s="21">
        <f>VLOOKUP(I98,'Point Table'!A:B,2,FALSE)</f>
        <v>1</v>
      </c>
      <c r="K98" s="37"/>
      <c r="P98" s="6"/>
      <c r="Q98" s="6"/>
      <c r="R98" s="9"/>
      <c r="X98" s="2"/>
      <c r="AB98" s="2"/>
      <c r="AC98" s="2"/>
      <c r="AD98" s="2"/>
      <c r="AE98" s="2"/>
    </row>
    <row r="99" spans="1:31">
      <c r="A99" t="s">
        <v>183</v>
      </c>
      <c r="B99" t="s">
        <v>184</v>
      </c>
      <c r="C99" t="s">
        <v>38</v>
      </c>
      <c r="D99">
        <v>64</v>
      </c>
      <c r="E99" t="s">
        <v>19</v>
      </c>
      <c r="F99" s="19" t="str">
        <f t="shared" si="2"/>
        <v>KimMacdonald-ConillFMILLENNIUM RUNNING</v>
      </c>
      <c r="G99" s="11">
        <v>3.095486111111111E-2</v>
      </c>
      <c r="H99" s="19">
        <f>IF(C99="F",VLOOKUP(D99,'F 5K Road'!$A$2:$B$101,2,FALSE)*G99,VLOOKUP(D99,'M 5K Road'!$A$2:$B$101,2,FALSE)*G99)</f>
        <v>2.3454498263888891E-2</v>
      </c>
      <c r="I99" s="20">
        <f t="shared" si="3"/>
        <v>98</v>
      </c>
      <c r="J99" s="21">
        <f>VLOOKUP(I99,'Point Table'!A:B,2,FALSE)</f>
        <v>1</v>
      </c>
      <c r="K99" s="37"/>
      <c r="P99" s="6"/>
      <c r="Q99" s="6"/>
      <c r="R99" s="9"/>
      <c r="X99" s="2"/>
      <c r="AB99" s="2"/>
      <c r="AC99" s="2"/>
      <c r="AD99" s="2"/>
      <c r="AE99" s="2"/>
    </row>
    <row r="100" spans="1:31">
      <c r="A100" t="s">
        <v>179</v>
      </c>
      <c r="B100" t="s">
        <v>188</v>
      </c>
      <c r="C100" t="s">
        <v>38</v>
      </c>
      <c r="D100">
        <v>56</v>
      </c>
      <c r="E100" t="s">
        <v>19</v>
      </c>
      <c r="F100" s="19" t="str">
        <f t="shared" si="2"/>
        <v>JaneCottrellFMILLENNIUM RUNNING</v>
      </c>
      <c r="G100" s="11">
        <v>2.8401620370370372E-2</v>
      </c>
      <c r="H100" s="19">
        <f>IF(C100="F",VLOOKUP(D100,'F 5K Road'!$A$2:$B$101,2,FALSE)*G100,VLOOKUP(D100,'M 5K Road'!$A$2:$B$101,2,FALSE)*G100)</f>
        <v>2.372671365740741E-2</v>
      </c>
      <c r="I100" s="20">
        <f t="shared" si="3"/>
        <v>99</v>
      </c>
      <c r="J100" s="21">
        <f>VLOOKUP(I100,'Point Table'!A:B,2,FALSE)</f>
        <v>1</v>
      </c>
      <c r="K100" s="37"/>
      <c r="P100" s="6"/>
      <c r="Q100" s="6"/>
      <c r="R100" s="9"/>
      <c r="X100" s="2"/>
      <c r="AB100" s="2"/>
      <c r="AC100" s="2"/>
      <c r="AD100" s="2"/>
      <c r="AE100" s="2"/>
    </row>
    <row r="101" spans="1:31">
      <c r="A101" t="s">
        <v>408</v>
      </c>
      <c r="B101" t="s">
        <v>663</v>
      </c>
      <c r="C101" t="s">
        <v>38</v>
      </c>
      <c r="D101">
        <v>56</v>
      </c>
      <c r="E101" t="s">
        <v>19</v>
      </c>
      <c r="F101" s="19" t="str">
        <f t="shared" si="2"/>
        <v>ChristieCampbellFMILLENNIUM RUNNING</v>
      </c>
      <c r="G101" s="11">
        <v>2.8673611111111112E-2</v>
      </c>
      <c r="H101" s="19">
        <f>IF(C101="F",VLOOKUP(D101,'F 5K Road'!$A$2:$B$101,2,FALSE)*G101,VLOOKUP(D101,'M 5K Road'!$A$2:$B$101,2,FALSE)*G101)</f>
        <v>2.3953934722222223E-2</v>
      </c>
      <c r="I101" s="20">
        <f t="shared" si="3"/>
        <v>100</v>
      </c>
      <c r="J101" s="21">
        <f>VLOOKUP(I101,'Point Table'!A:B,2,FALSE)</f>
        <v>1</v>
      </c>
      <c r="K101" s="37"/>
      <c r="P101" s="6"/>
      <c r="Q101" s="6"/>
      <c r="R101" s="9"/>
      <c r="X101" s="2"/>
      <c r="AB101" s="2"/>
      <c r="AC101" s="2"/>
      <c r="AD101" s="2"/>
      <c r="AE101" s="2"/>
    </row>
    <row r="102" spans="1:31">
      <c r="A102" t="s">
        <v>671</v>
      </c>
      <c r="B102" t="s">
        <v>116</v>
      </c>
      <c r="C102" t="s">
        <v>38</v>
      </c>
      <c r="D102">
        <v>50</v>
      </c>
      <c r="E102" t="s">
        <v>18</v>
      </c>
      <c r="F102" s="19" t="str">
        <f t="shared" si="2"/>
        <v>ReneeChristianFGREATER DERRY TRACK CLUB</v>
      </c>
      <c r="G102" s="11">
        <v>2.6990740740740742E-2</v>
      </c>
      <c r="H102" s="19">
        <f>IF(C102="F",VLOOKUP(D102,'F 5K Road'!$A$2:$B$101,2,FALSE)*G102,VLOOKUP(D102,'M 5K Road'!$A$2:$B$101,2,FALSE)*G102)</f>
        <v>2.4121625000000004E-2</v>
      </c>
      <c r="I102" s="20">
        <f t="shared" si="3"/>
        <v>101</v>
      </c>
      <c r="J102" s="21">
        <f>VLOOKUP(I102,'Point Table'!A:B,2,FALSE)</f>
        <v>1</v>
      </c>
      <c r="K102" s="37"/>
      <c r="P102" s="6"/>
      <c r="Q102" s="6"/>
      <c r="R102" s="9"/>
      <c r="X102" s="2"/>
      <c r="AB102" s="2"/>
      <c r="AC102" s="2"/>
      <c r="AD102" s="2"/>
      <c r="AE102" s="2"/>
    </row>
    <row r="103" spans="1:31">
      <c r="A103" t="s">
        <v>761</v>
      </c>
      <c r="B103" t="s">
        <v>762</v>
      </c>
      <c r="C103" t="s">
        <v>38</v>
      </c>
      <c r="D103">
        <v>45</v>
      </c>
      <c r="E103" t="s">
        <v>19</v>
      </c>
      <c r="F103" s="19" t="str">
        <f t="shared" si="2"/>
        <v>JunChenFMILLENNIUM RUNNING</v>
      </c>
      <c r="G103" s="11">
        <v>2.5807870370370373E-2</v>
      </c>
      <c r="H103" s="19">
        <f>IF(C103="F",VLOOKUP(D103,'F 5K Road'!$A$2:$B$101,2,FALSE)*G103,VLOOKUP(D103,'M 5K Road'!$A$2:$B$101,2,FALSE)*G103)</f>
        <v>2.4254236574074075E-2</v>
      </c>
      <c r="I103" s="20">
        <f t="shared" si="3"/>
        <v>102</v>
      </c>
      <c r="J103" s="21">
        <f>VLOOKUP(I103,'Point Table'!A:B,2,FALSE)</f>
        <v>1</v>
      </c>
      <c r="K103" s="37"/>
      <c r="P103" s="6"/>
      <c r="Q103" s="6"/>
      <c r="R103" s="9"/>
      <c r="X103" s="2"/>
      <c r="AB103" s="2"/>
      <c r="AC103" s="2"/>
      <c r="AD103" s="2"/>
      <c r="AE103" s="2"/>
    </row>
    <row r="104" spans="1:31">
      <c r="A104" t="s">
        <v>123</v>
      </c>
      <c r="B104" t="s">
        <v>758</v>
      </c>
      <c r="C104" t="s">
        <v>38</v>
      </c>
      <c r="D104">
        <v>58</v>
      </c>
      <c r="E104" t="s">
        <v>19</v>
      </c>
      <c r="F104" s="19" t="str">
        <f t="shared" si="2"/>
        <v>DeniseWhittemoreFMILLENNIUM RUNNING</v>
      </c>
      <c r="G104" s="11">
        <v>2.9822916666666664E-2</v>
      </c>
      <c r="H104" s="19">
        <f>IF(C104="F",VLOOKUP(D104,'F 5K Road'!$A$2:$B$101,2,FALSE)*G104,VLOOKUP(D104,'M 5K Road'!$A$2:$B$101,2,FALSE)*G104)</f>
        <v>2.4335499999999996E-2</v>
      </c>
      <c r="I104" s="20">
        <f t="shared" si="3"/>
        <v>103</v>
      </c>
      <c r="J104" s="21">
        <f>VLOOKUP(I104,'Point Table'!A:B,2,FALSE)</f>
        <v>1</v>
      </c>
      <c r="K104" s="37"/>
      <c r="P104" s="6"/>
      <c r="Q104" s="6"/>
      <c r="R104" s="9"/>
      <c r="X104" s="2"/>
      <c r="AB104" s="2"/>
      <c r="AC104" s="2"/>
      <c r="AD104" s="2"/>
      <c r="AE104" s="2"/>
    </row>
    <row r="105" spans="1:31">
      <c r="A105" t="s">
        <v>759</v>
      </c>
      <c r="B105" t="s">
        <v>760</v>
      </c>
      <c r="C105" t="s">
        <v>38</v>
      </c>
      <c r="D105">
        <v>64</v>
      </c>
      <c r="E105" t="s">
        <v>19</v>
      </c>
      <c r="F105" s="19" t="str">
        <f t="shared" si="2"/>
        <v>LindaDoyleFMILLENNIUM RUNNING</v>
      </c>
      <c r="G105" s="11">
        <v>3.273726851851852E-2</v>
      </c>
      <c r="H105" s="19">
        <f>IF(C105="F",VLOOKUP(D105,'F 5K Road'!$A$2:$B$101,2,FALSE)*G105,VLOOKUP(D105,'M 5K Road'!$A$2:$B$101,2,FALSE)*G105)</f>
        <v>2.4805028356481483E-2</v>
      </c>
      <c r="I105" s="20">
        <f t="shared" si="3"/>
        <v>104</v>
      </c>
      <c r="J105" s="21">
        <f>VLOOKUP(I105,'Point Table'!A:B,2,FALSE)</f>
        <v>1</v>
      </c>
      <c r="K105" s="37"/>
      <c r="P105" s="6"/>
      <c r="Q105" s="6"/>
      <c r="R105" s="9"/>
      <c r="X105" s="2"/>
      <c r="AB105" s="2"/>
      <c r="AC105" s="2"/>
      <c r="AD105" s="2"/>
      <c r="AE105" s="2"/>
    </row>
    <row r="106" spans="1:31">
      <c r="A106" t="s">
        <v>80</v>
      </c>
      <c r="B106" t="s">
        <v>477</v>
      </c>
      <c r="C106" t="s">
        <v>38</v>
      </c>
      <c r="D106">
        <v>50</v>
      </c>
      <c r="E106" t="s">
        <v>17</v>
      </c>
      <c r="F106" s="19" t="str">
        <f t="shared" si="2"/>
        <v>JenniferMackFGATE CITY STRIDERS</v>
      </c>
      <c r="G106" s="11">
        <v>2.7892361111111111E-2</v>
      </c>
      <c r="H106" s="19">
        <f>IF(C106="F",VLOOKUP(D106,'F 5K Road'!$A$2:$B$101,2,FALSE)*G106,VLOOKUP(D106,'M 5K Road'!$A$2:$B$101,2,FALSE)*G106)</f>
        <v>2.4927403125000001E-2</v>
      </c>
      <c r="I106" s="20">
        <f t="shared" si="3"/>
        <v>105</v>
      </c>
      <c r="J106" s="21">
        <f>VLOOKUP(I106,'Point Table'!A:B,2,FALSE)</f>
        <v>1</v>
      </c>
      <c r="K106" s="37"/>
      <c r="P106" s="6"/>
      <c r="Q106" s="6"/>
      <c r="R106" s="9"/>
      <c r="X106" s="2"/>
      <c r="AB106" s="2"/>
      <c r="AC106" s="2"/>
      <c r="AD106" s="2"/>
      <c r="AE106" s="2"/>
    </row>
    <row r="107" spans="1:31">
      <c r="A107" t="s">
        <v>185</v>
      </c>
      <c r="B107" t="s">
        <v>165</v>
      </c>
      <c r="C107" t="s">
        <v>38</v>
      </c>
      <c r="D107">
        <v>43</v>
      </c>
      <c r="E107" t="s">
        <v>19</v>
      </c>
      <c r="F107" s="19" t="str">
        <f t="shared" si="2"/>
        <v>KerriBoucherFMILLENNIUM RUNNING</v>
      </c>
      <c r="G107" s="11">
        <v>2.6133101851851852E-2</v>
      </c>
      <c r="H107" s="19">
        <f>IF(C107="F",VLOOKUP(D107,'F 5K Road'!$A$2:$B$101,2,FALSE)*G107,VLOOKUP(D107,'M 5K Road'!$A$2:$B$101,2,FALSE)*G107)</f>
        <v>2.4954498958333331E-2</v>
      </c>
      <c r="I107" s="20">
        <f t="shared" si="3"/>
        <v>106</v>
      </c>
      <c r="J107" s="21">
        <f>VLOOKUP(I107,'Point Table'!A:B,2,FALSE)</f>
        <v>1</v>
      </c>
      <c r="K107" s="37"/>
      <c r="P107" s="6"/>
      <c r="Q107" s="6"/>
      <c r="R107" s="9"/>
      <c r="X107" s="2"/>
      <c r="AB107" s="2"/>
      <c r="AC107" s="2"/>
      <c r="AD107" s="2"/>
      <c r="AE107" s="2"/>
    </row>
    <row r="108" spans="1:31">
      <c r="A108" t="s">
        <v>141</v>
      </c>
      <c r="B108" t="s">
        <v>824</v>
      </c>
      <c r="C108" t="s">
        <v>38</v>
      </c>
      <c r="D108">
        <v>56</v>
      </c>
      <c r="E108" t="s">
        <v>19</v>
      </c>
      <c r="F108" s="19" t="str">
        <f t="shared" si="2"/>
        <v>ChristineMurrayFMILLENNIUM RUNNING</v>
      </c>
      <c r="G108" s="11">
        <v>2.988425925925926E-2</v>
      </c>
      <c r="H108" s="19">
        <f>IF(C108="F",VLOOKUP(D108,'F 5K Road'!$A$2:$B$101,2,FALSE)*G108,VLOOKUP(D108,'M 5K Road'!$A$2:$B$101,2,FALSE)*G108)</f>
        <v>2.4965310185185188E-2</v>
      </c>
      <c r="I108" s="20">
        <f t="shared" si="3"/>
        <v>107</v>
      </c>
      <c r="J108" s="21">
        <f>VLOOKUP(I108,'Point Table'!A:B,2,FALSE)</f>
        <v>1</v>
      </c>
      <c r="K108" s="37"/>
      <c r="P108" s="6"/>
      <c r="Q108" s="6"/>
      <c r="R108" s="9"/>
      <c r="X108" s="2"/>
      <c r="AB108" s="2"/>
      <c r="AC108" s="2"/>
      <c r="AD108" s="2"/>
      <c r="AE108" s="2"/>
    </row>
    <row r="109" spans="1:31">
      <c r="A109" t="s">
        <v>76</v>
      </c>
      <c r="B109" t="s">
        <v>77</v>
      </c>
      <c r="C109" t="s">
        <v>38</v>
      </c>
      <c r="D109">
        <v>28</v>
      </c>
      <c r="E109" t="s">
        <v>17</v>
      </c>
      <c r="F109" s="19" t="str">
        <f t="shared" si="2"/>
        <v>AlisonLilienfeldFGATE CITY STRIDERS</v>
      </c>
      <c r="G109" s="11">
        <v>2.5350694444444447E-2</v>
      </c>
      <c r="H109" s="19">
        <f>IF(C109="F",VLOOKUP(D109,'F 5K Road'!$A$2:$B$101,2,FALSE)*G109,VLOOKUP(D109,'M 5K Road'!$A$2:$B$101,2,FALSE)*G109)</f>
        <v>2.5350694444444447E-2</v>
      </c>
      <c r="I109" s="20">
        <f t="shared" si="3"/>
        <v>108</v>
      </c>
      <c r="J109" s="21">
        <f>VLOOKUP(I109,'Point Table'!A:B,2,FALSE)</f>
        <v>1</v>
      </c>
      <c r="K109" s="37"/>
      <c r="P109" s="6"/>
      <c r="Q109" s="6"/>
      <c r="R109" s="9"/>
      <c r="X109" s="2"/>
      <c r="AB109" s="2"/>
      <c r="AC109" s="2"/>
      <c r="AD109" s="2"/>
      <c r="AE109" s="2"/>
    </row>
    <row r="110" spans="1:31">
      <c r="A110" t="s">
        <v>72</v>
      </c>
      <c r="B110" t="s">
        <v>612</v>
      </c>
      <c r="C110" t="s">
        <v>38</v>
      </c>
      <c r="D110">
        <v>35</v>
      </c>
      <c r="E110" t="s">
        <v>18</v>
      </c>
      <c r="F110" s="19" t="str">
        <f t="shared" si="2"/>
        <v>EmilyHurvitzFGREATER DERRY TRACK CLUB</v>
      </c>
      <c r="G110" s="11">
        <v>2.5542824074074075E-2</v>
      </c>
      <c r="H110" s="19">
        <f>IF(C110="F",VLOOKUP(D110,'F 5K Road'!$A$2:$B$101,2,FALSE)*G110,VLOOKUP(D110,'M 5K Road'!$A$2:$B$101,2,FALSE)*G110)</f>
        <v>2.5376795717592594E-2</v>
      </c>
      <c r="I110" s="20">
        <f t="shared" si="3"/>
        <v>109</v>
      </c>
      <c r="J110" s="21">
        <f>VLOOKUP(I110,'Point Table'!A:B,2,FALSE)</f>
        <v>1</v>
      </c>
      <c r="K110" s="37"/>
      <c r="P110" s="6"/>
      <c r="Q110" s="6"/>
      <c r="R110" s="9"/>
      <c r="X110" s="2"/>
      <c r="AB110" s="2"/>
      <c r="AC110" s="2"/>
      <c r="AD110" s="2"/>
      <c r="AE110" s="2"/>
    </row>
    <row r="111" spans="1:31">
      <c r="A111" t="s">
        <v>442</v>
      </c>
      <c r="B111" t="s">
        <v>695</v>
      </c>
      <c r="C111" t="s">
        <v>38</v>
      </c>
      <c r="D111">
        <v>70</v>
      </c>
      <c r="E111" t="s">
        <v>19</v>
      </c>
      <c r="F111" s="19" t="str">
        <f t="shared" si="2"/>
        <v>AnnTassinariFMILLENNIUM RUNNING</v>
      </c>
      <c r="G111" s="11">
        <v>3.6672453703703707E-2</v>
      </c>
      <c r="H111" s="19">
        <f>IF(C111="F",VLOOKUP(D111,'F 5K Road'!$A$2:$B$101,2,FALSE)*G111,VLOOKUP(D111,'M 5K Road'!$A$2:$B$101,2,FALSE)*G111)</f>
        <v>2.5652381365740745E-2</v>
      </c>
      <c r="I111" s="20">
        <f t="shared" si="3"/>
        <v>110</v>
      </c>
      <c r="J111" s="21">
        <f>VLOOKUP(I111,'Point Table'!A:B,2,FALSE)</f>
        <v>1</v>
      </c>
      <c r="K111" s="37"/>
      <c r="P111" s="6"/>
      <c r="Q111" s="6"/>
      <c r="R111" s="9"/>
      <c r="X111" s="2"/>
      <c r="AB111" s="2"/>
      <c r="AC111" s="2"/>
      <c r="AD111" s="2"/>
      <c r="AE111" s="2"/>
    </row>
    <row r="112" spans="1:31">
      <c r="A112" t="s">
        <v>170</v>
      </c>
      <c r="B112" t="s">
        <v>142</v>
      </c>
      <c r="C112" t="s">
        <v>38</v>
      </c>
      <c r="D112">
        <v>34</v>
      </c>
      <c r="E112" t="s">
        <v>19</v>
      </c>
      <c r="F112" s="19" t="str">
        <f t="shared" si="2"/>
        <v>JessicaSmithFMILLENNIUM RUNNING</v>
      </c>
      <c r="G112" s="11">
        <v>2.6193287037037036E-2</v>
      </c>
      <c r="H112" s="19">
        <f>IF(C112="F",VLOOKUP(D112,'F 5K Road'!$A$2:$B$101,2,FALSE)*G112,VLOOKUP(D112,'M 5K Road'!$A$2:$B$101,2,FALSE)*G112)</f>
        <v>2.6085894560185185E-2</v>
      </c>
      <c r="I112" s="20">
        <f t="shared" si="3"/>
        <v>111</v>
      </c>
      <c r="J112" s="21">
        <f>VLOOKUP(I112,'Point Table'!A:B,2,FALSE)</f>
        <v>1</v>
      </c>
      <c r="K112" s="37"/>
      <c r="P112" s="6"/>
      <c r="Q112" s="6"/>
      <c r="R112" s="9"/>
      <c r="X112" s="2"/>
      <c r="AB112" s="2"/>
      <c r="AC112" s="2"/>
      <c r="AD112" s="2"/>
      <c r="AE112" s="2"/>
    </row>
    <row r="113" spans="1:31">
      <c r="A113" t="s">
        <v>723</v>
      </c>
      <c r="B113" t="s">
        <v>763</v>
      </c>
      <c r="C113" t="s">
        <v>38</v>
      </c>
      <c r="D113">
        <v>47</v>
      </c>
      <c r="E113" t="s">
        <v>19</v>
      </c>
      <c r="F113" s="19" t="str">
        <f t="shared" si="2"/>
        <v>AmyFurlongFMILLENNIUM RUNNING</v>
      </c>
      <c r="G113" s="11">
        <v>2.8663194444444446E-2</v>
      </c>
      <c r="H113" s="19">
        <f>IF(C113="F",VLOOKUP(D113,'F 5K Road'!$A$2:$B$101,2,FALSE)*G113,VLOOKUP(D113,'M 5K Road'!$A$2:$B$101,2,FALSE)*G113)</f>
        <v>2.6441796875E-2</v>
      </c>
      <c r="I113" s="20">
        <f t="shared" si="3"/>
        <v>112</v>
      </c>
      <c r="J113" s="21">
        <f>VLOOKUP(I113,'Point Table'!A:B,2,FALSE)</f>
        <v>1</v>
      </c>
      <c r="K113" s="37"/>
      <c r="P113" s="6"/>
      <c r="Q113" s="6"/>
      <c r="R113" s="9"/>
      <c r="X113" s="2"/>
      <c r="AB113" s="2"/>
      <c r="AC113" s="2"/>
      <c r="AD113" s="2"/>
      <c r="AE113" s="2"/>
    </row>
    <row r="114" spans="1:31">
      <c r="A114" t="s">
        <v>764</v>
      </c>
      <c r="B114" t="s">
        <v>765</v>
      </c>
      <c r="C114" t="s">
        <v>38</v>
      </c>
      <c r="D114">
        <v>51</v>
      </c>
      <c r="E114" t="s">
        <v>19</v>
      </c>
      <c r="F114" s="19" t="str">
        <f t="shared" si="2"/>
        <v>KristenSheppardFMILLENNIUM RUNNING</v>
      </c>
      <c r="G114" s="11">
        <v>3.023958333333333E-2</v>
      </c>
      <c r="H114" s="19">
        <f>IF(C114="F",VLOOKUP(D114,'F 5K Road'!$A$2:$B$101,2,FALSE)*G114,VLOOKUP(D114,'M 5K Road'!$A$2:$B$101,2,FALSE)*G114)</f>
        <v>2.6731791666666664E-2</v>
      </c>
      <c r="I114" s="20">
        <f t="shared" si="3"/>
        <v>113</v>
      </c>
      <c r="J114" s="21">
        <f>VLOOKUP(I114,'Point Table'!A:B,2,FALSE)</f>
        <v>1</v>
      </c>
      <c r="K114" s="37"/>
      <c r="P114" s="6"/>
      <c r="Q114" s="6"/>
      <c r="R114" s="9"/>
      <c r="X114" s="2"/>
      <c r="AB114" s="2"/>
      <c r="AC114" s="2"/>
      <c r="AD114" s="2"/>
      <c r="AE114" s="2"/>
    </row>
    <row r="115" spans="1:31">
      <c r="A115" t="s">
        <v>431</v>
      </c>
      <c r="B115" t="s">
        <v>677</v>
      </c>
      <c r="C115" t="s">
        <v>38</v>
      </c>
      <c r="D115">
        <v>53</v>
      </c>
      <c r="E115" t="s">
        <v>19</v>
      </c>
      <c r="F115" s="19" t="str">
        <f t="shared" si="2"/>
        <v>KateRobichaudFMILLENNIUM RUNNING</v>
      </c>
      <c r="G115" s="11">
        <v>3.1384259259259258E-2</v>
      </c>
      <c r="H115" s="19">
        <f>IF(C115="F",VLOOKUP(D115,'F 5K Road'!$A$2:$B$101,2,FALSE)*G115,VLOOKUP(D115,'M 5K Road'!$A$2:$B$101,2,FALSE)*G115)</f>
        <v>2.7131692129629629E-2</v>
      </c>
      <c r="I115" s="20">
        <f t="shared" si="3"/>
        <v>114</v>
      </c>
      <c r="J115" s="21">
        <f>VLOOKUP(I115,'Point Table'!A:B,2,FALSE)</f>
        <v>1</v>
      </c>
      <c r="K115" s="37"/>
      <c r="P115" s="6"/>
      <c r="Q115" s="6"/>
      <c r="R115" s="9"/>
      <c r="X115" s="2"/>
      <c r="AB115" s="2"/>
      <c r="AC115" s="2"/>
      <c r="AD115" s="2"/>
      <c r="AE115" s="2"/>
    </row>
    <row r="116" spans="1:31">
      <c r="A116" t="s">
        <v>466</v>
      </c>
      <c r="B116" t="s">
        <v>467</v>
      </c>
      <c r="C116" t="s">
        <v>38</v>
      </c>
      <c r="D116">
        <v>26</v>
      </c>
      <c r="E116" t="s">
        <v>19</v>
      </c>
      <c r="F116" s="19" t="str">
        <f t="shared" si="2"/>
        <v>GillianKayoFMILLENNIUM RUNNING</v>
      </c>
      <c r="G116" s="11">
        <v>2.7395833333333335E-2</v>
      </c>
      <c r="H116" s="19">
        <f>IF(C116="F",VLOOKUP(D116,'F 5K Road'!$A$2:$B$101,2,FALSE)*G116,VLOOKUP(D116,'M 5K Road'!$A$2:$B$101,2,FALSE)*G116)</f>
        <v>2.7395833333333335E-2</v>
      </c>
      <c r="I116" s="20">
        <f t="shared" si="3"/>
        <v>115</v>
      </c>
      <c r="J116" s="21">
        <f>VLOOKUP(I116,'Point Table'!A:B,2,FALSE)</f>
        <v>1</v>
      </c>
      <c r="K116" s="37"/>
      <c r="P116" s="6"/>
      <c r="Q116" s="6"/>
      <c r="R116" s="9"/>
      <c r="X116" s="2"/>
      <c r="AB116" s="2"/>
      <c r="AC116" s="2"/>
      <c r="AD116" s="2"/>
      <c r="AE116" s="2"/>
    </row>
    <row r="117" spans="1:31">
      <c r="A117" t="s">
        <v>822</v>
      </c>
      <c r="B117" t="s">
        <v>823</v>
      </c>
      <c r="C117" t="s">
        <v>38</v>
      </c>
      <c r="D117">
        <v>35</v>
      </c>
      <c r="E117" t="s">
        <v>19</v>
      </c>
      <c r="F117" s="19" t="str">
        <f t="shared" si="2"/>
        <v>MaggieMaddenFMILLENNIUM RUNNING</v>
      </c>
      <c r="G117" s="11">
        <v>2.7754629629629629E-2</v>
      </c>
      <c r="H117" s="19">
        <f>IF(C117="F",VLOOKUP(D117,'F 5K Road'!$A$2:$B$101,2,FALSE)*G117,VLOOKUP(D117,'M 5K Road'!$A$2:$B$101,2,FALSE)*G117)</f>
        <v>2.7574224537037038E-2</v>
      </c>
      <c r="I117" s="20">
        <f t="shared" si="3"/>
        <v>116</v>
      </c>
      <c r="J117" s="21">
        <f>VLOOKUP(I117,'Point Table'!A:B,2,FALSE)</f>
        <v>1</v>
      </c>
      <c r="K117" s="37"/>
      <c r="P117" s="6"/>
      <c r="Q117" s="6"/>
      <c r="R117" s="9"/>
      <c r="X117" s="2"/>
      <c r="AB117" s="2"/>
      <c r="AC117" s="2"/>
      <c r="AD117" s="2"/>
      <c r="AE117" s="2"/>
    </row>
    <row r="118" spans="1:31">
      <c r="A118" t="s">
        <v>191</v>
      </c>
      <c r="B118" t="s">
        <v>192</v>
      </c>
      <c r="C118" t="s">
        <v>38</v>
      </c>
      <c r="D118">
        <v>52</v>
      </c>
      <c r="E118" t="s">
        <v>19</v>
      </c>
      <c r="F118" s="19" t="str">
        <f t="shared" si="2"/>
        <v>DelilahMendralaFMILLENNIUM RUNNING</v>
      </c>
      <c r="G118" s="11">
        <v>3.1597222222222221E-2</v>
      </c>
      <c r="H118" s="19">
        <f>IF(C118="F",VLOOKUP(D118,'F 5K Road'!$A$2:$B$101,2,FALSE)*G118,VLOOKUP(D118,'M 5K Road'!$A$2:$B$101,2,FALSE)*G118)</f>
        <v>2.7625451388888885E-2</v>
      </c>
      <c r="I118" s="20">
        <f t="shared" si="3"/>
        <v>117</v>
      </c>
      <c r="J118" s="21">
        <f>VLOOKUP(I118,'Point Table'!A:B,2,FALSE)</f>
        <v>1</v>
      </c>
      <c r="K118" s="37"/>
      <c r="P118" s="6"/>
      <c r="Q118" s="6"/>
      <c r="R118" s="9"/>
      <c r="X118" s="2"/>
      <c r="AB118" s="2"/>
      <c r="AC118" s="2"/>
      <c r="AD118" s="2"/>
      <c r="AE118" s="2"/>
    </row>
    <row r="119" spans="1:31">
      <c r="A119" t="s">
        <v>682</v>
      </c>
      <c r="B119" t="s">
        <v>435</v>
      </c>
      <c r="C119" t="s">
        <v>38</v>
      </c>
      <c r="D119">
        <v>58</v>
      </c>
      <c r="E119" t="s">
        <v>19</v>
      </c>
      <c r="F119" s="19" t="str">
        <f t="shared" si="2"/>
        <v>LaurelBaermanFMILLENNIUM RUNNING</v>
      </c>
      <c r="G119" s="11">
        <v>3.3895833333333333E-2</v>
      </c>
      <c r="H119" s="19">
        <f>IF(C119="F",VLOOKUP(D119,'F 5K Road'!$A$2:$B$101,2,FALSE)*G119,VLOOKUP(D119,'M 5K Road'!$A$2:$B$101,2,FALSE)*G119)</f>
        <v>2.7659E-2</v>
      </c>
      <c r="I119" s="20">
        <f t="shared" si="3"/>
        <v>118</v>
      </c>
      <c r="J119" s="21">
        <f>VLOOKUP(I119,'Point Table'!A:B,2,FALSE)</f>
        <v>1</v>
      </c>
      <c r="K119" s="37"/>
      <c r="P119" s="6"/>
      <c r="Q119" s="6"/>
      <c r="R119" s="9"/>
      <c r="X119" s="2"/>
      <c r="AB119" s="2"/>
      <c r="AC119" s="2"/>
      <c r="AD119" s="2"/>
      <c r="AE119" s="2"/>
    </row>
    <row r="120" spans="1:31">
      <c r="A120" t="s">
        <v>766</v>
      </c>
      <c r="B120" t="s">
        <v>767</v>
      </c>
      <c r="C120" t="s">
        <v>38</v>
      </c>
      <c r="D120">
        <v>39</v>
      </c>
      <c r="E120" t="s">
        <v>19</v>
      </c>
      <c r="F120" s="19" t="str">
        <f t="shared" si="2"/>
        <v>Megan EliseWestbrookFMILLENNIUM RUNNING</v>
      </c>
      <c r="G120" s="11">
        <v>2.8583333333333332E-2</v>
      </c>
      <c r="H120" s="19">
        <f>IF(C120="F",VLOOKUP(D120,'F 5K Road'!$A$2:$B$101,2,FALSE)*G120,VLOOKUP(D120,'M 5K Road'!$A$2:$B$101,2,FALSE)*G120)</f>
        <v>2.7968791666666666E-2</v>
      </c>
      <c r="I120" s="20">
        <f t="shared" si="3"/>
        <v>119</v>
      </c>
      <c r="J120" s="21">
        <f>VLOOKUP(I120,'Point Table'!A:B,2,FALSE)</f>
        <v>1</v>
      </c>
      <c r="K120" s="37"/>
      <c r="P120" s="6"/>
      <c r="Q120" s="6"/>
      <c r="R120" s="9"/>
      <c r="X120" s="2"/>
      <c r="AB120" s="2"/>
      <c r="AC120" s="2"/>
      <c r="AD120" s="2"/>
      <c r="AE120" s="2"/>
    </row>
    <row r="121" spans="1:31">
      <c r="A121" t="s">
        <v>189</v>
      </c>
      <c r="B121" t="s">
        <v>190</v>
      </c>
      <c r="C121" t="s">
        <v>38</v>
      </c>
      <c r="D121">
        <v>56</v>
      </c>
      <c r="E121" t="s">
        <v>19</v>
      </c>
      <c r="F121" s="19" t="str">
        <f t="shared" si="2"/>
        <v>MicheleRobinsonFMILLENNIUM RUNNING</v>
      </c>
      <c r="G121" s="11">
        <v>3.3898148148148149E-2</v>
      </c>
      <c r="H121" s="19">
        <f>IF(C121="F",VLOOKUP(D121,'F 5K Road'!$A$2:$B$101,2,FALSE)*G121,VLOOKUP(D121,'M 5K Road'!$A$2:$B$101,2,FALSE)*G121)</f>
        <v>2.8318512962962967E-2</v>
      </c>
      <c r="I121" s="20">
        <f t="shared" si="3"/>
        <v>120</v>
      </c>
      <c r="J121" s="21">
        <f>VLOOKUP(I121,'Point Table'!A:B,2,FALSE)</f>
        <v>1</v>
      </c>
      <c r="K121" s="37"/>
      <c r="P121" s="6"/>
      <c r="Q121" s="6"/>
      <c r="R121" s="9"/>
      <c r="X121" s="2"/>
      <c r="AB121" s="2"/>
      <c r="AC121" s="2"/>
      <c r="AD121" s="2"/>
      <c r="AE121" s="2"/>
    </row>
    <row r="122" spans="1:31">
      <c r="A122" t="s">
        <v>768</v>
      </c>
      <c r="B122" t="s">
        <v>769</v>
      </c>
      <c r="C122" t="s">
        <v>38</v>
      </c>
      <c r="D122">
        <v>60</v>
      </c>
      <c r="E122" t="s">
        <v>19</v>
      </c>
      <c r="F122" s="19" t="str">
        <f t="shared" si="2"/>
        <v>Michelle SheaLa SalaFMILLENNIUM RUNNING</v>
      </c>
      <c r="G122" s="11">
        <v>3.6771990740740737E-2</v>
      </c>
      <c r="H122" s="19">
        <f>IF(C122="F",VLOOKUP(D122,'F 5K Road'!$A$2:$B$101,2,FALSE)*G122,VLOOKUP(D122,'M 5K Road'!$A$2:$B$101,2,FALSE)*G122)</f>
        <v>2.9292567824074071E-2</v>
      </c>
      <c r="I122" s="20">
        <f t="shared" si="3"/>
        <v>121</v>
      </c>
      <c r="J122" s="21">
        <f>VLOOKUP(I122,'Point Table'!A:B,2,FALSE)</f>
        <v>1</v>
      </c>
      <c r="K122" s="37"/>
      <c r="P122" s="6"/>
      <c r="Q122" s="6"/>
      <c r="R122" s="9"/>
      <c r="X122" s="2"/>
      <c r="AB122" s="2"/>
      <c r="AC122" s="2"/>
      <c r="AD122" s="2"/>
      <c r="AE122" s="2"/>
    </row>
    <row r="123" spans="1:31">
      <c r="A123" t="s">
        <v>196</v>
      </c>
      <c r="B123" t="s">
        <v>197</v>
      </c>
      <c r="C123" t="s">
        <v>38</v>
      </c>
      <c r="D123">
        <v>56</v>
      </c>
      <c r="E123" t="s">
        <v>19</v>
      </c>
      <c r="F123" s="19" t="str">
        <f t="shared" si="2"/>
        <v>HollyMandigo-AlyFMILLENNIUM RUNNING</v>
      </c>
      <c r="G123" s="11">
        <v>3.6927083333333333E-2</v>
      </c>
      <c r="H123" s="19">
        <f>IF(C123="F",VLOOKUP(D123,'F 5K Road'!$A$2:$B$101,2,FALSE)*G123,VLOOKUP(D123,'M 5K Road'!$A$2:$B$101,2,FALSE)*G123)</f>
        <v>3.0848885416666666E-2</v>
      </c>
      <c r="I123" s="20">
        <f t="shared" si="3"/>
        <v>122</v>
      </c>
      <c r="J123" s="21">
        <f>VLOOKUP(I123,'Point Table'!A:B,2,FALSE)</f>
        <v>1</v>
      </c>
      <c r="K123" s="37"/>
      <c r="P123" s="6"/>
      <c r="Q123" s="6"/>
      <c r="R123" s="9"/>
      <c r="X123" s="2"/>
      <c r="AB123" s="2"/>
      <c r="AC123" s="2"/>
      <c r="AD123" s="2"/>
      <c r="AE123" s="2"/>
    </row>
    <row r="124" spans="1:31">
      <c r="A124" t="s">
        <v>723</v>
      </c>
      <c r="B124" t="s">
        <v>770</v>
      </c>
      <c r="C124" t="s">
        <v>38</v>
      </c>
      <c r="D124">
        <v>38</v>
      </c>
      <c r="E124" t="s">
        <v>19</v>
      </c>
      <c r="F124" s="19" t="str">
        <f t="shared" si="2"/>
        <v>AmySpottsFMILLENNIUM RUNNING</v>
      </c>
      <c r="G124" s="11">
        <v>3.1413194444444445E-2</v>
      </c>
      <c r="H124" s="19">
        <f>IF(C124="F",VLOOKUP(D124,'F 5K Road'!$A$2:$B$101,2,FALSE)*G124,VLOOKUP(D124,'M 5K Road'!$A$2:$B$101,2,FALSE)*G124)</f>
        <v>3.0882311458333332E-2</v>
      </c>
      <c r="I124" s="20">
        <f t="shared" si="3"/>
        <v>123</v>
      </c>
      <c r="J124" s="21">
        <f>VLOOKUP(I124,'Point Table'!A:B,2,FALSE)</f>
        <v>1</v>
      </c>
      <c r="K124" s="37"/>
      <c r="P124" s="6"/>
      <c r="Q124" s="6"/>
      <c r="R124" s="9"/>
      <c r="X124" s="2"/>
      <c r="AB124" s="2"/>
      <c r="AC124" s="2"/>
      <c r="AD124" s="2"/>
      <c r="AE124" s="2"/>
    </row>
    <row r="125" spans="1:31">
      <c r="A125" t="s">
        <v>567</v>
      </c>
      <c r="B125" t="s">
        <v>771</v>
      </c>
      <c r="C125" t="s">
        <v>38</v>
      </c>
      <c r="D125">
        <v>52</v>
      </c>
      <c r="E125" t="s">
        <v>19</v>
      </c>
      <c r="F125" s="19" t="str">
        <f t="shared" si="2"/>
        <v>LaraCarneyFMILLENNIUM RUNNING</v>
      </c>
      <c r="G125" s="11">
        <v>3.5880787037037037E-2</v>
      </c>
      <c r="H125" s="19">
        <f>IF(C125="F",VLOOKUP(D125,'F 5K Road'!$A$2:$B$101,2,FALSE)*G125,VLOOKUP(D125,'M 5K Road'!$A$2:$B$101,2,FALSE)*G125)</f>
        <v>3.1370572106481483E-2</v>
      </c>
      <c r="I125" s="20">
        <f t="shared" si="3"/>
        <v>124</v>
      </c>
      <c r="J125" s="21">
        <f>VLOOKUP(I125,'Point Table'!A:B,2,FALSE)</f>
        <v>1</v>
      </c>
      <c r="K125" s="37"/>
      <c r="P125" s="6"/>
      <c r="Q125" s="6"/>
      <c r="R125" s="9"/>
      <c r="X125" s="2"/>
      <c r="AB125" s="2"/>
      <c r="AC125" s="2"/>
      <c r="AD125" s="2"/>
      <c r="AE125" s="2"/>
    </row>
    <row r="126" spans="1:31">
      <c r="A126" t="s">
        <v>772</v>
      </c>
      <c r="B126" t="s">
        <v>217</v>
      </c>
      <c r="C126" t="s">
        <v>38</v>
      </c>
      <c r="D126">
        <v>45</v>
      </c>
      <c r="E126" t="s">
        <v>17</v>
      </c>
      <c r="F126" s="19" t="str">
        <f t="shared" si="2"/>
        <v>LeslieDunbarFGATE CITY STRIDERS</v>
      </c>
      <c r="G126" s="11">
        <v>3.4638888888888893E-2</v>
      </c>
      <c r="H126" s="19">
        <f>IF(C126="F",VLOOKUP(D126,'F 5K Road'!$A$2:$B$101,2,FALSE)*G126,VLOOKUP(D126,'M 5K Road'!$A$2:$B$101,2,FALSE)*G126)</f>
        <v>3.2553627777777781E-2</v>
      </c>
      <c r="I126" s="20">
        <f t="shared" si="3"/>
        <v>125</v>
      </c>
      <c r="J126" s="21">
        <f>VLOOKUP(I126,'Point Table'!A:B,2,FALSE)</f>
        <v>1</v>
      </c>
      <c r="K126" s="37"/>
      <c r="P126" s="6"/>
      <c r="Q126" s="6"/>
      <c r="R126" s="9"/>
      <c r="X126" s="2"/>
      <c r="AB126" s="2"/>
      <c r="AC126" s="2"/>
      <c r="AD126" s="2"/>
      <c r="AE126" s="2"/>
    </row>
    <row r="127" spans="1:31">
      <c r="A127" t="s">
        <v>198</v>
      </c>
      <c r="B127" t="s">
        <v>199</v>
      </c>
      <c r="C127" t="s">
        <v>38</v>
      </c>
      <c r="D127">
        <v>48</v>
      </c>
      <c r="E127" t="s">
        <v>19</v>
      </c>
      <c r="F127" s="19" t="str">
        <f t="shared" si="2"/>
        <v>KatieMillsFMILLENNIUM RUNNING</v>
      </c>
      <c r="G127" s="11">
        <v>3.6770833333333336E-2</v>
      </c>
      <c r="H127" s="19">
        <f>IF(C127="F",VLOOKUP(D127,'F 5K Road'!$A$2:$B$101,2,FALSE)*G127,VLOOKUP(D127,'M 5K Road'!$A$2:$B$101,2,FALSE)*G127)</f>
        <v>3.3575447916666668E-2</v>
      </c>
      <c r="I127" s="20">
        <f t="shared" si="3"/>
        <v>126</v>
      </c>
      <c r="J127" s="21">
        <f>VLOOKUP(I127,'Point Table'!A:B,2,FALSE)</f>
        <v>1</v>
      </c>
      <c r="K127" s="37"/>
      <c r="P127" s="6"/>
      <c r="Q127" s="6"/>
      <c r="R127" s="9"/>
      <c r="X127" s="2"/>
      <c r="AB127" s="2"/>
      <c r="AC127" s="2"/>
      <c r="AD127" s="2"/>
      <c r="AE127" s="2"/>
    </row>
    <row r="128" spans="1:31">
      <c r="A128" t="s">
        <v>220</v>
      </c>
      <c r="B128" t="s">
        <v>529</v>
      </c>
      <c r="C128" t="s">
        <v>35</v>
      </c>
      <c r="D128">
        <v>61</v>
      </c>
      <c r="E128" t="s">
        <v>18</v>
      </c>
      <c r="F128" s="19" t="str">
        <f t="shared" si="2"/>
        <v>CharlieBemisMGREATER DERRY TRACK CLUB</v>
      </c>
      <c r="G128" s="11">
        <v>1.2822916666666668E-2</v>
      </c>
      <c r="H128" s="19">
        <f>IF(C128="F",VLOOKUP(D128,'F 5K Road'!$A$2:$B$101,2,FALSE)*G128,VLOOKUP(D128,'M 5K Road'!$A$2:$B$101,2,FALSE)*G128)</f>
        <v>1.0291672916666668E-2</v>
      </c>
      <c r="I128" s="20">
        <f t="shared" si="3"/>
        <v>1</v>
      </c>
      <c r="J128" s="21">
        <f>VLOOKUP(I128,'Point Table'!A:B,2,FALSE)</f>
        <v>100</v>
      </c>
      <c r="K128" s="37"/>
      <c r="P128" s="6"/>
      <c r="Q128" s="6"/>
      <c r="R128" s="9"/>
      <c r="X128" s="2"/>
      <c r="AB128" s="2"/>
      <c r="AC128" s="2"/>
      <c r="AD128" s="2"/>
      <c r="AE128" s="2"/>
    </row>
    <row r="129" spans="1:31">
      <c r="A129" t="s">
        <v>522</v>
      </c>
      <c r="B129" t="s">
        <v>523</v>
      </c>
      <c r="C129" t="s">
        <v>35</v>
      </c>
      <c r="D129">
        <v>47</v>
      </c>
      <c r="E129" t="s">
        <v>19</v>
      </c>
      <c r="F129" s="19" t="str">
        <f t="shared" si="2"/>
        <v>MikeVeilleuxMMILLENNIUM RUNNING</v>
      </c>
      <c r="G129" s="11">
        <v>1.1952546296296296E-2</v>
      </c>
      <c r="H129" s="19">
        <f>IF(C129="F",VLOOKUP(D129,'F 5K Road'!$A$2:$B$101,2,FALSE)*G129,VLOOKUP(D129,'M 5K Road'!$A$2:$B$101,2,FALSE)*G129)</f>
        <v>1.0764463194444443E-2</v>
      </c>
      <c r="I129" s="20">
        <f t="shared" si="3"/>
        <v>2</v>
      </c>
      <c r="J129" s="21">
        <f>VLOOKUP(I129,'Point Table'!A:B,2,FALSE)</f>
        <v>96</v>
      </c>
      <c r="K129" s="37"/>
      <c r="P129" s="6"/>
      <c r="Q129" s="6"/>
      <c r="R129" s="9"/>
      <c r="X129" s="2"/>
      <c r="AB129" s="2"/>
      <c r="AC129" s="2"/>
      <c r="AD129" s="2"/>
      <c r="AE129" s="2"/>
    </row>
    <row r="130" spans="1:31">
      <c r="A130" t="s">
        <v>202</v>
      </c>
      <c r="B130" t="s">
        <v>376</v>
      </c>
      <c r="C130" t="s">
        <v>35</v>
      </c>
      <c r="D130">
        <v>47</v>
      </c>
      <c r="E130" t="s">
        <v>17</v>
      </c>
      <c r="F130" s="19" t="str">
        <f t="shared" ref="F130:F193" si="4">A130&amp;B130&amp;C130&amp;E130</f>
        <v>RyanAschbrennerMGATE CITY STRIDERS</v>
      </c>
      <c r="G130" s="11">
        <v>1.2412037037037037E-2</v>
      </c>
      <c r="H130" s="19">
        <f>IF(C130="F",VLOOKUP(D130,'F 5K Road'!$A$2:$B$101,2,FALSE)*G130,VLOOKUP(D130,'M 5K Road'!$A$2:$B$101,2,FALSE)*G130)</f>
        <v>1.1178280555555555E-2</v>
      </c>
      <c r="I130" s="20">
        <f t="shared" ref="I130:I193" si="5">COUNTIFS($C$2:$C$366,C130,$H$2:$H$366,"&lt;"&amp;H130)+1</f>
        <v>3</v>
      </c>
      <c r="J130" s="21">
        <f>VLOOKUP(I130,'Point Table'!A:B,2,FALSE)</f>
        <v>92</v>
      </c>
      <c r="K130" s="37"/>
      <c r="P130" s="6"/>
      <c r="Q130" s="6"/>
      <c r="R130" s="9"/>
      <c r="X130" s="2"/>
      <c r="AB130" s="2"/>
      <c r="AC130" s="2"/>
      <c r="AD130" s="2"/>
      <c r="AE130" s="2"/>
    </row>
    <row r="131" spans="1:31">
      <c r="A131" t="s">
        <v>92</v>
      </c>
      <c r="B131" t="s">
        <v>484</v>
      </c>
      <c r="C131" t="s">
        <v>35</v>
      </c>
      <c r="D131">
        <v>56</v>
      </c>
      <c r="E131" t="s">
        <v>17</v>
      </c>
      <c r="F131" s="19" t="str">
        <f t="shared" si="4"/>
        <v>MichaelO'NeillMGATE CITY STRIDERS</v>
      </c>
      <c r="G131" s="11">
        <v>1.340625E-2</v>
      </c>
      <c r="H131" s="19">
        <f>IF(C131="F",VLOOKUP(D131,'F 5K Road'!$A$2:$B$101,2,FALSE)*G131,VLOOKUP(D131,'M 5K Road'!$A$2:$B$101,2,FALSE)*G131)</f>
        <v>1.1229075E-2</v>
      </c>
      <c r="I131" s="20">
        <f t="shared" si="5"/>
        <v>4</v>
      </c>
      <c r="J131" s="21">
        <f>VLOOKUP(I131,'Point Table'!A:B,2,FALSE)</f>
        <v>88</v>
      </c>
      <c r="K131" s="37"/>
      <c r="P131" s="6"/>
      <c r="Q131" s="6"/>
      <c r="R131" s="9"/>
      <c r="X131" s="2"/>
      <c r="AB131" s="2"/>
      <c r="AC131" s="2"/>
      <c r="AD131" s="2"/>
      <c r="AE131" s="2"/>
    </row>
    <row r="132" spans="1:31">
      <c r="A132" t="s">
        <v>153</v>
      </c>
      <c r="B132" t="s">
        <v>154</v>
      </c>
      <c r="C132" t="s">
        <v>35</v>
      </c>
      <c r="D132">
        <v>46</v>
      </c>
      <c r="E132" t="s">
        <v>19</v>
      </c>
      <c r="F132" s="19" t="str">
        <f t="shared" si="4"/>
        <v>DaveBeaudoinMMILLENNIUM RUNNING</v>
      </c>
      <c r="G132" s="11">
        <v>1.2385416666666666E-2</v>
      </c>
      <c r="H132" s="19">
        <f>IF(C132="F",VLOOKUP(D132,'F 5K Road'!$A$2:$B$101,2,FALSE)*G132,VLOOKUP(D132,'M 5K Road'!$A$2:$B$101,2,FALSE)*G132)</f>
        <v>1.1241004166666665E-2</v>
      </c>
      <c r="I132" s="20">
        <f t="shared" si="5"/>
        <v>5</v>
      </c>
      <c r="J132" s="21">
        <f>VLOOKUP(I132,'Point Table'!A:B,2,FALSE)</f>
        <v>84</v>
      </c>
      <c r="K132" s="37"/>
      <c r="P132" s="6"/>
      <c r="Q132" s="6"/>
      <c r="R132" s="9"/>
      <c r="X132" s="2"/>
      <c r="AB132" s="2"/>
      <c r="AC132" s="2"/>
      <c r="AD132" s="2"/>
      <c r="AE132" s="2"/>
    </row>
    <row r="133" spans="1:31">
      <c r="A133" t="s">
        <v>381</v>
      </c>
      <c r="B133" t="s">
        <v>488</v>
      </c>
      <c r="C133" t="s">
        <v>35</v>
      </c>
      <c r="D133">
        <v>60</v>
      </c>
      <c r="E133" t="s">
        <v>20</v>
      </c>
      <c r="F133" s="19" t="str">
        <f t="shared" si="4"/>
        <v>JimWestrichMUPPER VALLEY RUNNING CLUB</v>
      </c>
      <c r="G133" s="11">
        <v>1.3886574074074074E-2</v>
      </c>
      <c r="H133" s="19">
        <f>IF(C133="F",VLOOKUP(D133,'F 5K Road'!$A$2:$B$101,2,FALSE)*G133,VLOOKUP(D133,'M 5K Road'!$A$2:$B$101,2,FALSE)*G133)</f>
        <v>1.124257037037037E-2</v>
      </c>
      <c r="I133" s="20">
        <f t="shared" si="5"/>
        <v>6</v>
      </c>
      <c r="J133" s="21">
        <f>VLOOKUP(I133,'Point Table'!A:B,2,FALSE)</f>
        <v>80</v>
      </c>
      <c r="K133" s="37"/>
      <c r="P133" s="6"/>
      <c r="Q133" s="6"/>
      <c r="R133" s="9"/>
      <c r="X133" s="2"/>
      <c r="AB133" s="2"/>
      <c r="AC133" s="2"/>
      <c r="AD133" s="2"/>
      <c r="AE133" s="2"/>
    </row>
    <row r="134" spans="1:31">
      <c r="A134" t="s">
        <v>541</v>
      </c>
      <c r="B134" t="s">
        <v>691</v>
      </c>
      <c r="C134" t="s">
        <v>35</v>
      </c>
      <c r="D134">
        <v>32</v>
      </c>
      <c r="E134" t="s">
        <v>18</v>
      </c>
      <c r="F134" s="19" t="str">
        <f t="shared" si="4"/>
        <v>SamuelFazioliMGREATER DERRY TRACK CLUB</v>
      </c>
      <c r="G134" s="11">
        <v>1.1375E-2</v>
      </c>
      <c r="H134" s="19">
        <f>IF(C134="F",VLOOKUP(D134,'F 5K Road'!$A$2:$B$101,2,FALSE)*G134,VLOOKUP(D134,'M 5K Road'!$A$2:$B$101,2,FALSE)*G134)</f>
        <v>1.1339737500000001E-2</v>
      </c>
      <c r="I134" s="20">
        <f t="shared" si="5"/>
        <v>7</v>
      </c>
      <c r="J134" s="21">
        <f>VLOOKUP(I134,'Point Table'!A:B,2,FALSE)</f>
        <v>76</v>
      </c>
      <c r="K134" s="37"/>
      <c r="P134" s="6"/>
      <c r="Q134" s="6"/>
      <c r="R134" s="9"/>
      <c r="X134" s="2"/>
      <c r="AB134" s="2"/>
      <c r="AC134" s="2"/>
      <c r="AD134" s="2"/>
      <c r="AE134" s="2"/>
    </row>
    <row r="135" spans="1:31">
      <c r="A135" t="s">
        <v>83</v>
      </c>
      <c r="B135" t="s">
        <v>418</v>
      </c>
      <c r="C135" t="s">
        <v>35</v>
      </c>
      <c r="D135">
        <v>53</v>
      </c>
      <c r="E135" t="s">
        <v>19</v>
      </c>
      <c r="F135" s="19" t="str">
        <f t="shared" si="4"/>
        <v>DavidSaarinenMMILLENNIUM RUNNING</v>
      </c>
      <c r="G135" s="11">
        <v>1.3501157407407408E-2</v>
      </c>
      <c r="H135" s="19">
        <f>IF(C135="F",VLOOKUP(D135,'F 5K Road'!$A$2:$B$101,2,FALSE)*G135,VLOOKUP(D135,'M 5K Road'!$A$2:$B$101,2,FALSE)*G135)</f>
        <v>1.1592093750000001E-2</v>
      </c>
      <c r="I135" s="20">
        <f t="shared" si="5"/>
        <v>8</v>
      </c>
      <c r="J135" s="21">
        <f>VLOOKUP(I135,'Point Table'!A:B,2,FALSE)</f>
        <v>72</v>
      </c>
      <c r="K135" s="37"/>
      <c r="P135" s="6"/>
      <c r="Q135" s="6"/>
      <c r="R135" s="9"/>
      <c r="X135" s="2"/>
      <c r="AB135" s="2"/>
      <c r="AC135" s="2"/>
      <c r="AD135" s="2"/>
      <c r="AE135" s="2"/>
    </row>
    <row r="136" spans="1:31">
      <c r="A136" t="s">
        <v>124</v>
      </c>
      <c r="B136" t="s">
        <v>421</v>
      </c>
      <c r="C136" t="s">
        <v>35</v>
      </c>
      <c r="D136">
        <v>52</v>
      </c>
      <c r="E136" t="s">
        <v>19</v>
      </c>
      <c r="F136" s="19" t="str">
        <f t="shared" si="4"/>
        <v>MarkLapradeMMILLENNIUM RUNNING</v>
      </c>
      <c r="G136" s="11">
        <v>1.359375E-2</v>
      </c>
      <c r="H136" s="19">
        <f>IF(C136="F",VLOOKUP(D136,'F 5K Road'!$A$2:$B$101,2,FALSE)*G136,VLOOKUP(D136,'M 5K Road'!$A$2:$B$101,2,FALSE)*G136)</f>
        <v>1.1766750000000001E-2</v>
      </c>
      <c r="I136" s="20">
        <f t="shared" si="5"/>
        <v>9</v>
      </c>
      <c r="J136" s="21">
        <f>VLOOKUP(I136,'Point Table'!A:B,2,FALSE)</f>
        <v>68</v>
      </c>
      <c r="K136" s="37"/>
      <c r="P136" s="6"/>
      <c r="Q136" s="6"/>
      <c r="R136" s="9"/>
      <c r="X136" s="2"/>
      <c r="AB136" s="2"/>
      <c r="AC136" s="2"/>
      <c r="AD136" s="2"/>
      <c r="AE136" s="2"/>
    </row>
    <row r="137" spans="1:31">
      <c r="A137" t="s">
        <v>88</v>
      </c>
      <c r="B137" t="s">
        <v>89</v>
      </c>
      <c r="C137" t="s">
        <v>35</v>
      </c>
      <c r="D137">
        <v>38</v>
      </c>
      <c r="E137" t="s">
        <v>18</v>
      </c>
      <c r="F137" s="19" t="str">
        <f t="shared" si="4"/>
        <v>NicholasGregoryMGREATER DERRY TRACK CLUB</v>
      </c>
      <c r="G137" s="11">
        <v>1.2285879629629629E-2</v>
      </c>
      <c r="H137" s="19">
        <f>IF(C137="F",VLOOKUP(D137,'F 5K Road'!$A$2:$B$101,2,FALSE)*G137,VLOOKUP(D137,'M 5K Road'!$A$2:$B$101,2,FALSE)*G137)</f>
        <v>1.1838673611111111E-2</v>
      </c>
      <c r="I137" s="20">
        <f t="shared" si="5"/>
        <v>10</v>
      </c>
      <c r="J137" s="21">
        <f>VLOOKUP(I137,'Point Table'!A:B,2,FALSE)</f>
        <v>64</v>
      </c>
      <c r="K137" s="37"/>
      <c r="P137" s="6"/>
      <c r="Q137" s="6"/>
      <c r="R137" s="9"/>
      <c r="X137" s="2"/>
      <c r="AB137" s="2"/>
      <c r="AC137" s="2"/>
      <c r="AD137" s="2"/>
      <c r="AE137" s="2"/>
    </row>
    <row r="138" spans="1:31">
      <c r="A138" t="s">
        <v>486</v>
      </c>
      <c r="B138" t="s">
        <v>487</v>
      </c>
      <c r="C138" t="s">
        <v>35</v>
      </c>
      <c r="D138">
        <v>41</v>
      </c>
      <c r="E138" t="s">
        <v>19</v>
      </c>
      <c r="F138" s="19" t="str">
        <f t="shared" si="4"/>
        <v>MaikeGengMMILLENNIUM RUNNING</v>
      </c>
      <c r="G138" s="11">
        <v>1.2574074074074074E-2</v>
      </c>
      <c r="H138" s="19">
        <f>IF(C138="F",VLOOKUP(D138,'F 5K Road'!$A$2:$B$101,2,FALSE)*G138,VLOOKUP(D138,'M 5K Road'!$A$2:$B$101,2,FALSE)*G138)</f>
        <v>1.1852322222222222E-2</v>
      </c>
      <c r="I138" s="20">
        <f t="shared" si="5"/>
        <v>11</v>
      </c>
      <c r="J138" s="21">
        <f>VLOOKUP(I138,'Point Table'!A:B,2,FALSE)</f>
        <v>61</v>
      </c>
      <c r="K138" s="37"/>
      <c r="P138" s="6"/>
      <c r="Q138" s="6"/>
      <c r="R138" s="9"/>
      <c r="X138" s="2"/>
      <c r="AB138" s="2"/>
      <c r="AC138" s="2"/>
      <c r="AD138" s="2"/>
      <c r="AE138" s="2"/>
    </row>
    <row r="139" spans="1:31">
      <c r="A139" t="s">
        <v>414</v>
      </c>
      <c r="B139" t="s">
        <v>415</v>
      </c>
      <c r="C139" t="s">
        <v>35</v>
      </c>
      <c r="D139">
        <v>47</v>
      </c>
      <c r="E139" t="s">
        <v>19</v>
      </c>
      <c r="F139" s="19" t="str">
        <f t="shared" si="4"/>
        <v>EddieFerrisMMILLENNIUM RUNNING</v>
      </c>
      <c r="G139" s="11">
        <v>1.3186342592592592E-2</v>
      </c>
      <c r="H139" s="19">
        <f>IF(C139="F",VLOOKUP(D139,'F 5K Road'!$A$2:$B$101,2,FALSE)*G139,VLOOKUP(D139,'M 5K Road'!$A$2:$B$101,2,FALSE)*G139)</f>
        <v>1.1875620138888888E-2</v>
      </c>
      <c r="I139" s="20">
        <f t="shared" si="5"/>
        <v>12</v>
      </c>
      <c r="J139" s="21">
        <f>VLOOKUP(I139,'Point Table'!A:B,2,FALSE)</f>
        <v>58</v>
      </c>
      <c r="K139" s="37"/>
      <c r="P139" s="6"/>
      <c r="Q139" s="6"/>
      <c r="R139" s="9"/>
      <c r="X139" s="2"/>
      <c r="AB139" s="2"/>
      <c r="AC139" s="2"/>
      <c r="AD139" s="2"/>
      <c r="AE139" s="2"/>
    </row>
    <row r="140" spans="1:31">
      <c r="A140" t="s">
        <v>773</v>
      </c>
      <c r="B140" t="s">
        <v>774</v>
      </c>
      <c r="C140" t="s">
        <v>35</v>
      </c>
      <c r="D140">
        <v>50</v>
      </c>
      <c r="E140" t="s">
        <v>19</v>
      </c>
      <c r="F140" s="19" t="str">
        <f t="shared" si="4"/>
        <v>ChuckWiseMMILLENNIUM RUNNING</v>
      </c>
      <c r="G140" s="11">
        <v>1.3524305555555555E-2</v>
      </c>
      <c r="H140" s="19">
        <f>IF(C140="F",VLOOKUP(D140,'F 5K Road'!$A$2:$B$101,2,FALSE)*G140,VLOOKUP(D140,'M 5K Road'!$A$2:$B$101,2,FALSE)*G140)</f>
        <v>1.1895979166666668E-2</v>
      </c>
      <c r="I140" s="20">
        <f t="shared" si="5"/>
        <v>13</v>
      </c>
      <c r="J140" s="21">
        <f>VLOOKUP(I140,'Point Table'!A:B,2,FALSE)</f>
        <v>55</v>
      </c>
      <c r="K140" s="37"/>
      <c r="P140" s="6"/>
      <c r="Q140" s="6"/>
      <c r="R140" s="9"/>
      <c r="X140" s="2"/>
      <c r="AB140" s="2"/>
      <c r="AC140" s="2"/>
      <c r="AD140" s="2"/>
      <c r="AE140" s="2"/>
    </row>
    <row r="141" spans="1:31">
      <c r="A141" t="s">
        <v>83</v>
      </c>
      <c r="B141" t="s">
        <v>775</v>
      </c>
      <c r="C141" t="s">
        <v>35</v>
      </c>
      <c r="D141">
        <v>60</v>
      </c>
      <c r="E141" t="s">
        <v>19</v>
      </c>
      <c r="F141" s="19" t="str">
        <f t="shared" si="4"/>
        <v>DavidLapierreMMILLENNIUM RUNNING</v>
      </c>
      <c r="G141" s="11">
        <v>1.4894675925925928E-2</v>
      </c>
      <c r="H141" s="19">
        <f>IF(C141="F",VLOOKUP(D141,'F 5K Road'!$A$2:$B$101,2,FALSE)*G141,VLOOKUP(D141,'M 5K Road'!$A$2:$B$101,2,FALSE)*G141)</f>
        <v>1.205872962962963E-2</v>
      </c>
      <c r="I141" s="20">
        <f t="shared" si="5"/>
        <v>14</v>
      </c>
      <c r="J141" s="21">
        <f>VLOOKUP(I141,'Point Table'!A:B,2,FALSE)</f>
        <v>52</v>
      </c>
      <c r="K141" s="37"/>
      <c r="P141" s="6"/>
      <c r="Q141" s="6"/>
      <c r="R141" s="9"/>
      <c r="X141" s="2"/>
      <c r="AB141" s="2"/>
      <c r="AC141" s="2"/>
      <c r="AD141" s="2"/>
      <c r="AE141" s="2"/>
    </row>
    <row r="142" spans="1:31">
      <c r="A142" t="s">
        <v>124</v>
      </c>
      <c r="B142" t="s">
        <v>157</v>
      </c>
      <c r="C142" t="s">
        <v>35</v>
      </c>
      <c r="D142">
        <v>57</v>
      </c>
      <c r="E142" t="s">
        <v>19</v>
      </c>
      <c r="F142" s="19" t="str">
        <f t="shared" si="4"/>
        <v>MarkCraneMMILLENNIUM RUNNING</v>
      </c>
      <c r="G142" s="11">
        <v>1.4656249999999999E-2</v>
      </c>
      <c r="H142" s="19">
        <f>IF(C142="F",VLOOKUP(D142,'F 5K Road'!$A$2:$B$101,2,FALSE)*G142,VLOOKUP(D142,'M 5K Road'!$A$2:$B$101,2,FALSE)*G142)</f>
        <v>1.217348125E-2</v>
      </c>
      <c r="I142" s="20">
        <f t="shared" si="5"/>
        <v>15</v>
      </c>
      <c r="J142" s="21">
        <f>VLOOKUP(I142,'Point Table'!A:B,2,FALSE)</f>
        <v>49</v>
      </c>
      <c r="K142" s="37"/>
      <c r="P142" s="6"/>
      <c r="Q142" s="6"/>
      <c r="R142" s="9"/>
      <c r="X142" s="2"/>
      <c r="AB142" s="2"/>
      <c r="AC142" s="2"/>
      <c r="AD142" s="2"/>
      <c r="AE142" s="2"/>
    </row>
    <row r="143" spans="1:31">
      <c r="A143" t="s">
        <v>101</v>
      </c>
      <c r="B143" t="s">
        <v>102</v>
      </c>
      <c r="C143" t="s">
        <v>35</v>
      </c>
      <c r="D143">
        <v>52</v>
      </c>
      <c r="E143" t="s">
        <v>18</v>
      </c>
      <c r="F143" s="19" t="str">
        <f t="shared" si="4"/>
        <v>GregDesmaraisMGREATER DERRY TRACK CLUB</v>
      </c>
      <c r="G143" s="11">
        <v>1.4128472222222223E-2</v>
      </c>
      <c r="H143" s="19">
        <f>IF(C143="F",VLOOKUP(D143,'F 5K Road'!$A$2:$B$101,2,FALSE)*G143,VLOOKUP(D143,'M 5K Road'!$A$2:$B$101,2,FALSE)*G143)</f>
        <v>1.2229605555555557E-2</v>
      </c>
      <c r="I143" s="20">
        <f t="shared" si="5"/>
        <v>16</v>
      </c>
      <c r="J143" s="21">
        <f>VLOOKUP(I143,'Point Table'!A:B,2,FALSE)</f>
        <v>46</v>
      </c>
      <c r="K143" s="37"/>
      <c r="P143" s="6"/>
      <c r="Q143" s="6"/>
      <c r="R143" s="9"/>
      <c r="X143" s="2"/>
      <c r="AB143" s="2"/>
      <c r="AC143" s="2"/>
      <c r="AD143" s="2"/>
      <c r="AE143" s="2"/>
    </row>
    <row r="144" spans="1:31">
      <c r="A144" t="s">
        <v>433</v>
      </c>
      <c r="B144" t="s">
        <v>434</v>
      </c>
      <c r="C144" t="s">
        <v>35</v>
      </c>
      <c r="D144">
        <v>59</v>
      </c>
      <c r="E144" t="s">
        <v>19</v>
      </c>
      <c r="F144" s="19" t="str">
        <f t="shared" si="4"/>
        <v>KevinReigstadMMILLENNIUM RUNNING</v>
      </c>
      <c r="G144" s="11">
        <v>1.5203703703703702E-2</v>
      </c>
      <c r="H144" s="19">
        <f>IF(C144="F",VLOOKUP(D144,'F 5K Road'!$A$2:$B$101,2,FALSE)*G144,VLOOKUP(D144,'M 5K Road'!$A$2:$B$101,2,FALSE)*G144)</f>
        <v>1.2415344444444443E-2</v>
      </c>
      <c r="I144" s="20">
        <f t="shared" si="5"/>
        <v>17</v>
      </c>
      <c r="J144" s="21">
        <f>VLOOKUP(I144,'Point Table'!A:B,2,FALSE)</f>
        <v>43</v>
      </c>
      <c r="K144" s="37"/>
      <c r="P144" s="6"/>
      <c r="Q144" s="6"/>
      <c r="R144" s="9"/>
      <c r="X144" s="2"/>
      <c r="AB144" s="2"/>
      <c r="AC144" s="2"/>
      <c r="AD144" s="2"/>
      <c r="AE144" s="2"/>
    </row>
    <row r="145" spans="1:31">
      <c r="A145" t="s">
        <v>377</v>
      </c>
      <c r="B145" t="s">
        <v>490</v>
      </c>
      <c r="C145" t="s">
        <v>35</v>
      </c>
      <c r="D145">
        <v>58</v>
      </c>
      <c r="E145" t="s">
        <v>19</v>
      </c>
      <c r="F145" s="19" t="str">
        <f t="shared" si="4"/>
        <v>BrianArsenaultMMILLENNIUM RUNNING</v>
      </c>
      <c r="G145" s="11">
        <v>1.5100694444444444E-2</v>
      </c>
      <c r="H145" s="19">
        <f>IF(C145="F",VLOOKUP(D145,'F 5K Road'!$A$2:$B$101,2,FALSE)*G145,VLOOKUP(D145,'M 5K Road'!$A$2:$B$101,2,FALSE)*G145)</f>
        <v>1.2436931944444445E-2</v>
      </c>
      <c r="I145" s="20">
        <f t="shared" si="5"/>
        <v>18</v>
      </c>
      <c r="J145" s="21">
        <f>VLOOKUP(I145,'Point Table'!A:B,2,FALSE)</f>
        <v>40</v>
      </c>
      <c r="K145" s="37"/>
      <c r="P145" s="6"/>
      <c r="Q145" s="6"/>
      <c r="R145" s="9"/>
      <c r="X145" s="2"/>
      <c r="AB145" s="2"/>
      <c r="AC145" s="2"/>
      <c r="AD145" s="2"/>
      <c r="AE145" s="2"/>
    </row>
    <row r="146" spans="1:31">
      <c r="A146" t="s">
        <v>99</v>
      </c>
      <c r="B146" t="s">
        <v>100</v>
      </c>
      <c r="C146" t="s">
        <v>35</v>
      </c>
      <c r="D146">
        <v>52</v>
      </c>
      <c r="E146" t="s">
        <v>18</v>
      </c>
      <c r="F146" s="19" t="str">
        <f t="shared" si="4"/>
        <v>PaulMahonMGREATER DERRY TRACK CLUB</v>
      </c>
      <c r="G146" s="11">
        <v>1.4410879629629629E-2</v>
      </c>
      <c r="H146" s="19">
        <f>IF(C146="F",VLOOKUP(D146,'F 5K Road'!$A$2:$B$101,2,FALSE)*G146,VLOOKUP(D146,'M 5K Road'!$A$2:$B$101,2,FALSE)*G146)</f>
        <v>1.2474057407407408E-2</v>
      </c>
      <c r="I146" s="20">
        <f t="shared" si="5"/>
        <v>19</v>
      </c>
      <c r="J146" s="21">
        <f>VLOOKUP(I146,'Point Table'!A:B,2,FALSE)</f>
        <v>37</v>
      </c>
      <c r="K146" s="37"/>
      <c r="P146" s="6"/>
      <c r="Q146" s="6"/>
      <c r="R146" s="9"/>
      <c r="X146" s="2"/>
      <c r="AB146" s="2"/>
      <c r="AC146" s="2"/>
      <c r="AD146" s="2"/>
      <c r="AE146" s="2"/>
    </row>
    <row r="147" spans="1:31">
      <c r="A147" t="s">
        <v>92</v>
      </c>
      <c r="B147" t="s">
        <v>537</v>
      </c>
      <c r="C147" t="s">
        <v>35</v>
      </c>
      <c r="D147">
        <v>45</v>
      </c>
      <c r="E147" t="s">
        <v>19</v>
      </c>
      <c r="F147" s="19" t="str">
        <f t="shared" si="4"/>
        <v>MichaelMartinezMMILLENNIUM RUNNING</v>
      </c>
      <c r="G147" s="11">
        <v>1.3711805555555557E-2</v>
      </c>
      <c r="H147" s="19">
        <f>IF(C147="F",VLOOKUP(D147,'F 5K Road'!$A$2:$B$101,2,FALSE)*G147,VLOOKUP(D147,'M 5K Road'!$A$2:$B$101,2,FALSE)*G147)</f>
        <v>1.2540817361111112E-2</v>
      </c>
      <c r="I147" s="20">
        <f t="shared" si="5"/>
        <v>20</v>
      </c>
      <c r="J147" s="21">
        <f>VLOOKUP(I147,'Point Table'!A:B,2,FALSE)</f>
        <v>34</v>
      </c>
      <c r="K147" s="37"/>
      <c r="P147" s="6"/>
      <c r="Q147" s="6"/>
      <c r="R147" s="9"/>
      <c r="X147" s="2"/>
      <c r="AB147" s="2"/>
      <c r="AC147" s="2"/>
      <c r="AD147" s="2"/>
      <c r="AE147" s="2"/>
    </row>
    <row r="148" spans="1:31">
      <c r="A148" t="s">
        <v>776</v>
      </c>
      <c r="B148" t="s">
        <v>777</v>
      </c>
      <c r="C148" t="s">
        <v>35</v>
      </c>
      <c r="D148">
        <v>20</v>
      </c>
      <c r="E148" t="s">
        <v>18</v>
      </c>
      <c r="F148" s="19" t="str">
        <f t="shared" si="4"/>
        <v>LukeBrennanMGREATER DERRY TRACK CLUB</v>
      </c>
      <c r="G148" s="11">
        <v>1.2663194444444444E-2</v>
      </c>
      <c r="H148" s="19">
        <f>IF(C148="F",VLOOKUP(D148,'F 5K Road'!$A$2:$B$101,2,FALSE)*G148,VLOOKUP(D148,'M 5K Road'!$A$2:$B$101,2,FALSE)*G148)</f>
        <v>1.2663194444444444E-2</v>
      </c>
      <c r="I148" s="20">
        <f t="shared" si="5"/>
        <v>21</v>
      </c>
      <c r="J148" s="21">
        <f>VLOOKUP(I148,'Point Table'!A:B,2,FALSE)</f>
        <v>32</v>
      </c>
      <c r="K148" s="37"/>
      <c r="P148" s="6"/>
      <c r="Q148" s="6"/>
      <c r="R148" s="9"/>
      <c r="X148" s="2"/>
      <c r="AB148" s="2"/>
      <c r="AC148" s="2"/>
      <c r="AD148" s="2"/>
      <c r="AE148" s="2"/>
    </row>
    <row r="149" spans="1:31">
      <c r="A149" t="s">
        <v>62</v>
      </c>
      <c r="B149" t="s">
        <v>413</v>
      </c>
      <c r="C149" t="s">
        <v>35</v>
      </c>
      <c r="D149">
        <v>38</v>
      </c>
      <c r="E149" t="s">
        <v>19</v>
      </c>
      <c r="F149" s="19" t="str">
        <f t="shared" si="4"/>
        <v>ThomasCookMMILLENNIUM RUNNING</v>
      </c>
      <c r="G149" s="11">
        <v>1.3214120370370371E-2</v>
      </c>
      <c r="H149" s="19">
        <f>IF(C149="F",VLOOKUP(D149,'F 5K Road'!$A$2:$B$101,2,FALSE)*G149,VLOOKUP(D149,'M 5K Road'!$A$2:$B$101,2,FALSE)*G149)</f>
        <v>1.2733126388888889E-2</v>
      </c>
      <c r="I149" s="20">
        <f t="shared" si="5"/>
        <v>22</v>
      </c>
      <c r="J149" s="21">
        <f>VLOOKUP(I149,'Point Table'!A:B,2,FALSE)</f>
        <v>30</v>
      </c>
      <c r="K149" s="37"/>
      <c r="P149" s="6"/>
      <c r="Q149" s="6"/>
      <c r="R149" s="9"/>
      <c r="X149" s="2"/>
      <c r="AB149" s="2"/>
      <c r="AC149" s="2"/>
      <c r="AD149" s="2"/>
      <c r="AE149" s="2"/>
    </row>
    <row r="150" spans="1:31">
      <c r="A150" t="s">
        <v>778</v>
      </c>
      <c r="B150" t="s">
        <v>779</v>
      </c>
      <c r="C150" t="s">
        <v>35</v>
      </c>
      <c r="D150">
        <v>59</v>
      </c>
      <c r="E150" t="s">
        <v>23</v>
      </c>
      <c r="F150" s="19" t="str">
        <f t="shared" si="4"/>
        <v>EdIthierMGREATER MANCHESTER RUNNING CLUB</v>
      </c>
      <c r="G150" s="11">
        <v>1.5597222222222221E-2</v>
      </c>
      <c r="H150" s="19">
        <f>IF(C150="F",VLOOKUP(D150,'F 5K Road'!$A$2:$B$101,2,FALSE)*G150,VLOOKUP(D150,'M 5K Road'!$A$2:$B$101,2,FALSE)*G150)</f>
        <v>1.2736691666666666E-2</v>
      </c>
      <c r="I150" s="20">
        <f t="shared" si="5"/>
        <v>23</v>
      </c>
      <c r="J150" s="21">
        <f>VLOOKUP(I150,'Point Table'!A:B,2,FALSE)</f>
        <v>28</v>
      </c>
      <c r="K150" s="37"/>
      <c r="P150" s="6"/>
      <c r="Q150" s="6"/>
      <c r="R150" s="9"/>
      <c r="X150" s="2"/>
      <c r="AB150" s="2"/>
      <c r="AC150" s="2"/>
      <c r="AD150" s="2"/>
      <c r="AE150" s="2"/>
    </row>
    <row r="151" spans="1:31">
      <c r="A151" t="s">
        <v>50</v>
      </c>
      <c r="B151" t="s">
        <v>51</v>
      </c>
      <c r="C151" t="s">
        <v>35</v>
      </c>
      <c r="D151">
        <v>66</v>
      </c>
      <c r="E151" t="s">
        <v>17</v>
      </c>
      <c r="F151" s="19" t="str">
        <f t="shared" si="4"/>
        <v>BruceContiMGATE CITY STRIDERS</v>
      </c>
      <c r="G151" s="11">
        <v>1.677199074074074E-2</v>
      </c>
      <c r="H151" s="19">
        <f>IF(C151="F",VLOOKUP(D151,'F 5K Road'!$A$2:$B$101,2,FALSE)*G151,VLOOKUP(D151,'M 5K Road'!$A$2:$B$101,2,FALSE)*G151)</f>
        <v>1.2874180092592591E-2</v>
      </c>
      <c r="I151" s="20">
        <f t="shared" si="5"/>
        <v>24</v>
      </c>
      <c r="J151" s="21">
        <f>VLOOKUP(I151,'Point Table'!A:B,2,FALSE)</f>
        <v>26</v>
      </c>
      <c r="K151" s="37"/>
      <c r="P151" s="6"/>
      <c r="Q151" s="6"/>
      <c r="R151" s="9"/>
      <c r="X151" s="2"/>
      <c r="AB151" s="2"/>
      <c r="AC151" s="2"/>
      <c r="AD151" s="2"/>
      <c r="AE151" s="2"/>
    </row>
    <row r="152" spans="1:31">
      <c r="A152" t="s">
        <v>780</v>
      </c>
      <c r="B152" t="s">
        <v>781</v>
      </c>
      <c r="C152" t="s">
        <v>35</v>
      </c>
      <c r="D152">
        <v>40</v>
      </c>
      <c r="E152" t="s">
        <v>17</v>
      </c>
      <c r="F152" s="19" t="str">
        <f t="shared" si="4"/>
        <v>BrentonPiekarskiMGATE CITY STRIDERS</v>
      </c>
      <c r="G152" s="11">
        <v>1.3594907407407406E-2</v>
      </c>
      <c r="H152" s="19">
        <f>IF(C152="F",VLOOKUP(D152,'F 5K Road'!$A$2:$B$101,2,FALSE)*G152,VLOOKUP(D152,'M 5K Road'!$A$2:$B$101,2,FALSE)*G152)</f>
        <v>1.2909724074074072E-2</v>
      </c>
      <c r="I152" s="20">
        <f t="shared" si="5"/>
        <v>25</v>
      </c>
      <c r="J152" s="21">
        <f>VLOOKUP(I152,'Point Table'!A:B,2,FALSE)</f>
        <v>24</v>
      </c>
      <c r="K152" s="37"/>
      <c r="P152" s="6"/>
      <c r="Q152" s="6"/>
      <c r="R152" s="9"/>
      <c r="X152" s="2"/>
      <c r="AB152" s="2"/>
      <c r="AC152" s="2"/>
      <c r="AD152" s="2"/>
      <c r="AE152" s="2"/>
    </row>
    <row r="153" spans="1:31">
      <c r="A153" t="s">
        <v>92</v>
      </c>
      <c r="B153" t="s">
        <v>485</v>
      </c>
      <c r="C153" t="s">
        <v>35</v>
      </c>
      <c r="D153">
        <v>37</v>
      </c>
      <c r="E153" t="s">
        <v>19</v>
      </c>
      <c r="F153" s="19" t="str">
        <f t="shared" si="4"/>
        <v>MichaelGendreauMMILLENNIUM RUNNING</v>
      </c>
      <c r="G153" s="11">
        <v>1.3511574074074075E-2</v>
      </c>
      <c r="H153" s="19">
        <f>IF(C153="F",VLOOKUP(D153,'F 5K Road'!$A$2:$B$101,2,FALSE)*G153,VLOOKUP(D153,'M 5K Road'!$A$2:$B$101,2,FALSE)*G153)</f>
        <v>1.3114333796296297E-2</v>
      </c>
      <c r="I153" s="20">
        <f t="shared" si="5"/>
        <v>26</v>
      </c>
      <c r="J153" s="21">
        <f>VLOOKUP(I153,'Point Table'!A:B,2,FALSE)</f>
        <v>22.5</v>
      </c>
      <c r="K153" s="37"/>
      <c r="P153" s="6"/>
      <c r="Q153" s="6"/>
      <c r="R153" s="9"/>
      <c r="X153" s="2"/>
      <c r="AB153" s="2"/>
      <c r="AC153" s="2"/>
      <c r="AD153" s="2"/>
      <c r="AE153" s="2"/>
    </row>
    <row r="154" spans="1:31">
      <c r="A154" t="s">
        <v>522</v>
      </c>
      <c r="B154" t="s">
        <v>782</v>
      </c>
      <c r="C154" t="s">
        <v>35</v>
      </c>
      <c r="D154">
        <v>33</v>
      </c>
      <c r="E154" t="s">
        <v>18</v>
      </c>
      <c r="F154" s="19" t="str">
        <f t="shared" si="4"/>
        <v>MikeOlszewskiMGREATER DERRY TRACK CLUB</v>
      </c>
      <c r="G154" s="11">
        <v>1.3204861111111112E-2</v>
      </c>
      <c r="H154" s="19">
        <f>IF(C154="F",VLOOKUP(D154,'F 5K Road'!$A$2:$B$101,2,FALSE)*G154,VLOOKUP(D154,'M 5K Road'!$A$2:$B$101,2,FALSE)*G154)</f>
        <v>1.3121670486111112E-2</v>
      </c>
      <c r="I154" s="20">
        <f t="shared" si="5"/>
        <v>27</v>
      </c>
      <c r="J154" s="21">
        <f>VLOOKUP(I154,'Point Table'!A:B,2,FALSE)</f>
        <v>21</v>
      </c>
      <c r="K154" s="37"/>
      <c r="P154" s="6"/>
      <c r="Q154" s="6"/>
      <c r="R154" s="9"/>
      <c r="X154" s="2"/>
      <c r="AB154" s="2"/>
      <c r="AC154" s="2"/>
      <c r="AD154" s="2"/>
      <c r="AE154" s="2"/>
    </row>
    <row r="155" spans="1:31">
      <c r="A155" t="s">
        <v>618</v>
      </c>
      <c r="B155" t="s">
        <v>783</v>
      </c>
      <c r="C155" t="s">
        <v>35</v>
      </c>
      <c r="D155">
        <v>61</v>
      </c>
      <c r="E155" t="s">
        <v>18</v>
      </c>
      <c r="F155" s="19" t="str">
        <f t="shared" si="4"/>
        <v>SteveCooperMGREATER DERRY TRACK CLUB</v>
      </c>
      <c r="G155" s="11">
        <v>1.6444444444444446E-2</v>
      </c>
      <c r="H155" s="19">
        <f>IF(C155="F",VLOOKUP(D155,'F 5K Road'!$A$2:$B$101,2,FALSE)*G155,VLOOKUP(D155,'M 5K Road'!$A$2:$B$101,2,FALSE)*G155)</f>
        <v>1.3198311111111112E-2</v>
      </c>
      <c r="I155" s="20">
        <f t="shared" si="5"/>
        <v>28</v>
      </c>
      <c r="J155" s="21">
        <f>VLOOKUP(I155,'Point Table'!A:B,2,FALSE)</f>
        <v>19.5</v>
      </c>
      <c r="K155" s="37"/>
      <c r="P155" s="6"/>
      <c r="Q155" s="6"/>
      <c r="R155" s="9"/>
      <c r="X155" s="2"/>
      <c r="AB155" s="2"/>
      <c r="AC155" s="2"/>
      <c r="AD155" s="2"/>
      <c r="AE155" s="2"/>
    </row>
    <row r="156" spans="1:31">
      <c r="A156" t="s">
        <v>583</v>
      </c>
      <c r="B156" t="s">
        <v>584</v>
      </c>
      <c r="C156" t="s">
        <v>35</v>
      </c>
      <c r="D156">
        <v>71</v>
      </c>
      <c r="E156" t="s">
        <v>19</v>
      </c>
      <c r="F156" s="19" t="str">
        <f t="shared" si="4"/>
        <v>DickJardineMMILLENNIUM RUNNING</v>
      </c>
      <c r="G156" s="11">
        <v>1.813773148148148E-2</v>
      </c>
      <c r="H156" s="19">
        <f>IF(C156="F",VLOOKUP(D156,'F 5K Road'!$A$2:$B$101,2,FALSE)*G156,VLOOKUP(D156,'M 5K Road'!$A$2:$B$101,2,FALSE)*G156)</f>
        <v>1.3200640972222221E-2</v>
      </c>
      <c r="I156" s="20">
        <f t="shared" si="5"/>
        <v>29</v>
      </c>
      <c r="J156" s="21">
        <f>VLOOKUP(I156,'Point Table'!A:B,2,FALSE)</f>
        <v>18</v>
      </c>
      <c r="K156" s="37"/>
      <c r="P156" s="6"/>
      <c r="Q156" s="6"/>
      <c r="R156" s="9"/>
      <c r="X156" s="2"/>
      <c r="AB156" s="2"/>
      <c r="AC156" s="2"/>
      <c r="AD156" s="2"/>
      <c r="AE156" s="2"/>
    </row>
    <row r="157" spans="1:31">
      <c r="A157" t="s">
        <v>83</v>
      </c>
      <c r="B157" t="s">
        <v>498</v>
      </c>
      <c r="C157" t="s">
        <v>35</v>
      </c>
      <c r="D157">
        <v>53</v>
      </c>
      <c r="E157" t="s">
        <v>19</v>
      </c>
      <c r="F157" s="19" t="str">
        <f t="shared" si="4"/>
        <v>DavidRoseMMILLENNIUM RUNNING</v>
      </c>
      <c r="G157" s="11">
        <v>1.5445601851851851E-2</v>
      </c>
      <c r="H157" s="19">
        <f>IF(C157="F",VLOOKUP(D157,'F 5K Road'!$A$2:$B$101,2,FALSE)*G157,VLOOKUP(D157,'M 5K Road'!$A$2:$B$101,2,FALSE)*G157)</f>
        <v>1.326159375E-2</v>
      </c>
      <c r="I157" s="20">
        <f t="shared" si="5"/>
        <v>30</v>
      </c>
      <c r="J157" s="21">
        <f>VLOOKUP(I157,'Point Table'!A:B,2,FALSE)</f>
        <v>16.5</v>
      </c>
      <c r="K157" s="37"/>
      <c r="P157" s="6"/>
      <c r="Q157" s="6"/>
      <c r="R157" s="9"/>
      <c r="X157" s="2"/>
      <c r="AB157" s="2"/>
      <c r="AC157" s="2"/>
      <c r="AD157" s="2"/>
      <c r="AE157" s="2"/>
    </row>
    <row r="158" spans="1:31">
      <c r="A158" t="s">
        <v>618</v>
      </c>
      <c r="B158" t="s">
        <v>785</v>
      </c>
      <c r="C158" t="s">
        <v>35</v>
      </c>
      <c r="D158">
        <v>53</v>
      </c>
      <c r="E158" t="s">
        <v>19</v>
      </c>
      <c r="F158" s="19" t="str">
        <f t="shared" si="4"/>
        <v>SteveChampeyMMILLENNIUM RUNNING</v>
      </c>
      <c r="G158" s="11">
        <v>1.5528935185185186E-2</v>
      </c>
      <c r="H158" s="19">
        <f>IF(C158="F",VLOOKUP(D158,'F 5K Road'!$A$2:$B$101,2,FALSE)*G158,VLOOKUP(D158,'M 5K Road'!$A$2:$B$101,2,FALSE)*G158)</f>
        <v>1.333314375E-2</v>
      </c>
      <c r="I158" s="20">
        <f t="shared" si="5"/>
        <v>31</v>
      </c>
      <c r="J158" s="21">
        <f>VLOOKUP(I158,'Point Table'!A:B,2,FALSE)</f>
        <v>15.5</v>
      </c>
      <c r="K158" s="37"/>
      <c r="P158" s="6"/>
      <c r="Q158" s="6"/>
      <c r="R158" s="9"/>
      <c r="X158" s="2"/>
      <c r="AB158" s="2"/>
      <c r="AC158" s="2"/>
      <c r="AD158" s="2"/>
      <c r="AE158" s="2"/>
    </row>
    <row r="159" spans="1:31">
      <c r="A159" t="s">
        <v>433</v>
      </c>
      <c r="B159" t="s">
        <v>784</v>
      </c>
      <c r="C159" t="s">
        <v>35</v>
      </c>
      <c r="D159">
        <v>69</v>
      </c>
      <c r="E159" t="s">
        <v>19</v>
      </c>
      <c r="F159" s="19" t="str">
        <f t="shared" si="4"/>
        <v>KevinDurkinMMILLENNIUM RUNNING</v>
      </c>
      <c r="G159" s="11">
        <v>1.7908564814814815E-2</v>
      </c>
      <c r="H159" s="19">
        <f>IF(C159="F",VLOOKUP(D159,'F 5K Road'!$A$2:$B$101,2,FALSE)*G159,VLOOKUP(D159,'M 5K Road'!$A$2:$B$101,2,FALSE)*G159)</f>
        <v>1.3349044212962962E-2</v>
      </c>
      <c r="I159" s="20">
        <f t="shared" si="5"/>
        <v>32</v>
      </c>
      <c r="J159" s="21">
        <f>VLOOKUP(I159,'Point Table'!A:B,2,FALSE)</f>
        <v>14.5</v>
      </c>
      <c r="K159" s="37"/>
      <c r="P159" s="6"/>
      <c r="Q159" s="6"/>
      <c r="R159" s="9"/>
      <c r="X159" s="2"/>
      <c r="AB159" s="2"/>
      <c r="AC159" s="2"/>
      <c r="AD159" s="2"/>
      <c r="AE159" s="2"/>
    </row>
    <row r="160" spans="1:31">
      <c r="A160" t="s">
        <v>92</v>
      </c>
      <c r="B160" t="s">
        <v>709</v>
      </c>
      <c r="C160" t="s">
        <v>35</v>
      </c>
      <c r="D160">
        <v>49</v>
      </c>
      <c r="E160" t="s">
        <v>19</v>
      </c>
      <c r="F160" s="19" t="str">
        <f t="shared" si="4"/>
        <v>MichaelGagnonMMILLENNIUM RUNNING</v>
      </c>
      <c r="G160" s="11">
        <v>1.511111111111111E-2</v>
      </c>
      <c r="H160" s="19">
        <f>IF(C160="F",VLOOKUP(D160,'F 5K Road'!$A$2:$B$101,2,FALSE)*G160,VLOOKUP(D160,'M 5K Road'!$A$2:$B$101,2,FALSE)*G160)</f>
        <v>1.3397511111111111E-2</v>
      </c>
      <c r="I160" s="20">
        <f t="shared" si="5"/>
        <v>33</v>
      </c>
      <c r="J160" s="21">
        <f>VLOOKUP(I160,'Point Table'!A:B,2,FALSE)</f>
        <v>13.5</v>
      </c>
      <c r="K160" s="37"/>
      <c r="P160" s="6"/>
      <c r="Q160" s="6"/>
      <c r="R160" s="9"/>
      <c r="X160" s="2"/>
      <c r="AB160" s="2"/>
      <c r="AC160" s="2"/>
      <c r="AD160" s="2"/>
      <c r="AE160" s="2"/>
    </row>
    <row r="161" spans="1:31">
      <c r="A161" t="s">
        <v>323</v>
      </c>
      <c r="B161" t="s">
        <v>536</v>
      </c>
      <c r="C161" t="s">
        <v>35</v>
      </c>
      <c r="D161">
        <v>31</v>
      </c>
      <c r="E161" t="s">
        <v>18</v>
      </c>
      <c r="F161" s="19" t="str">
        <f t="shared" si="4"/>
        <v>JoeDisalvoMGREATER DERRY TRACK CLUB</v>
      </c>
      <c r="G161" s="11">
        <v>1.3461805555555555E-2</v>
      </c>
      <c r="H161" s="19">
        <f>IF(C161="F",VLOOKUP(D161,'F 5K Road'!$A$2:$B$101,2,FALSE)*G161,VLOOKUP(D161,'M 5K Road'!$A$2:$B$101,2,FALSE)*G161)</f>
        <v>1.3446997569444443E-2</v>
      </c>
      <c r="I161" s="20">
        <f t="shared" si="5"/>
        <v>34</v>
      </c>
      <c r="J161" s="21">
        <f>VLOOKUP(I161,'Point Table'!A:B,2,FALSE)</f>
        <v>12.5</v>
      </c>
      <c r="K161" s="37"/>
      <c r="P161" s="6"/>
      <c r="Q161" s="6"/>
      <c r="R161" s="9"/>
      <c r="X161" s="2"/>
      <c r="AB161" s="2"/>
      <c r="AC161" s="2"/>
      <c r="AD161" s="2"/>
      <c r="AE161" s="2"/>
    </row>
    <row r="162" spans="1:31">
      <c r="A162" t="s">
        <v>107</v>
      </c>
      <c r="B162" t="s">
        <v>108</v>
      </c>
      <c r="C162" t="s">
        <v>35</v>
      </c>
      <c r="D162">
        <v>51</v>
      </c>
      <c r="E162" t="s">
        <v>18</v>
      </c>
      <c r="F162" s="19" t="str">
        <f t="shared" si="4"/>
        <v>JamesAikenMGREATER DERRY TRACK CLUB</v>
      </c>
      <c r="G162" s="11">
        <v>1.556712962962963E-2</v>
      </c>
      <c r="H162" s="19">
        <f>IF(C162="F",VLOOKUP(D162,'F 5K Road'!$A$2:$B$101,2,FALSE)*G162,VLOOKUP(D162,'M 5K Road'!$A$2:$B$101,2,FALSE)*G162)</f>
        <v>1.3583877314814816E-2</v>
      </c>
      <c r="I162" s="20">
        <f t="shared" si="5"/>
        <v>35</v>
      </c>
      <c r="J162" s="21">
        <f>VLOOKUP(I162,'Point Table'!A:B,2,FALSE)</f>
        <v>11.5</v>
      </c>
      <c r="K162" s="37"/>
      <c r="P162" s="6"/>
      <c r="Q162" s="6"/>
      <c r="R162" s="9"/>
      <c r="X162" s="2"/>
      <c r="AB162" s="2"/>
      <c r="AC162" s="2"/>
      <c r="AD162" s="2"/>
      <c r="AE162" s="2"/>
    </row>
    <row r="163" spans="1:31">
      <c r="A163" t="s">
        <v>125</v>
      </c>
      <c r="B163" t="s">
        <v>786</v>
      </c>
      <c r="C163" t="s">
        <v>35</v>
      </c>
      <c r="D163">
        <v>60</v>
      </c>
      <c r="E163" t="s">
        <v>19</v>
      </c>
      <c r="F163" s="19" t="str">
        <f t="shared" si="4"/>
        <v>GaryStanhopeMMILLENNIUM RUNNING</v>
      </c>
      <c r="G163" s="11">
        <v>1.6809027777777777E-2</v>
      </c>
      <c r="H163" s="19">
        <f>IF(C163="F",VLOOKUP(D163,'F 5K Road'!$A$2:$B$101,2,FALSE)*G163,VLOOKUP(D163,'M 5K Road'!$A$2:$B$101,2,FALSE)*G163)</f>
        <v>1.3608588888888887E-2</v>
      </c>
      <c r="I163" s="20">
        <f t="shared" si="5"/>
        <v>36</v>
      </c>
      <c r="J163" s="21">
        <f>VLOOKUP(I163,'Point Table'!A:B,2,FALSE)</f>
        <v>11</v>
      </c>
      <c r="K163" s="37"/>
      <c r="P163" s="6"/>
      <c r="Q163" s="6"/>
      <c r="R163" s="9"/>
      <c r="X163" s="2"/>
      <c r="AB163" s="2"/>
      <c r="AC163" s="2"/>
      <c r="AD163" s="2"/>
      <c r="AE163" s="2"/>
    </row>
    <row r="164" spans="1:31">
      <c r="A164" t="s">
        <v>96</v>
      </c>
      <c r="B164" t="s">
        <v>97</v>
      </c>
      <c r="C164" t="s">
        <v>35</v>
      </c>
      <c r="D164">
        <v>57</v>
      </c>
      <c r="E164" t="s">
        <v>18</v>
      </c>
      <c r="F164" s="19" t="str">
        <f t="shared" si="4"/>
        <v>JohnMcGarryMGREATER DERRY TRACK CLUB</v>
      </c>
      <c r="G164" s="11">
        <v>1.6401620370370368E-2</v>
      </c>
      <c r="H164" s="19">
        <f>IF(C164="F",VLOOKUP(D164,'F 5K Road'!$A$2:$B$101,2,FALSE)*G164,VLOOKUP(D164,'M 5K Road'!$A$2:$B$101,2,FALSE)*G164)</f>
        <v>1.3623185879629629E-2</v>
      </c>
      <c r="I164" s="20">
        <f t="shared" si="5"/>
        <v>37</v>
      </c>
      <c r="J164" s="21">
        <f>VLOOKUP(I164,'Point Table'!A:B,2,FALSE)</f>
        <v>10.5</v>
      </c>
      <c r="K164" s="37"/>
      <c r="P164" s="6"/>
      <c r="Q164" s="6"/>
      <c r="R164" s="9"/>
      <c r="X164" s="2"/>
      <c r="AB164" s="2"/>
      <c r="AC164" s="2"/>
      <c r="AD164" s="2"/>
      <c r="AE164" s="2"/>
    </row>
    <row r="165" spans="1:31">
      <c r="A165" t="s">
        <v>787</v>
      </c>
      <c r="B165" t="s">
        <v>788</v>
      </c>
      <c r="C165" t="s">
        <v>35</v>
      </c>
      <c r="D165">
        <v>24</v>
      </c>
      <c r="E165" t="s">
        <v>19</v>
      </c>
      <c r="F165" s="19" t="str">
        <f t="shared" si="4"/>
        <v>AidenGindinMMILLENNIUM RUNNING</v>
      </c>
      <c r="G165" s="11">
        <v>1.3711805555555557E-2</v>
      </c>
      <c r="H165" s="19">
        <f>IF(C165="F",VLOOKUP(D165,'F 5K Road'!$A$2:$B$101,2,FALSE)*G165,VLOOKUP(D165,'M 5K Road'!$A$2:$B$101,2,FALSE)*G165)</f>
        <v>1.3711805555555557E-2</v>
      </c>
      <c r="I165" s="20">
        <f t="shared" si="5"/>
        <v>38</v>
      </c>
      <c r="J165" s="21">
        <f>VLOOKUP(I165,'Point Table'!A:B,2,FALSE)</f>
        <v>10</v>
      </c>
      <c r="K165" s="37"/>
      <c r="P165" s="6"/>
      <c r="Q165" s="6"/>
      <c r="R165" s="9"/>
      <c r="X165" s="2"/>
      <c r="AB165" s="2"/>
      <c r="AC165" s="2"/>
      <c r="AD165" s="2"/>
      <c r="AE165" s="2"/>
    </row>
    <row r="166" spans="1:31">
      <c r="A166" t="s">
        <v>789</v>
      </c>
      <c r="B166" t="s">
        <v>790</v>
      </c>
      <c r="C166" t="s">
        <v>35</v>
      </c>
      <c r="D166">
        <v>30</v>
      </c>
      <c r="E166" t="s">
        <v>19</v>
      </c>
      <c r="F166" s="19" t="str">
        <f t="shared" si="4"/>
        <v>ColtonPiperMMILLENNIUM RUNNING</v>
      </c>
      <c r="G166" s="11">
        <v>1.3768518518518517E-2</v>
      </c>
      <c r="H166" s="19">
        <f>IF(C166="F",VLOOKUP(D166,'F 5K Road'!$A$2:$B$101,2,FALSE)*G166,VLOOKUP(D166,'M 5K Road'!$A$2:$B$101,2,FALSE)*G166)</f>
        <v>1.3767141666666665E-2</v>
      </c>
      <c r="I166" s="20">
        <f t="shared" si="5"/>
        <v>39</v>
      </c>
      <c r="J166" s="21">
        <f>VLOOKUP(I166,'Point Table'!A:B,2,FALSE)</f>
        <v>9.5</v>
      </c>
      <c r="K166" s="37"/>
      <c r="P166" s="6"/>
      <c r="Q166" s="6"/>
      <c r="R166" s="9"/>
      <c r="X166" s="2"/>
      <c r="AB166" s="2"/>
      <c r="AC166" s="2"/>
      <c r="AD166" s="2"/>
      <c r="AE166" s="2"/>
    </row>
    <row r="167" spans="1:31">
      <c r="A167" t="s">
        <v>531</v>
      </c>
      <c r="B167" t="s">
        <v>574</v>
      </c>
      <c r="C167" t="s">
        <v>35</v>
      </c>
      <c r="D167">
        <v>15</v>
      </c>
      <c r="E167" t="s">
        <v>19</v>
      </c>
      <c r="F167" s="19" t="str">
        <f t="shared" si="4"/>
        <v>CarterSwettMMILLENNIUM RUNNING</v>
      </c>
      <c r="G167" s="11">
        <v>1.3797453703703702E-2</v>
      </c>
      <c r="H167" s="19">
        <f>IF(C167="F",VLOOKUP(D167,'F 5K Road'!$A$2:$B$101,2,FALSE)*G167,VLOOKUP(D167,'M 5K Road'!$A$2:$B$101,2,FALSE)*G167)</f>
        <v>1.3797453703703702E-2</v>
      </c>
      <c r="I167" s="20">
        <f t="shared" si="5"/>
        <v>40</v>
      </c>
      <c r="J167" s="21">
        <f>VLOOKUP(I167,'Point Table'!A:B,2,FALSE)</f>
        <v>9</v>
      </c>
      <c r="K167" s="37"/>
      <c r="P167" s="6"/>
      <c r="Q167" s="6"/>
      <c r="R167" s="9"/>
      <c r="X167" s="2"/>
      <c r="AB167" s="2"/>
      <c r="AC167" s="2"/>
      <c r="AD167" s="2"/>
      <c r="AE167" s="2"/>
    </row>
    <row r="168" spans="1:31">
      <c r="A168" t="s">
        <v>581</v>
      </c>
      <c r="B168" t="s">
        <v>582</v>
      </c>
      <c r="C168" t="s">
        <v>35</v>
      </c>
      <c r="D168">
        <v>70</v>
      </c>
      <c r="E168" t="s">
        <v>17</v>
      </c>
      <c r="F168" s="19" t="str">
        <f t="shared" si="4"/>
        <v>WoodySyrjalaMGATE CITY STRIDERS</v>
      </c>
      <c r="G168" s="11">
        <v>1.8930555555555555E-2</v>
      </c>
      <c r="H168" s="19">
        <f>IF(C168="F",VLOOKUP(D168,'F 5K Road'!$A$2:$B$101,2,FALSE)*G168,VLOOKUP(D168,'M 5K Road'!$A$2:$B$101,2,FALSE)*G168)</f>
        <v>1.3949926388888888E-2</v>
      </c>
      <c r="I168" s="20">
        <f t="shared" si="5"/>
        <v>41</v>
      </c>
      <c r="J168" s="21">
        <f>VLOOKUP(I168,'Point Table'!A:B,2,FALSE)</f>
        <v>8.6999999999999993</v>
      </c>
      <c r="K168" s="37"/>
      <c r="P168" s="6"/>
      <c r="Q168" s="6"/>
      <c r="R168" s="9"/>
      <c r="X168" s="2"/>
      <c r="AB168" s="2"/>
      <c r="AC168" s="2"/>
      <c r="AD168" s="2"/>
      <c r="AE168" s="2"/>
    </row>
    <row r="169" spans="1:31">
      <c r="A169" t="s">
        <v>176</v>
      </c>
      <c r="B169" t="s">
        <v>352</v>
      </c>
      <c r="C169" t="s">
        <v>35</v>
      </c>
      <c r="D169">
        <v>52</v>
      </c>
      <c r="E169" t="s">
        <v>18</v>
      </c>
      <c r="F169" s="19" t="str">
        <f t="shared" si="4"/>
        <v>ScottReiffMGREATER DERRY TRACK CLUB</v>
      </c>
      <c r="G169" s="11">
        <v>1.6298611111111111E-2</v>
      </c>
      <c r="H169" s="19">
        <f>IF(C169="F",VLOOKUP(D169,'F 5K Road'!$A$2:$B$101,2,FALSE)*G169,VLOOKUP(D169,'M 5K Road'!$A$2:$B$101,2,FALSE)*G169)</f>
        <v>1.4108077777777778E-2</v>
      </c>
      <c r="I169" s="20">
        <f t="shared" si="5"/>
        <v>42</v>
      </c>
      <c r="J169" s="21">
        <f>VLOOKUP(I169,'Point Table'!A:B,2,FALSE)</f>
        <v>8.4</v>
      </c>
      <c r="K169" s="37"/>
      <c r="P169" s="6"/>
      <c r="Q169" s="6"/>
      <c r="R169" s="9"/>
      <c r="X169" s="2"/>
      <c r="AB169" s="2"/>
      <c r="AC169" s="2"/>
      <c r="AD169" s="2"/>
      <c r="AE169" s="2"/>
    </row>
    <row r="170" spans="1:31">
      <c r="A170" t="s">
        <v>417</v>
      </c>
      <c r="B170" t="s">
        <v>451</v>
      </c>
      <c r="C170" t="s">
        <v>35</v>
      </c>
      <c r="D170">
        <v>56</v>
      </c>
      <c r="E170" t="s">
        <v>19</v>
      </c>
      <c r="F170" s="19" t="str">
        <f t="shared" si="4"/>
        <v>DanKingMMILLENNIUM RUNNING</v>
      </c>
      <c r="G170" s="11">
        <v>1.7159722222222222E-2</v>
      </c>
      <c r="H170" s="19">
        <f>IF(C170="F",VLOOKUP(D170,'F 5K Road'!$A$2:$B$101,2,FALSE)*G170,VLOOKUP(D170,'M 5K Road'!$A$2:$B$101,2,FALSE)*G170)</f>
        <v>1.4372983333333334E-2</v>
      </c>
      <c r="I170" s="20">
        <f t="shared" si="5"/>
        <v>43</v>
      </c>
      <c r="J170" s="21">
        <f>VLOOKUP(I170,'Point Table'!A:B,2,FALSE)</f>
        <v>8.1</v>
      </c>
      <c r="K170" s="37"/>
      <c r="P170" s="6"/>
      <c r="Q170" s="6"/>
      <c r="R170" s="9"/>
      <c r="X170" s="2"/>
      <c r="AB170" s="2"/>
      <c r="AC170" s="2"/>
      <c r="AD170" s="2"/>
      <c r="AE170" s="2"/>
    </row>
    <row r="171" spans="1:31">
      <c r="A171" t="s">
        <v>792</v>
      </c>
      <c r="B171" t="s">
        <v>793</v>
      </c>
      <c r="C171" t="s">
        <v>35</v>
      </c>
      <c r="D171">
        <v>48</v>
      </c>
      <c r="E171" t="s">
        <v>19</v>
      </c>
      <c r="F171" s="19" t="str">
        <f t="shared" si="4"/>
        <v>BarryFitzgeraldMMILLENNIUM RUNNING</v>
      </c>
      <c r="G171" s="11">
        <v>1.6210648148148148E-2</v>
      </c>
      <c r="H171" s="19">
        <f>IF(C171="F",VLOOKUP(D171,'F 5K Road'!$A$2:$B$101,2,FALSE)*G171,VLOOKUP(D171,'M 5K Road'!$A$2:$B$101,2,FALSE)*G171)</f>
        <v>1.4485835185185184E-2</v>
      </c>
      <c r="I171" s="20">
        <f t="shared" si="5"/>
        <v>44</v>
      </c>
      <c r="J171" s="21">
        <f>VLOOKUP(I171,'Point Table'!A:B,2,FALSE)</f>
        <v>7.8</v>
      </c>
      <c r="K171" s="37"/>
      <c r="P171" s="6"/>
      <c r="Q171" s="6"/>
      <c r="R171" s="9"/>
      <c r="X171" s="2"/>
      <c r="AB171" s="2"/>
      <c r="AC171" s="2"/>
      <c r="AD171" s="2"/>
      <c r="AE171" s="2"/>
    </row>
    <row r="172" spans="1:31">
      <c r="A172" t="s">
        <v>134</v>
      </c>
      <c r="B172" t="s">
        <v>820</v>
      </c>
      <c r="C172" t="s">
        <v>35</v>
      </c>
      <c r="D172">
        <v>57</v>
      </c>
      <c r="E172" t="s">
        <v>19</v>
      </c>
      <c r="F172" s="19" t="str">
        <f t="shared" si="4"/>
        <v>PeterHeslamMMILLENNIUM RUNNING</v>
      </c>
      <c r="G172" s="11">
        <v>1.7453703703703704E-2</v>
      </c>
      <c r="H172" s="19">
        <f>IF(C172="F",VLOOKUP(D172,'F 5K Road'!$A$2:$B$101,2,FALSE)*G172,VLOOKUP(D172,'M 5K Road'!$A$2:$B$101,2,FALSE)*G172)</f>
        <v>1.4497046296296296E-2</v>
      </c>
      <c r="I172" s="20">
        <f t="shared" si="5"/>
        <v>45</v>
      </c>
      <c r="J172" s="21">
        <f>VLOOKUP(I172,'Point Table'!A:B,2,FALSE)</f>
        <v>7.5</v>
      </c>
      <c r="K172" s="37"/>
      <c r="P172" s="6"/>
      <c r="Q172" s="6"/>
      <c r="R172" s="9"/>
      <c r="X172" s="2"/>
      <c r="AB172" s="2"/>
      <c r="AC172" s="2"/>
      <c r="AD172" s="2"/>
      <c r="AE172" s="2"/>
    </row>
    <row r="173" spans="1:31">
      <c r="A173" t="s">
        <v>160</v>
      </c>
      <c r="B173" t="s">
        <v>161</v>
      </c>
      <c r="C173" t="s">
        <v>35</v>
      </c>
      <c r="D173">
        <v>56</v>
      </c>
      <c r="E173" t="s">
        <v>19</v>
      </c>
      <c r="F173" s="19" t="str">
        <f t="shared" si="4"/>
        <v>SeanPattenMMILLENNIUM RUNNING</v>
      </c>
      <c r="G173" s="11">
        <v>1.7309027777777777E-2</v>
      </c>
      <c r="H173" s="19">
        <f>IF(C173="F",VLOOKUP(D173,'F 5K Road'!$A$2:$B$101,2,FALSE)*G173,VLOOKUP(D173,'M 5K Road'!$A$2:$B$101,2,FALSE)*G173)</f>
        <v>1.4498041666666666E-2</v>
      </c>
      <c r="I173" s="20">
        <f t="shared" si="5"/>
        <v>46</v>
      </c>
      <c r="J173" s="21">
        <f>VLOOKUP(I173,'Point Table'!A:B,2,FALSE)</f>
        <v>7.25</v>
      </c>
      <c r="K173" s="37"/>
      <c r="P173" s="6"/>
      <c r="Q173" s="6"/>
      <c r="R173" s="9"/>
      <c r="X173" s="2"/>
      <c r="AB173" s="2"/>
      <c r="AC173" s="2"/>
      <c r="AD173" s="2"/>
      <c r="AE173" s="2"/>
    </row>
    <row r="174" spans="1:31">
      <c r="A174" t="s">
        <v>354</v>
      </c>
      <c r="B174" t="s">
        <v>355</v>
      </c>
      <c r="C174" t="s">
        <v>35</v>
      </c>
      <c r="D174">
        <v>52</v>
      </c>
      <c r="E174" t="s">
        <v>18</v>
      </c>
      <c r="F174" s="19" t="str">
        <f t="shared" si="4"/>
        <v>ClintHavensMGREATER DERRY TRACK CLUB</v>
      </c>
      <c r="G174" s="11">
        <v>1.6912037037037038E-2</v>
      </c>
      <c r="H174" s="19">
        <f>IF(C174="F",VLOOKUP(D174,'F 5K Road'!$A$2:$B$101,2,FALSE)*G174,VLOOKUP(D174,'M 5K Road'!$A$2:$B$101,2,FALSE)*G174)</f>
        <v>1.4639059259259261E-2</v>
      </c>
      <c r="I174" s="20">
        <f t="shared" si="5"/>
        <v>47</v>
      </c>
      <c r="J174" s="21">
        <f>VLOOKUP(I174,'Point Table'!A:B,2,FALSE)</f>
        <v>7</v>
      </c>
      <c r="K174" s="37"/>
      <c r="P174" s="6"/>
      <c r="Q174" s="6"/>
      <c r="R174" s="9"/>
      <c r="X174" s="2"/>
      <c r="AB174" s="2"/>
      <c r="AC174" s="2"/>
      <c r="AD174" s="2"/>
      <c r="AE174" s="2"/>
    </row>
    <row r="175" spans="1:31">
      <c r="A175" t="s">
        <v>526</v>
      </c>
      <c r="B175" t="s">
        <v>527</v>
      </c>
      <c r="C175" t="s">
        <v>35</v>
      </c>
      <c r="D175">
        <v>25</v>
      </c>
      <c r="E175" t="s">
        <v>19</v>
      </c>
      <c r="F175" s="19" t="str">
        <f t="shared" si="4"/>
        <v>AnthonyRaineyMMILLENNIUM RUNNING</v>
      </c>
      <c r="G175" s="11">
        <v>1.4706018518518518E-2</v>
      </c>
      <c r="H175" s="19">
        <f>IF(C175="F",VLOOKUP(D175,'F 5K Road'!$A$2:$B$101,2,FALSE)*G175,VLOOKUP(D175,'M 5K Road'!$A$2:$B$101,2,FALSE)*G175)</f>
        <v>1.4706018518518518E-2</v>
      </c>
      <c r="I175" s="20">
        <f t="shared" si="5"/>
        <v>48</v>
      </c>
      <c r="J175" s="21">
        <f>VLOOKUP(I175,'Point Table'!A:B,2,FALSE)</f>
        <v>6.75</v>
      </c>
      <c r="K175" s="37"/>
      <c r="P175" s="6"/>
      <c r="Q175" s="6"/>
      <c r="R175" s="9"/>
      <c r="X175" s="2"/>
      <c r="AB175" s="2"/>
      <c r="AC175" s="2"/>
      <c r="AD175" s="2"/>
      <c r="AE175" s="2"/>
    </row>
    <row r="176" spans="1:31">
      <c r="A176" t="s">
        <v>794</v>
      </c>
      <c r="B176" t="s">
        <v>763</v>
      </c>
      <c r="C176" t="s">
        <v>35</v>
      </c>
      <c r="D176">
        <v>49</v>
      </c>
      <c r="E176" t="s">
        <v>19</v>
      </c>
      <c r="F176" s="19" t="str">
        <f t="shared" si="4"/>
        <v>DanaFurlongMMILLENNIUM RUNNING</v>
      </c>
      <c r="G176" s="11">
        <v>1.6734953703703703E-2</v>
      </c>
      <c r="H176" s="19">
        <f>IF(C176="F",VLOOKUP(D176,'F 5K Road'!$A$2:$B$101,2,FALSE)*G176,VLOOKUP(D176,'M 5K Road'!$A$2:$B$101,2,FALSE)*G176)</f>
        <v>1.4837209953703705E-2</v>
      </c>
      <c r="I176" s="20">
        <f t="shared" si="5"/>
        <v>49</v>
      </c>
      <c r="J176" s="21">
        <f>VLOOKUP(I176,'Point Table'!A:B,2,FALSE)</f>
        <v>6.5</v>
      </c>
      <c r="K176" s="37"/>
      <c r="P176" s="6"/>
      <c r="Q176" s="6"/>
      <c r="R176" s="9"/>
      <c r="X176" s="2"/>
      <c r="AB176" s="2"/>
      <c r="AC176" s="2"/>
      <c r="AD176" s="2"/>
      <c r="AE176" s="2"/>
    </row>
    <row r="177" spans="1:31">
      <c r="A177" t="s">
        <v>62</v>
      </c>
      <c r="B177" t="s">
        <v>63</v>
      </c>
      <c r="C177" t="s">
        <v>35</v>
      </c>
      <c r="D177">
        <v>71</v>
      </c>
      <c r="E177" t="s">
        <v>17</v>
      </c>
      <c r="F177" s="19" t="str">
        <f t="shared" si="4"/>
        <v>ThomasConleyMGATE CITY STRIDERS</v>
      </c>
      <c r="G177" s="11">
        <v>2.0406249999999997E-2</v>
      </c>
      <c r="H177" s="19">
        <f>IF(C177="F",VLOOKUP(D177,'F 5K Road'!$A$2:$B$101,2,FALSE)*G177,VLOOKUP(D177,'M 5K Road'!$A$2:$B$101,2,FALSE)*G177)</f>
        <v>1.4851668749999998E-2</v>
      </c>
      <c r="I177" s="20">
        <f t="shared" si="5"/>
        <v>50</v>
      </c>
      <c r="J177" s="21">
        <f>VLOOKUP(I177,'Point Table'!A:B,2,FALSE)</f>
        <v>6.25</v>
      </c>
      <c r="K177" s="37"/>
      <c r="P177" s="6"/>
      <c r="Q177" s="6"/>
      <c r="R177" s="9"/>
      <c r="X177" s="2"/>
      <c r="AB177" s="2"/>
      <c r="AC177" s="2"/>
      <c r="AD177" s="2"/>
      <c r="AE177" s="2"/>
    </row>
    <row r="178" spans="1:31">
      <c r="A178" t="s">
        <v>124</v>
      </c>
      <c r="B178" t="s">
        <v>556</v>
      </c>
      <c r="C178" t="s">
        <v>35</v>
      </c>
      <c r="D178">
        <v>50</v>
      </c>
      <c r="E178" t="s">
        <v>19</v>
      </c>
      <c r="F178" s="19" t="str">
        <f t="shared" si="4"/>
        <v>MarkColeMMILLENNIUM RUNNING</v>
      </c>
      <c r="G178" s="11">
        <v>1.6912037037037038E-2</v>
      </c>
      <c r="H178" s="19">
        <f>IF(C178="F",VLOOKUP(D178,'F 5K Road'!$A$2:$B$101,2,FALSE)*G178,VLOOKUP(D178,'M 5K Road'!$A$2:$B$101,2,FALSE)*G178)</f>
        <v>1.4875827777777779E-2</v>
      </c>
      <c r="I178" s="20">
        <f t="shared" si="5"/>
        <v>51</v>
      </c>
      <c r="J178" s="21">
        <f>VLOOKUP(I178,'Point Table'!A:B,2,FALSE)</f>
        <v>6</v>
      </c>
      <c r="K178" s="37"/>
      <c r="P178" s="6"/>
      <c r="Q178" s="6"/>
      <c r="R178" s="9"/>
      <c r="X178" s="2"/>
      <c r="AB178" s="2"/>
      <c r="AC178" s="2"/>
      <c r="AD178" s="2"/>
      <c r="AE178" s="2"/>
    </row>
    <row r="179" spans="1:31">
      <c r="A179" t="s">
        <v>101</v>
      </c>
      <c r="B179" t="s">
        <v>142</v>
      </c>
      <c r="C179" t="s">
        <v>35</v>
      </c>
      <c r="D179">
        <v>59</v>
      </c>
      <c r="E179" t="s">
        <v>19</v>
      </c>
      <c r="F179" s="19" t="str">
        <f t="shared" si="4"/>
        <v>GregSmithMMILLENNIUM RUNNING</v>
      </c>
      <c r="G179" s="11">
        <v>1.8287037037037036E-2</v>
      </c>
      <c r="H179" s="19">
        <f>IF(C179="F",VLOOKUP(D179,'F 5K Road'!$A$2:$B$101,2,FALSE)*G179,VLOOKUP(D179,'M 5K Road'!$A$2:$B$101,2,FALSE)*G179)</f>
        <v>1.4933194444444443E-2</v>
      </c>
      <c r="I179" s="20">
        <f t="shared" si="5"/>
        <v>52</v>
      </c>
      <c r="J179" s="21">
        <f>VLOOKUP(I179,'Point Table'!A:B,2,FALSE)</f>
        <v>5.75</v>
      </c>
      <c r="K179" s="37"/>
      <c r="P179" s="6"/>
      <c r="Q179" s="6"/>
      <c r="R179" s="9"/>
      <c r="X179" s="2"/>
      <c r="AB179" s="2"/>
      <c r="AC179" s="2"/>
      <c r="AD179" s="2"/>
      <c r="AE179" s="2"/>
    </row>
    <row r="180" spans="1:31">
      <c r="A180" t="s">
        <v>46</v>
      </c>
      <c r="B180" t="s">
        <v>47</v>
      </c>
      <c r="C180" t="s">
        <v>35</v>
      </c>
      <c r="D180">
        <v>52</v>
      </c>
      <c r="E180" t="s">
        <v>17</v>
      </c>
      <c r="F180" s="19" t="str">
        <f t="shared" si="4"/>
        <v>MatthewShapiroMGATE CITY STRIDERS</v>
      </c>
      <c r="G180" s="11">
        <v>1.7476851851851851E-2</v>
      </c>
      <c r="H180" s="19">
        <f>IF(C180="F",VLOOKUP(D180,'F 5K Road'!$A$2:$B$101,2,FALSE)*G180,VLOOKUP(D180,'M 5K Road'!$A$2:$B$101,2,FALSE)*G180)</f>
        <v>1.5127962962962963E-2</v>
      </c>
      <c r="I180" s="20">
        <f t="shared" si="5"/>
        <v>53</v>
      </c>
      <c r="J180" s="21">
        <f>VLOOKUP(I180,'Point Table'!A:B,2,FALSE)</f>
        <v>5.5</v>
      </c>
      <c r="K180" s="37"/>
      <c r="P180" s="6"/>
      <c r="Q180" s="6"/>
      <c r="R180" s="9"/>
      <c r="X180" s="2"/>
      <c r="AB180" s="2"/>
      <c r="AC180" s="2"/>
      <c r="AD180" s="2"/>
      <c r="AE180" s="2"/>
    </row>
    <row r="181" spans="1:31">
      <c r="A181" t="s">
        <v>125</v>
      </c>
      <c r="B181" t="s">
        <v>126</v>
      </c>
      <c r="C181" t="s">
        <v>35</v>
      </c>
      <c r="D181">
        <v>69</v>
      </c>
      <c r="E181" t="s">
        <v>18</v>
      </c>
      <c r="F181" s="19" t="str">
        <f t="shared" si="4"/>
        <v>GarySomogieMGREATER DERRY TRACK CLUB</v>
      </c>
      <c r="G181" s="11">
        <v>2.0337962962962964E-2</v>
      </c>
      <c r="H181" s="19">
        <f>IF(C181="F",VLOOKUP(D181,'F 5K Road'!$A$2:$B$101,2,FALSE)*G181,VLOOKUP(D181,'M 5K Road'!$A$2:$B$101,2,FALSE)*G181)</f>
        <v>1.5159917592592592E-2</v>
      </c>
      <c r="I181" s="20">
        <f t="shared" si="5"/>
        <v>54</v>
      </c>
      <c r="J181" s="21">
        <f>VLOOKUP(I181,'Point Table'!A:B,2,FALSE)</f>
        <v>5.25</v>
      </c>
      <c r="K181" s="37"/>
      <c r="P181" s="6"/>
      <c r="Q181" s="6"/>
      <c r="R181" s="9"/>
      <c r="X181" s="2"/>
      <c r="AB181" s="2"/>
      <c r="AC181" s="2"/>
      <c r="AD181" s="2"/>
      <c r="AE181" s="2"/>
    </row>
    <row r="182" spans="1:31">
      <c r="A182" t="s">
        <v>795</v>
      </c>
      <c r="B182" t="s">
        <v>752</v>
      </c>
      <c r="C182" t="s">
        <v>35</v>
      </c>
      <c r="D182">
        <v>23</v>
      </c>
      <c r="E182" t="s">
        <v>24</v>
      </c>
      <c r="F182" s="19" t="str">
        <f t="shared" si="4"/>
        <v>MaxwellMakaraMRUNNERS ALLEY</v>
      </c>
      <c r="G182" s="11">
        <v>1.516087962962963E-2</v>
      </c>
      <c r="H182" s="19">
        <f>IF(C182="F",VLOOKUP(D182,'F 5K Road'!$A$2:$B$101,2,FALSE)*G182,VLOOKUP(D182,'M 5K Road'!$A$2:$B$101,2,FALSE)*G182)</f>
        <v>1.516087962962963E-2</v>
      </c>
      <c r="I182" s="20">
        <f t="shared" si="5"/>
        <v>55</v>
      </c>
      <c r="J182" s="21">
        <f>VLOOKUP(I182,'Point Table'!A:B,2,FALSE)</f>
        <v>5</v>
      </c>
      <c r="K182" s="37"/>
      <c r="P182" s="6"/>
      <c r="Q182" s="6"/>
      <c r="R182" s="9"/>
      <c r="X182" s="2"/>
      <c r="AB182" s="2"/>
      <c r="AC182" s="2"/>
      <c r="AD182" s="2"/>
      <c r="AE182" s="2"/>
    </row>
    <row r="183" spans="1:31">
      <c r="A183" t="s">
        <v>401</v>
      </c>
      <c r="B183" t="s">
        <v>402</v>
      </c>
      <c r="C183" t="s">
        <v>35</v>
      </c>
      <c r="D183">
        <v>63</v>
      </c>
      <c r="E183" t="s">
        <v>17</v>
      </c>
      <c r="F183" s="19" t="str">
        <f t="shared" si="4"/>
        <v>PhilPetchekMGATE CITY STRIDERS</v>
      </c>
      <c r="G183" s="11">
        <v>1.9490740740740739E-2</v>
      </c>
      <c r="H183" s="19">
        <f>IF(C183="F",VLOOKUP(D183,'F 5K Road'!$A$2:$B$101,2,FALSE)*G183,VLOOKUP(D183,'M 5K Road'!$A$2:$B$101,2,FALSE)*G183)</f>
        <v>1.5370398148148147E-2</v>
      </c>
      <c r="I183" s="20">
        <f t="shared" si="5"/>
        <v>56</v>
      </c>
      <c r="J183" s="21">
        <f>VLOOKUP(I183,'Point Table'!A:B,2,FALSE)</f>
        <v>4.75</v>
      </c>
      <c r="K183" s="37"/>
      <c r="P183" s="6"/>
      <c r="Q183" s="6"/>
      <c r="R183" s="9"/>
      <c r="X183" s="2"/>
      <c r="AB183" s="2"/>
      <c r="AC183" s="2"/>
      <c r="AD183" s="2"/>
      <c r="AE183" s="2"/>
    </row>
    <row r="184" spans="1:31">
      <c r="A184" t="s">
        <v>115</v>
      </c>
      <c r="B184" t="s">
        <v>116</v>
      </c>
      <c r="C184" t="s">
        <v>35</v>
      </c>
      <c r="D184">
        <v>53</v>
      </c>
      <c r="E184" t="s">
        <v>18</v>
      </c>
      <c r="F184" s="19" t="str">
        <f t="shared" si="4"/>
        <v>RichardChristianMGREATER DERRY TRACK CLUB</v>
      </c>
      <c r="G184" s="11">
        <v>1.8229166666666668E-2</v>
      </c>
      <c r="H184" s="19">
        <f>IF(C184="F",VLOOKUP(D184,'F 5K Road'!$A$2:$B$101,2,FALSE)*G184,VLOOKUP(D184,'M 5K Road'!$A$2:$B$101,2,FALSE)*G184)</f>
        <v>1.5651562500000001E-2</v>
      </c>
      <c r="I184" s="20">
        <f t="shared" si="5"/>
        <v>57</v>
      </c>
      <c r="J184" s="21">
        <f>VLOOKUP(I184,'Point Table'!A:B,2,FALSE)</f>
        <v>4.5</v>
      </c>
      <c r="K184" s="37"/>
      <c r="P184" s="6"/>
      <c r="Q184" s="6"/>
      <c r="R184" s="9"/>
      <c r="X184" s="2"/>
      <c r="AB184" s="2"/>
      <c r="AC184" s="2"/>
      <c r="AD184" s="2"/>
      <c r="AE184" s="2"/>
    </row>
    <row r="185" spans="1:31">
      <c r="A185" t="s">
        <v>796</v>
      </c>
      <c r="B185" t="s">
        <v>190</v>
      </c>
      <c r="C185" t="s">
        <v>35</v>
      </c>
      <c r="D185">
        <v>65</v>
      </c>
      <c r="E185" t="s">
        <v>19</v>
      </c>
      <c r="F185" s="19" t="str">
        <f t="shared" si="4"/>
        <v>WayneRobinsonMMILLENNIUM RUNNING</v>
      </c>
      <c r="G185" s="11">
        <v>2.0225694444444445E-2</v>
      </c>
      <c r="H185" s="19">
        <f>IF(C185="F",VLOOKUP(D185,'F 5K Road'!$A$2:$B$101,2,FALSE)*G185,VLOOKUP(D185,'M 5K Road'!$A$2:$B$101,2,FALSE)*G185)</f>
        <v>1.5666822916666667E-2</v>
      </c>
      <c r="I185" s="20">
        <f t="shared" si="5"/>
        <v>58</v>
      </c>
      <c r="J185" s="21">
        <f>VLOOKUP(I185,'Point Table'!A:B,2,FALSE)</f>
        <v>4.25</v>
      </c>
      <c r="K185" s="37"/>
      <c r="P185" s="6"/>
      <c r="Q185" s="6"/>
      <c r="R185" s="9"/>
      <c r="X185" s="2"/>
      <c r="AB185" s="2"/>
      <c r="AC185" s="2"/>
      <c r="AD185" s="2"/>
      <c r="AE185" s="2"/>
    </row>
    <row r="186" spans="1:31">
      <c r="A186" t="s">
        <v>109</v>
      </c>
      <c r="B186" t="s">
        <v>435</v>
      </c>
      <c r="C186" t="s">
        <v>35</v>
      </c>
      <c r="D186">
        <v>58</v>
      </c>
      <c r="E186" t="s">
        <v>19</v>
      </c>
      <c r="F186" s="19" t="str">
        <f t="shared" si="4"/>
        <v>ChristopherBaermanMMILLENNIUM RUNNING</v>
      </c>
      <c r="G186" s="11">
        <v>1.903472222222222E-2</v>
      </c>
      <c r="H186" s="19">
        <f>IF(C186="F",VLOOKUP(D186,'F 5K Road'!$A$2:$B$101,2,FALSE)*G186,VLOOKUP(D186,'M 5K Road'!$A$2:$B$101,2,FALSE)*G186)</f>
        <v>1.5676997222222221E-2</v>
      </c>
      <c r="I186" s="20">
        <f t="shared" si="5"/>
        <v>59</v>
      </c>
      <c r="J186" s="21">
        <f>VLOOKUP(I186,'Point Table'!A:B,2,FALSE)</f>
        <v>4</v>
      </c>
      <c r="K186" s="37"/>
      <c r="P186" s="6"/>
      <c r="Q186" s="6"/>
      <c r="R186" s="9"/>
      <c r="X186" s="2"/>
      <c r="AB186" s="2"/>
      <c r="AC186" s="2"/>
      <c r="AD186" s="2"/>
      <c r="AE186" s="2"/>
    </row>
    <row r="187" spans="1:31">
      <c r="A187" t="s">
        <v>325</v>
      </c>
      <c r="B187" t="s">
        <v>326</v>
      </c>
      <c r="C187" t="s">
        <v>35</v>
      </c>
      <c r="D187">
        <v>40</v>
      </c>
      <c r="E187" t="s">
        <v>18</v>
      </c>
      <c r="F187" s="19" t="str">
        <f t="shared" si="4"/>
        <v>ChristophJaegerMGREATER DERRY TRACK CLUB</v>
      </c>
      <c r="G187" s="11">
        <v>1.6531250000000001E-2</v>
      </c>
      <c r="H187" s="19">
        <f>IF(C187="F",VLOOKUP(D187,'F 5K Road'!$A$2:$B$101,2,FALSE)*G187,VLOOKUP(D187,'M 5K Road'!$A$2:$B$101,2,FALSE)*G187)</f>
        <v>1.5698075000000002E-2</v>
      </c>
      <c r="I187" s="20">
        <f t="shared" si="5"/>
        <v>60</v>
      </c>
      <c r="J187" s="21">
        <f>VLOOKUP(I187,'Point Table'!A:B,2,FALSE)</f>
        <v>3.75</v>
      </c>
      <c r="K187" s="37"/>
      <c r="P187" s="6"/>
      <c r="Q187" s="6"/>
      <c r="R187" s="9"/>
      <c r="X187" s="2"/>
      <c r="AB187" s="2"/>
      <c r="AC187" s="2"/>
      <c r="AD187" s="2"/>
      <c r="AE187" s="2"/>
    </row>
    <row r="188" spans="1:31">
      <c r="A188" t="s">
        <v>103</v>
      </c>
      <c r="B188" t="s">
        <v>201</v>
      </c>
      <c r="C188" t="s">
        <v>35</v>
      </c>
      <c r="D188">
        <v>77</v>
      </c>
      <c r="E188" t="s">
        <v>19</v>
      </c>
      <c r="F188" s="19" t="str">
        <f t="shared" si="4"/>
        <v>RonaldCurrierMMILLENNIUM RUNNING</v>
      </c>
      <c r="G188" s="11">
        <v>2.3824074074074074E-2</v>
      </c>
      <c r="H188" s="19">
        <f>IF(C188="F",VLOOKUP(D188,'F 5K Road'!$A$2:$B$101,2,FALSE)*G188,VLOOKUP(D188,'M 5K Road'!$A$2:$B$101,2,FALSE)*G188)</f>
        <v>1.5745330555555555E-2</v>
      </c>
      <c r="I188" s="20">
        <f t="shared" si="5"/>
        <v>61</v>
      </c>
      <c r="J188" s="21">
        <f>VLOOKUP(I188,'Point Table'!A:B,2,FALSE)</f>
        <v>3.5</v>
      </c>
      <c r="K188" s="37"/>
      <c r="P188" s="6"/>
      <c r="Q188" s="6"/>
      <c r="R188" s="9"/>
      <c r="X188" s="2"/>
      <c r="AB188" s="2"/>
      <c r="AC188" s="2"/>
      <c r="AD188" s="2"/>
      <c r="AE188" s="2"/>
    </row>
    <row r="189" spans="1:31">
      <c r="A189" t="s">
        <v>501</v>
      </c>
      <c r="B189" t="s">
        <v>797</v>
      </c>
      <c r="C189" t="s">
        <v>35</v>
      </c>
      <c r="D189">
        <v>48</v>
      </c>
      <c r="E189" t="s">
        <v>17</v>
      </c>
      <c r="F189" s="19" t="str">
        <f t="shared" si="4"/>
        <v>JonathanHambrechtMGATE CITY STRIDERS</v>
      </c>
      <c r="G189" s="11">
        <v>1.7640046296296296E-2</v>
      </c>
      <c r="H189" s="19">
        <f>IF(C189="F",VLOOKUP(D189,'F 5K Road'!$A$2:$B$101,2,FALSE)*G189,VLOOKUP(D189,'M 5K Road'!$A$2:$B$101,2,FALSE)*G189)</f>
        <v>1.5763145370370369E-2</v>
      </c>
      <c r="I189" s="20">
        <f t="shared" si="5"/>
        <v>62</v>
      </c>
      <c r="J189" s="21">
        <f>VLOOKUP(I189,'Point Table'!A:B,2,FALSE)</f>
        <v>3.25</v>
      </c>
      <c r="K189" s="37"/>
      <c r="P189" s="6"/>
      <c r="Q189" s="6"/>
      <c r="R189" s="9"/>
      <c r="X189" s="2"/>
      <c r="AB189" s="2"/>
      <c r="AC189" s="2"/>
      <c r="AD189" s="2"/>
      <c r="AE189" s="2"/>
    </row>
    <row r="190" spans="1:31">
      <c r="A190" t="s">
        <v>614</v>
      </c>
      <c r="B190" t="s">
        <v>569</v>
      </c>
      <c r="C190" t="s">
        <v>35</v>
      </c>
      <c r="D190">
        <v>63</v>
      </c>
      <c r="E190" t="s">
        <v>18</v>
      </c>
      <c r="F190" s="19" t="str">
        <f t="shared" si="4"/>
        <v>DouglasPhairMGREATER DERRY TRACK CLUB</v>
      </c>
      <c r="G190" s="11">
        <v>2.0039351851851853E-2</v>
      </c>
      <c r="H190" s="19">
        <f>IF(C190="F",VLOOKUP(D190,'F 5K Road'!$A$2:$B$101,2,FALSE)*G190,VLOOKUP(D190,'M 5K Road'!$A$2:$B$101,2,FALSE)*G190)</f>
        <v>1.5803032870370371E-2</v>
      </c>
      <c r="I190" s="20">
        <f t="shared" si="5"/>
        <v>63</v>
      </c>
      <c r="J190" s="21">
        <f>VLOOKUP(I190,'Point Table'!A:B,2,FALSE)</f>
        <v>3</v>
      </c>
      <c r="K190" s="37"/>
      <c r="P190" s="6"/>
      <c r="Q190" s="6"/>
      <c r="R190" s="9"/>
      <c r="X190" s="2"/>
      <c r="AB190" s="2"/>
      <c r="AC190" s="2"/>
      <c r="AD190" s="2"/>
      <c r="AE190" s="2"/>
    </row>
    <row r="191" spans="1:31">
      <c r="A191" t="s">
        <v>109</v>
      </c>
      <c r="B191" t="s">
        <v>110</v>
      </c>
      <c r="C191" t="s">
        <v>35</v>
      </c>
      <c r="D191">
        <v>31</v>
      </c>
      <c r="E191" t="s">
        <v>18</v>
      </c>
      <c r="F191" s="19" t="str">
        <f t="shared" si="4"/>
        <v>ChristopherForbesMGREATER DERRY TRACK CLUB</v>
      </c>
      <c r="G191" s="11">
        <v>1.582638888888889E-2</v>
      </c>
      <c r="H191" s="19">
        <f>IF(C191="F",VLOOKUP(D191,'F 5K Road'!$A$2:$B$101,2,FALSE)*G191,VLOOKUP(D191,'M 5K Road'!$A$2:$B$101,2,FALSE)*G191)</f>
        <v>1.5808979861111114E-2</v>
      </c>
      <c r="I191" s="20">
        <f t="shared" si="5"/>
        <v>64</v>
      </c>
      <c r="J191" s="21">
        <f>VLOOKUP(I191,'Point Table'!A:B,2,FALSE)</f>
        <v>2.8</v>
      </c>
      <c r="K191" s="37"/>
      <c r="P191" s="6"/>
      <c r="Q191" s="6"/>
      <c r="R191" s="9"/>
      <c r="X191" s="2"/>
      <c r="AB191" s="2"/>
      <c r="AC191" s="2"/>
      <c r="AD191" s="2"/>
      <c r="AE191" s="2"/>
    </row>
    <row r="192" spans="1:31">
      <c r="A192" t="s">
        <v>573</v>
      </c>
      <c r="B192" t="s">
        <v>574</v>
      </c>
      <c r="C192" t="s">
        <v>35</v>
      </c>
      <c r="D192">
        <v>48</v>
      </c>
      <c r="E192" t="s">
        <v>19</v>
      </c>
      <c r="F192" s="19" t="str">
        <f t="shared" si="4"/>
        <v>ClintonSwettMMILLENNIUM RUNNING</v>
      </c>
      <c r="G192" s="11">
        <v>1.779976851851852E-2</v>
      </c>
      <c r="H192" s="19">
        <f>IF(C192="F",VLOOKUP(D192,'F 5K Road'!$A$2:$B$101,2,FALSE)*G192,VLOOKUP(D192,'M 5K Road'!$A$2:$B$101,2,FALSE)*G192)</f>
        <v>1.5905873148148147E-2</v>
      </c>
      <c r="I192" s="20">
        <f t="shared" si="5"/>
        <v>65</v>
      </c>
      <c r="J192" s="21">
        <f>VLOOKUP(I192,'Point Table'!A:B,2,FALSE)</f>
        <v>2.6</v>
      </c>
      <c r="K192" s="37"/>
      <c r="P192" s="6"/>
      <c r="Q192" s="6"/>
      <c r="R192" s="9"/>
      <c r="X192" s="2"/>
      <c r="AB192" s="2"/>
      <c r="AC192" s="2"/>
      <c r="AD192" s="2"/>
      <c r="AE192" s="2"/>
    </row>
    <row r="193" spans="1:31">
      <c r="A193" t="s">
        <v>447</v>
      </c>
      <c r="B193" t="s">
        <v>448</v>
      </c>
      <c r="C193" t="s">
        <v>35</v>
      </c>
      <c r="D193">
        <v>42</v>
      </c>
      <c r="E193" t="s">
        <v>19</v>
      </c>
      <c r="F193" s="19" t="str">
        <f t="shared" si="4"/>
        <v>NikJansonMMILLENNIUM RUNNING</v>
      </c>
      <c r="G193" s="11">
        <v>1.7305555555555557E-2</v>
      </c>
      <c r="H193" s="19">
        <f>IF(C193="F",VLOOKUP(D193,'F 5K Road'!$A$2:$B$101,2,FALSE)*G193,VLOOKUP(D193,'M 5K Road'!$A$2:$B$101,2,FALSE)*G193)</f>
        <v>1.6191077777777778E-2</v>
      </c>
      <c r="I193" s="20">
        <f t="shared" si="5"/>
        <v>66</v>
      </c>
      <c r="J193" s="21">
        <f>VLOOKUP(I193,'Point Table'!A:B,2,FALSE)</f>
        <v>2.4</v>
      </c>
      <c r="K193" s="37"/>
      <c r="P193" s="6"/>
      <c r="Q193" s="6"/>
      <c r="R193" s="9"/>
      <c r="X193" s="2"/>
      <c r="AB193" s="2"/>
      <c r="AC193" s="2"/>
      <c r="AD193" s="2"/>
      <c r="AE193" s="2"/>
    </row>
    <row r="194" spans="1:31">
      <c r="A194" t="s">
        <v>561</v>
      </c>
      <c r="B194" t="s">
        <v>114</v>
      </c>
      <c r="C194" t="s">
        <v>35</v>
      </c>
      <c r="D194">
        <v>23</v>
      </c>
      <c r="E194" t="s">
        <v>18</v>
      </c>
      <c r="F194" s="19" t="str">
        <f t="shared" ref="F194:F233" si="6">A194&amp;B194&amp;C194&amp;E194</f>
        <v>KyleHoglundMGREATER DERRY TRACK CLUB</v>
      </c>
      <c r="G194" s="11">
        <v>1.6346064814814813E-2</v>
      </c>
      <c r="H194" s="19">
        <f>IF(C194="F",VLOOKUP(D194,'F 5K Road'!$A$2:$B$101,2,FALSE)*G194,VLOOKUP(D194,'M 5K Road'!$A$2:$B$101,2,FALSE)*G194)</f>
        <v>1.6346064814814813E-2</v>
      </c>
      <c r="I194" s="20">
        <f t="shared" ref="I194:I233" si="7">COUNTIFS($C$2:$C$366,C194,$H$2:$H$366,"&lt;"&amp;H194)+1</f>
        <v>67</v>
      </c>
      <c r="J194" s="21">
        <f>VLOOKUP(I194,'Point Table'!A:B,2,FALSE)</f>
        <v>2.2000000000000002</v>
      </c>
      <c r="K194" s="37"/>
      <c r="P194" s="6"/>
      <c r="Q194" s="6"/>
      <c r="R194" s="9"/>
      <c r="X194" s="2"/>
      <c r="AB194" s="2"/>
      <c r="AC194" s="2"/>
      <c r="AD194" s="2"/>
      <c r="AE194" s="2"/>
    </row>
    <row r="195" spans="1:31">
      <c r="A195" t="s">
        <v>52</v>
      </c>
      <c r="B195" t="s">
        <v>53</v>
      </c>
      <c r="C195" t="s">
        <v>35</v>
      </c>
      <c r="D195">
        <v>59</v>
      </c>
      <c r="E195" t="s">
        <v>17</v>
      </c>
      <c r="F195" s="19" t="str">
        <f t="shared" si="6"/>
        <v>JacquesDubeMGATE CITY STRIDERS</v>
      </c>
      <c r="G195" s="11">
        <v>2.00625E-2</v>
      </c>
      <c r="H195" s="19">
        <f>IF(C195="F",VLOOKUP(D195,'F 5K Road'!$A$2:$B$101,2,FALSE)*G195,VLOOKUP(D195,'M 5K Road'!$A$2:$B$101,2,FALSE)*G195)</f>
        <v>1.6383037499999999E-2</v>
      </c>
      <c r="I195" s="20">
        <f t="shared" si="7"/>
        <v>68</v>
      </c>
      <c r="J195" s="21">
        <f>VLOOKUP(I195,'Point Table'!A:B,2,FALSE)</f>
        <v>2</v>
      </c>
      <c r="K195" s="37"/>
      <c r="P195" s="6"/>
      <c r="Q195" s="6"/>
      <c r="R195" s="9"/>
      <c r="X195" s="2"/>
      <c r="AB195" s="2"/>
      <c r="AC195" s="2"/>
      <c r="AD195" s="2"/>
      <c r="AE195" s="2"/>
    </row>
    <row r="196" spans="1:31">
      <c r="A196" t="s">
        <v>164</v>
      </c>
      <c r="B196" t="s">
        <v>165</v>
      </c>
      <c r="C196" t="s">
        <v>35</v>
      </c>
      <c r="D196">
        <v>44</v>
      </c>
      <c r="E196" t="s">
        <v>19</v>
      </c>
      <c r="F196" s="19" t="str">
        <f t="shared" si="6"/>
        <v>EricBoucherMMILLENNIUM RUNNING</v>
      </c>
      <c r="G196" s="11">
        <v>1.7788194444444447E-2</v>
      </c>
      <c r="H196" s="19">
        <f>IF(C196="F",VLOOKUP(D196,'F 5K Road'!$A$2:$B$101,2,FALSE)*G196,VLOOKUP(D196,'M 5K Road'!$A$2:$B$101,2,FALSE)*G196)</f>
        <v>1.6393600000000001E-2</v>
      </c>
      <c r="I196" s="20">
        <f t="shared" si="7"/>
        <v>69</v>
      </c>
      <c r="J196" s="21">
        <f>VLOOKUP(I196,'Point Table'!A:B,2,FALSE)</f>
        <v>1.8</v>
      </c>
      <c r="K196" s="37"/>
      <c r="P196" s="6"/>
      <c r="Q196" s="6"/>
      <c r="R196" s="9"/>
      <c r="X196" s="2"/>
      <c r="AB196" s="2"/>
      <c r="AC196" s="2"/>
      <c r="AD196" s="2"/>
      <c r="AE196" s="2"/>
    </row>
    <row r="197" spans="1:31">
      <c r="A197" t="s">
        <v>791</v>
      </c>
      <c r="B197" t="s">
        <v>730</v>
      </c>
      <c r="C197" t="s">
        <v>35</v>
      </c>
      <c r="D197">
        <v>13</v>
      </c>
      <c r="E197" t="s">
        <v>18</v>
      </c>
      <c r="F197" s="19" t="str">
        <f t="shared" si="6"/>
        <v>OgdenHolmesMGREATER DERRY TRACK CLUB</v>
      </c>
      <c r="G197" s="11">
        <v>1.6399305555555556E-2</v>
      </c>
      <c r="H197" s="19">
        <f>IF(C197="F",VLOOKUP(D197,'F 5K Road'!$A$2:$B$101,2,FALSE)*G197,VLOOKUP(D197,'M 5K Road'!$A$2:$B$101,2,FALSE)*G197)</f>
        <v>1.6399305555555556E-2</v>
      </c>
      <c r="I197" s="20">
        <f t="shared" si="7"/>
        <v>70</v>
      </c>
      <c r="J197" s="21">
        <f>VLOOKUP(I197,'Point Table'!A:B,2,FALSE)</f>
        <v>1.6</v>
      </c>
      <c r="K197" s="37"/>
      <c r="P197" s="6"/>
      <c r="Q197" s="6"/>
      <c r="R197" s="9"/>
      <c r="X197" s="2"/>
      <c r="AB197" s="2"/>
      <c r="AC197" s="2"/>
      <c r="AD197" s="2"/>
      <c r="AE197" s="2"/>
    </row>
    <row r="198" spans="1:31">
      <c r="A198" t="s">
        <v>800</v>
      </c>
      <c r="B198" t="s">
        <v>801</v>
      </c>
      <c r="C198" t="s">
        <v>35</v>
      </c>
      <c r="D198">
        <v>43</v>
      </c>
      <c r="E198" t="s">
        <v>19</v>
      </c>
      <c r="F198" s="19" t="str">
        <f t="shared" si="6"/>
        <v>KeithGouveiaMMILLENNIUM RUNNING</v>
      </c>
      <c r="G198" s="11">
        <v>1.7672453703703704E-2</v>
      </c>
      <c r="H198" s="19">
        <f>IF(C198="F",VLOOKUP(D198,'F 5K Road'!$A$2:$B$101,2,FALSE)*G198,VLOOKUP(D198,'M 5K Road'!$A$2:$B$101,2,FALSE)*G198)</f>
        <v>1.641064050925926E-2</v>
      </c>
      <c r="I198" s="20">
        <f t="shared" si="7"/>
        <v>71</v>
      </c>
      <c r="J198" s="21">
        <f>VLOOKUP(I198,'Point Table'!A:B,2,FALSE)</f>
        <v>1.5</v>
      </c>
      <c r="K198" s="37"/>
      <c r="P198" s="6"/>
      <c r="Q198" s="6"/>
      <c r="R198" s="9"/>
      <c r="X198" s="2"/>
      <c r="AB198" s="2"/>
      <c r="AC198" s="2"/>
      <c r="AD198" s="2"/>
      <c r="AE198" s="2"/>
    </row>
    <row r="199" spans="1:31">
      <c r="A199" t="s">
        <v>124</v>
      </c>
      <c r="B199" t="s">
        <v>607</v>
      </c>
      <c r="C199" t="s">
        <v>35</v>
      </c>
      <c r="D199">
        <v>63</v>
      </c>
      <c r="E199" t="s">
        <v>18</v>
      </c>
      <c r="F199" s="19" t="str">
        <f t="shared" si="6"/>
        <v>MarkLutterMGREATER DERRY TRACK CLUB</v>
      </c>
      <c r="G199" s="11">
        <v>2.0975694444444443E-2</v>
      </c>
      <c r="H199" s="19">
        <f>IF(C199="F",VLOOKUP(D199,'F 5K Road'!$A$2:$B$101,2,FALSE)*G199,VLOOKUP(D199,'M 5K Road'!$A$2:$B$101,2,FALSE)*G199)</f>
        <v>1.6541432638888888E-2</v>
      </c>
      <c r="I199" s="20">
        <f t="shared" si="7"/>
        <v>72</v>
      </c>
      <c r="J199" s="21">
        <f>VLOOKUP(I199,'Point Table'!A:B,2,FALSE)</f>
        <v>1.4</v>
      </c>
      <c r="K199" s="37"/>
      <c r="P199" s="6"/>
      <c r="Q199" s="6"/>
      <c r="R199" s="9"/>
      <c r="X199" s="2"/>
      <c r="AB199" s="2"/>
      <c r="AC199" s="2"/>
      <c r="AD199" s="2"/>
      <c r="AE199" s="2"/>
    </row>
    <row r="200" spans="1:31">
      <c r="A200" t="s">
        <v>361</v>
      </c>
      <c r="B200" t="s">
        <v>799</v>
      </c>
      <c r="C200" t="s">
        <v>35</v>
      </c>
      <c r="D200">
        <v>61</v>
      </c>
      <c r="E200" t="s">
        <v>19</v>
      </c>
      <c r="F200" s="19" t="str">
        <f t="shared" si="6"/>
        <v>BryanNowellMMILLENNIUM RUNNING</v>
      </c>
      <c r="G200" s="11">
        <v>2.0699074074074075E-2</v>
      </c>
      <c r="H200" s="19">
        <f>IF(C200="F",VLOOKUP(D200,'F 5K Road'!$A$2:$B$101,2,FALSE)*G200,VLOOKUP(D200,'M 5K Road'!$A$2:$B$101,2,FALSE)*G200)</f>
        <v>1.661307685185185E-2</v>
      </c>
      <c r="I200" s="20">
        <f t="shared" si="7"/>
        <v>73</v>
      </c>
      <c r="J200" s="21">
        <f>VLOOKUP(I200,'Point Table'!A:B,2,FALSE)</f>
        <v>1.3</v>
      </c>
      <c r="K200" s="37"/>
      <c r="P200" s="6"/>
      <c r="Q200" s="6"/>
      <c r="R200" s="9"/>
      <c r="X200" s="2"/>
      <c r="AB200" s="2"/>
      <c r="AC200" s="2"/>
      <c r="AD200" s="2"/>
      <c r="AE200" s="2"/>
    </row>
    <row r="201" spans="1:31">
      <c r="A201" t="s">
        <v>210</v>
      </c>
      <c r="B201" t="s">
        <v>798</v>
      </c>
      <c r="C201" t="s">
        <v>35</v>
      </c>
      <c r="D201">
        <v>28</v>
      </c>
      <c r="E201" t="s">
        <v>18</v>
      </c>
      <c r="F201" s="19" t="str">
        <f t="shared" si="6"/>
        <v>JeremySayersMGREATER DERRY TRACK CLUB</v>
      </c>
      <c r="G201" s="11">
        <v>1.6634259259259258E-2</v>
      </c>
      <c r="H201" s="19">
        <f>IF(C201="F",VLOOKUP(D201,'F 5K Road'!$A$2:$B$101,2,FALSE)*G201,VLOOKUP(D201,'M 5K Road'!$A$2:$B$101,2,FALSE)*G201)</f>
        <v>1.6634259259259258E-2</v>
      </c>
      <c r="I201" s="20">
        <f t="shared" si="7"/>
        <v>74</v>
      </c>
      <c r="J201" s="21">
        <f>VLOOKUP(I201,'Point Table'!A:B,2,FALSE)</f>
        <v>1.2</v>
      </c>
      <c r="K201" s="37"/>
      <c r="P201" s="6"/>
      <c r="Q201" s="6"/>
      <c r="R201" s="9"/>
      <c r="X201" s="2"/>
      <c r="AB201" s="2"/>
      <c r="AC201" s="2"/>
      <c r="AD201" s="2"/>
      <c r="AE201" s="2"/>
    </row>
    <row r="202" spans="1:31">
      <c r="A202" t="s">
        <v>134</v>
      </c>
      <c r="B202" t="s">
        <v>132</v>
      </c>
      <c r="C202" t="s">
        <v>35</v>
      </c>
      <c r="D202">
        <v>71</v>
      </c>
      <c r="E202" t="s">
        <v>18</v>
      </c>
      <c r="F202" s="19" t="str">
        <f t="shared" si="6"/>
        <v>PeterJensenMGREATER DERRY TRACK CLUB</v>
      </c>
      <c r="G202" s="11">
        <v>2.2914351851851852E-2</v>
      </c>
      <c r="H202" s="19">
        <f>IF(C202="F",VLOOKUP(D202,'F 5K Road'!$A$2:$B$101,2,FALSE)*G202,VLOOKUP(D202,'M 5K Road'!$A$2:$B$101,2,FALSE)*G202)</f>
        <v>1.6677065277777778E-2</v>
      </c>
      <c r="I202" s="20">
        <f t="shared" si="7"/>
        <v>75</v>
      </c>
      <c r="J202" s="21">
        <f>VLOOKUP(I202,'Point Table'!A:B,2,FALSE)</f>
        <v>1.1000000000000001</v>
      </c>
      <c r="K202" s="37"/>
      <c r="P202" s="6"/>
      <c r="Q202" s="6"/>
      <c r="R202" s="9"/>
      <c r="X202" s="2"/>
      <c r="AB202" s="2"/>
      <c r="AC202" s="2"/>
      <c r="AD202" s="2"/>
      <c r="AE202" s="2"/>
    </row>
    <row r="203" spans="1:31">
      <c r="A203" t="s">
        <v>532</v>
      </c>
      <c r="B203" t="s">
        <v>815</v>
      </c>
      <c r="C203" t="s">
        <v>35</v>
      </c>
      <c r="D203">
        <v>34</v>
      </c>
      <c r="E203" t="s">
        <v>18</v>
      </c>
      <c r="F203" s="19" t="str">
        <f t="shared" si="6"/>
        <v>JoshuaJanvrinMGREATER DERRY TRACK CLUB</v>
      </c>
      <c r="G203" s="11">
        <v>1.6909722222222222E-2</v>
      </c>
      <c r="H203" s="19">
        <f>IF(C203="F",VLOOKUP(D203,'F 5K Road'!$A$2:$B$101,2,FALSE)*G203,VLOOKUP(D203,'M 5K Road'!$A$2:$B$101,2,FALSE)*G203)</f>
        <v>1.6730479166666666E-2</v>
      </c>
      <c r="I203" s="20">
        <f t="shared" si="7"/>
        <v>76</v>
      </c>
      <c r="J203" s="21">
        <f>VLOOKUP(I203,'Point Table'!A:B,2,FALSE)</f>
        <v>1</v>
      </c>
      <c r="K203" s="37"/>
      <c r="P203" s="6"/>
      <c r="Q203" s="6"/>
      <c r="R203" s="9"/>
      <c r="X203" s="2"/>
      <c r="AB203" s="2"/>
      <c r="AC203" s="2"/>
      <c r="AD203" s="2"/>
      <c r="AE203" s="2"/>
    </row>
    <row r="204" spans="1:31">
      <c r="A204" t="s">
        <v>322</v>
      </c>
      <c r="B204" t="s">
        <v>385</v>
      </c>
      <c r="C204" t="s">
        <v>35</v>
      </c>
      <c r="D204">
        <v>37</v>
      </c>
      <c r="E204" t="s">
        <v>17</v>
      </c>
      <c r="F204" s="19" t="str">
        <f t="shared" si="6"/>
        <v>WilliamBenedumMGATE CITY STRIDERS</v>
      </c>
      <c r="G204" s="11">
        <v>1.742476851851852E-2</v>
      </c>
      <c r="H204" s="19">
        <f>IF(C204="F",VLOOKUP(D204,'F 5K Road'!$A$2:$B$101,2,FALSE)*G204,VLOOKUP(D204,'M 5K Road'!$A$2:$B$101,2,FALSE)*G204)</f>
        <v>1.6912480324074077E-2</v>
      </c>
      <c r="I204" s="20">
        <f t="shared" si="7"/>
        <v>77</v>
      </c>
      <c r="J204" s="21">
        <f>VLOOKUP(I204,'Point Table'!A:B,2,FALSE)</f>
        <v>1</v>
      </c>
      <c r="K204" s="37"/>
      <c r="P204" s="6"/>
      <c r="Q204" s="6"/>
      <c r="R204" s="9"/>
      <c r="X204" s="2"/>
      <c r="AB204" s="2"/>
      <c r="AC204" s="2"/>
      <c r="AD204" s="2"/>
      <c r="AE204" s="2"/>
    </row>
    <row r="205" spans="1:31">
      <c r="A205" t="s">
        <v>802</v>
      </c>
      <c r="B205" t="s">
        <v>803</v>
      </c>
      <c r="C205" t="s">
        <v>35</v>
      </c>
      <c r="D205">
        <v>41</v>
      </c>
      <c r="E205" t="s">
        <v>19</v>
      </c>
      <c r="F205" s="19" t="str">
        <f t="shared" si="6"/>
        <v>RaimoKalviMMILLENNIUM RUNNING</v>
      </c>
      <c r="G205" s="11">
        <v>1.8138888888888888E-2</v>
      </c>
      <c r="H205" s="19">
        <f>IF(C205="F",VLOOKUP(D205,'F 5K Road'!$A$2:$B$101,2,FALSE)*G205,VLOOKUP(D205,'M 5K Road'!$A$2:$B$101,2,FALSE)*G205)</f>
        <v>1.7097716666666665E-2</v>
      </c>
      <c r="I205" s="20">
        <f t="shared" si="7"/>
        <v>78</v>
      </c>
      <c r="J205" s="21">
        <f>VLOOKUP(I205,'Point Table'!A:B,2,FALSE)</f>
        <v>1</v>
      </c>
      <c r="K205" s="37"/>
      <c r="P205" s="6"/>
      <c r="Q205" s="6"/>
      <c r="R205" s="9"/>
      <c r="X205" s="2"/>
      <c r="AB205" s="2"/>
      <c r="AC205" s="2"/>
      <c r="AD205" s="2"/>
      <c r="AE205" s="2"/>
    </row>
    <row r="206" spans="1:31">
      <c r="A206" t="s">
        <v>83</v>
      </c>
      <c r="B206" t="s">
        <v>804</v>
      </c>
      <c r="C206" t="s">
        <v>35</v>
      </c>
      <c r="D206">
        <v>43</v>
      </c>
      <c r="E206" t="s">
        <v>19</v>
      </c>
      <c r="F206" s="19" t="str">
        <f t="shared" si="6"/>
        <v>DavidRysMMILLENNIUM RUNNING</v>
      </c>
      <c r="G206" s="11">
        <v>1.8562499999999999E-2</v>
      </c>
      <c r="H206" s="19">
        <f>IF(C206="F",VLOOKUP(D206,'F 5K Road'!$A$2:$B$101,2,FALSE)*G206,VLOOKUP(D206,'M 5K Road'!$A$2:$B$101,2,FALSE)*G206)</f>
        <v>1.7237137499999999E-2</v>
      </c>
      <c r="I206" s="20">
        <f t="shared" si="7"/>
        <v>79</v>
      </c>
      <c r="J206" s="21">
        <f>VLOOKUP(I206,'Point Table'!A:B,2,FALSE)</f>
        <v>1</v>
      </c>
      <c r="K206" s="37"/>
      <c r="P206" s="6"/>
      <c r="Q206" s="6"/>
      <c r="R206" s="9"/>
      <c r="X206" s="2"/>
      <c r="AB206" s="2"/>
      <c r="AC206" s="2"/>
      <c r="AD206" s="2"/>
      <c r="AE206" s="2"/>
    </row>
    <row r="207" spans="1:31">
      <c r="A207" t="s">
        <v>117</v>
      </c>
      <c r="B207" t="s">
        <v>592</v>
      </c>
      <c r="C207" t="s">
        <v>35</v>
      </c>
      <c r="D207">
        <v>41</v>
      </c>
      <c r="E207" t="s">
        <v>19</v>
      </c>
      <c r="F207" s="19" t="str">
        <f t="shared" si="6"/>
        <v>JeffTobineMMILLENNIUM RUNNING</v>
      </c>
      <c r="G207" s="11">
        <v>1.8947916666666665E-2</v>
      </c>
      <c r="H207" s="19">
        <f>IF(C207="F",VLOOKUP(D207,'F 5K Road'!$A$2:$B$101,2,FALSE)*G207,VLOOKUP(D207,'M 5K Road'!$A$2:$B$101,2,FALSE)*G207)</f>
        <v>1.7860306249999999E-2</v>
      </c>
      <c r="I207" s="20">
        <f t="shared" si="7"/>
        <v>80</v>
      </c>
      <c r="J207" s="21">
        <f>VLOOKUP(I207,'Point Table'!A:B,2,FALSE)</f>
        <v>1</v>
      </c>
      <c r="K207" s="37"/>
      <c r="P207" s="6"/>
      <c r="Q207" s="6"/>
      <c r="R207" s="9"/>
      <c r="X207" s="2"/>
      <c r="AB207" s="2"/>
      <c r="AC207" s="2"/>
      <c r="AD207" s="2"/>
      <c r="AE207" s="2"/>
    </row>
    <row r="208" spans="1:31">
      <c r="A208" t="s">
        <v>83</v>
      </c>
      <c r="B208" t="s">
        <v>158</v>
      </c>
      <c r="C208" t="s">
        <v>35</v>
      </c>
      <c r="D208">
        <v>62</v>
      </c>
      <c r="E208" t="s">
        <v>17</v>
      </c>
      <c r="F208" s="19" t="str">
        <f t="shared" si="6"/>
        <v>DavidLongMGATE CITY STRIDERS</v>
      </c>
      <c r="G208" s="11">
        <v>2.2751157407407407E-2</v>
      </c>
      <c r="H208" s="19">
        <f>IF(C208="F",VLOOKUP(D208,'F 5K Road'!$A$2:$B$101,2,FALSE)*G208,VLOOKUP(D208,'M 5K Road'!$A$2:$B$101,2,FALSE)*G208)</f>
        <v>1.8100820833333333E-2</v>
      </c>
      <c r="I208" s="20">
        <f t="shared" si="7"/>
        <v>81</v>
      </c>
      <c r="J208" s="21">
        <f>VLOOKUP(I208,'Point Table'!A:B,2,FALSE)</f>
        <v>1</v>
      </c>
      <c r="K208" s="37"/>
      <c r="P208" s="6"/>
      <c r="Q208" s="6"/>
      <c r="R208" s="9"/>
      <c r="X208" s="2"/>
      <c r="AB208" s="2"/>
      <c r="AC208" s="2"/>
      <c r="AD208" s="2"/>
      <c r="AE208" s="2"/>
    </row>
    <row r="209" spans="1:31">
      <c r="A209" t="s">
        <v>85</v>
      </c>
      <c r="B209" t="s">
        <v>86</v>
      </c>
      <c r="C209" t="s">
        <v>35</v>
      </c>
      <c r="D209">
        <v>79</v>
      </c>
      <c r="E209" t="s">
        <v>17</v>
      </c>
      <c r="F209" s="19" t="str">
        <f t="shared" si="6"/>
        <v>RaymondBoutotteMGATE CITY STRIDERS</v>
      </c>
      <c r="G209" s="11">
        <v>2.8847222222222222E-2</v>
      </c>
      <c r="H209" s="19">
        <f>IF(C209="F",VLOOKUP(D209,'F 5K Road'!$A$2:$B$101,2,FALSE)*G209,VLOOKUP(D209,'M 5K Road'!$A$2:$B$101,2,FALSE)*G209)</f>
        <v>1.8283369444444444E-2</v>
      </c>
      <c r="I209" s="20">
        <f t="shared" si="7"/>
        <v>82</v>
      </c>
      <c r="J209" s="21">
        <f>VLOOKUP(I209,'Point Table'!A:B,2,FALSE)</f>
        <v>1</v>
      </c>
      <c r="K209" s="37"/>
      <c r="P209" s="6"/>
      <c r="Q209" s="6"/>
      <c r="R209" s="9"/>
      <c r="X209" s="2"/>
      <c r="AB209" s="2"/>
      <c r="AC209" s="2"/>
      <c r="AD209" s="2"/>
      <c r="AE209" s="2"/>
    </row>
    <row r="210" spans="1:31">
      <c r="A210" t="s">
        <v>501</v>
      </c>
      <c r="B210" t="s">
        <v>825</v>
      </c>
      <c r="C210" t="s">
        <v>35</v>
      </c>
      <c r="D210">
        <v>66</v>
      </c>
      <c r="E210" t="s">
        <v>19</v>
      </c>
      <c r="F210" s="19" t="str">
        <f t="shared" si="6"/>
        <v>JonathanNugentMMILLENNIUM RUNNING</v>
      </c>
      <c r="G210" s="11">
        <v>2.4293981481481482E-2</v>
      </c>
      <c r="H210" s="19">
        <f>IF(C210="F",VLOOKUP(D210,'F 5K Road'!$A$2:$B$101,2,FALSE)*G210,VLOOKUP(D210,'M 5K Road'!$A$2:$B$101,2,FALSE)*G210)</f>
        <v>1.8648060185185184E-2</v>
      </c>
      <c r="I210" s="20">
        <f t="shared" si="7"/>
        <v>83</v>
      </c>
      <c r="J210" s="21">
        <f>VLOOKUP(I210,'Point Table'!A:B,2,FALSE)</f>
        <v>1</v>
      </c>
      <c r="K210" s="37"/>
      <c r="P210" s="6"/>
      <c r="Q210" s="6"/>
      <c r="R210" s="9"/>
      <c r="X210" s="2"/>
      <c r="AB210" s="2"/>
      <c r="AC210" s="2"/>
      <c r="AD210" s="2"/>
      <c r="AE210" s="2"/>
    </row>
    <row r="211" spans="1:31">
      <c r="A211" t="s">
        <v>172</v>
      </c>
      <c r="B211" t="s">
        <v>173</v>
      </c>
      <c r="C211" t="s">
        <v>35</v>
      </c>
      <c r="D211">
        <v>53</v>
      </c>
      <c r="E211" t="s">
        <v>19</v>
      </c>
      <c r="F211" s="19" t="str">
        <f t="shared" si="6"/>
        <v>RobertHoffmanMMILLENNIUM RUNNING</v>
      </c>
      <c r="G211" s="11">
        <v>2.1886574074074076E-2</v>
      </c>
      <c r="H211" s="19">
        <f>IF(C211="F",VLOOKUP(D211,'F 5K Road'!$A$2:$B$101,2,FALSE)*G211,VLOOKUP(D211,'M 5K Road'!$A$2:$B$101,2,FALSE)*G211)</f>
        <v>1.8791812500000001E-2</v>
      </c>
      <c r="I211" s="20">
        <f t="shared" si="7"/>
        <v>84</v>
      </c>
      <c r="J211" s="21">
        <f>VLOOKUP(I211,'Point Table'!A:B,2,FALSE)</f>
        <v>1</v>
      </c>
      <c r="K211" s="37"/>
      <c r="P211" s="6"/>
      <c r="Q211" s="6"/>
      <c r="R211" s="9"/>
      <c r="X211" s="2"/>
      <c r="AB211" s="2"/>
      <c r="AC211" s="2"/>
      <c r="AD211" s="2"/>
      <c r="AE211" s="2"/>
    </row>
    <row r="212" spans="1:31">
      <c r="A212" t="s">
        <v>68</v>
      </c>
      <c r="B212" t="s">
        <v>805</v>
      </c>
      <c r="C212" t="s">
        <v>35</v>
      </c>
      <c r="D212">
        <v>53</v>
      </c>
      <c r="E212" t="s">
        <v>19</v>
      </c>
      <c r="F212" s="19" t="str">
        <f t="shared" si="6"/>
        <v>TomAckermanMMILLENNIUM RUNNING</v>
      </c>
      <c r="G212" s="11">
        <v>2.2030092592592594E-2</v>
      </c>
      <c r="H212" s="19">
        <f>IF(C212="F",VLOOKUP(D212,'F 5K Road'!$A$2:$B$101,2,FALSE)*G212,VLOOKUP(D212,'M 5K Road'!$A$2:$B$101,2,FALSE)*G212)</f>
        <v>1.8915037500000002E-2</v>
      </c>
      <c r="I212" s="20">
        <f t="shared" si="7"/>
        <v>85</v>
      </c>
      <c r="J212" s="21">
        <f>VLOOKUP(I212,'Point Table'!A:B,2,FALSE)</f>
        <v>1</v>
      </c>
      <c r="K212" s="37"/>
      <c r="P212" s="6"/>
      <c r="Q212" s="6"/>
      <c r="R212" s="9"/>
      <c r="X212" s="2"/>
      <c r="AB212" s="2"/>
      <c r="AC212" s="2"/>
      <c r="AD212" s="2"/>
      <c r="AE212" s="2"/>
    </row>
    <row r="213" spans="1:31">
      <c r="A213" t="s">
        <v>464</v>
      </c>
      <c r="B213" t="s">
        <v>465</v>
      </c>
      <c r="C213" t="s">
        <v>35</v>
      </c>
      <c r="D213">
        <v>60</v>
      </c>
      <c r="E213" t="s">
        <v>19</v>
      </c>
      <c r="F213" s="19" t="str">
        <f t="shared" si="6"/>
        <v>DamianManginiMMILLENNIUM RUNNING</v>
      </c>
      <c r="G213" s="11">
        <v>2.3800925925925927E-2</v>
      </c>
      <c r="H213" s="19">
        <f>IF(C213="F",VLOOKUP(D213,'F 5K Road'!$A$2:$B$101,2,FALSE)*G213,VLOOKUP(D213,'M 5K Road'!$A$2:$B$101,2,FALSE)*G213)</f>
        <v>1.9269229629629629E-2</v>
      </c>
      <c r="I213" s="20">
        <f t="shared" si="7"/>
        <v>86</v>
      </c>
      <c r="J213" s="21">
        <f>VLOOKUP(I213,'Point Table'!A:B,2,FALSE)</f>
        <v>1</v>
      </c>
      <c r="K213" s="37"/>
      <c r="P213" s="6"/>
      <c r="Q213" s="6"/>
      <c r="R213" s="9"/>
      <c r="X213" s="2"/>
      <c r="AB213" s="2"/>
      <c r="AC213" s="2"/>
      <c r="AD213" s="2"/>
      <c r="AE213" s="2"/>
    </row>
    <row r="214" spans="1:31">
      <c r="A214" t="s">
        <v>312</v>
      </c>
      <c r="B214" t="s">
        <v>683</v>
      </c>
      <c r="C214" t="s">
        <v>35</v>
      </c>
      <c r="D214">
        <v>78</v>
      </c>
      <c r="E214" t="s">
        <v>18</v>
      </c>
      <c r="F214" s="19" t="str">
        <f t="shared" si="6"/>
        <v>CharlesMorgansonMGREATER DERRY TRACK CLUB</v>
      </c>
      <c r="G214" s="11">
        <v>3.0101851851851855E-2</v>
      </c>
      <c r="H214" s="19">
        <f>IF(C214="F",VLOOKUP(D214,'F 5K Road'!$A$2:$B$101,2,FALSE)*G214,VLOOKUP(D214,'M 5K Road'!$A$2:$B$101,2,FALSE)*G214)</f>
        <v>1.9496969444444449E-2</v>
      </c>
      <c r="I214" s="20">
        <f t="shared" si="7"/>
        <v>87</v>
      </c>
      <c r="J214" s="21">
        <f>VLOOKUP(I214,'Point Table'!A:B,2,FALSE)</f>
        <v>1</v>
      </c>
      <c r="K214" s="37"/>
      <c r="P214" s="6"/>
      <c r="Q214" s="6"/>
      <c r="R214" s="9"/>
      <c r="X214" s="2"/>
      <c r="AB214" s="2"/>
      <c r="AC214" s="2"/>
      <c r="AD214" s="2"/>
      <c r="AE214" s="2"/>
    </row>
    <row r="215" spans="1:31">
      <c r="A215" t="s">
        <v>83</v>
      </c>
      <c r="B215" t="s">
        <v>84</v>
      </c>
      <c r="C215" t="s">
        <v>35</v>
      </c>
      <c r="D215">
        <v>75</v>
      </c>
      <c r="E215" t="s">
        <v>17</v>
      </c>
      <c r="F215" s="19" t="str">
        <f t="shared" si="6"/>
        <v>DavidSalvasMGATE CITY STRIDERS</v>
      </c>
      <c r="G215" s="11">
        <v>2.8569444444444446E-2</v>
      </c>
      <c r="H215" s="19">
        <f>IF(C215="F",VLOOKUP(D215,'F 5K Road'!$A$2:$B$101,2,FALSE)*G215,VLOOKUP(D215,'M 5K Road'!$A$2:$B$101,2,FALSE)*G215)</f>
        <v>1.958721111111111E-2</v>
      </c>
      <c r="I215" s="20">
        <f t="shared" si="7"/>
        <v>88</v>
      </c>
      <c r="J215" s="21">
        <f>VLOOKUP(I215,'Point Table'!A:B,2,FALSE)</f>
        <v>1</v>
      </c>
      <c r="K215" s="37"/>
      <c r="P215" s="6"/>
      <c r="Q215" s="6"/>
      <c r="R215" s="9"/>
      <c r="X215" s="2"/>
      <c r="AB215" s="2"/>
      <c r="AC215" s="2"/>
      <c r="AD215" s="2"/>
      <c r="AE215" s="2"/>
    </row>
    <row r="216" spans="1:31">
      <c r="A216" t="s">
        <v>806</v>
      </c>
      <c r="B216" t="s">
        <v>807</v>
      </c>
      <c r="C216" t="s">
        <v>35</v>
      </c>
      <c r="D216">
        <v>30</v>
      </c>
      <c r="E216" t="s">
        <v>19</v>
      </c>
      <c r="F216" s="19" t="str">
        <f t="shared" si="6"/>
        <v>TonyGravellMMILLENNIUM RUNNING</v>
      </c>
      <c r="G216" s="11">
        <v>1.9688657407407405E-2</v>
      </c>
      <c r="H216" s="19">
        <f>IF(C216="F",VLOOKUP(D216,'F 5K Road'!$A$2:$B$101,2,FALSE)*G216,VLOOKUP(D216,'M 5K Road'!$A$2:$B$101,2,FALSE)*G216)</f>
        <v>1.9686688541666664E-2</v>
      </c>
      <c r="I216" s="20">
        <f t="shared" si="7"/>
        <v>89</v>
      </c>
      <c r="J216" s="21">
        <f>VLOOKUP(I216,'Point Table'!A:B,2,FALSE)</f>
        <v>1</v>
      </c>
      <c r="K216" s="37"/>
      <c r="P216" s="6"/>
      <c r="Q216" s="6"/>
      <c r="R216" s="9"/>
      <c r="X216" s="2"/>
      <c r="AB216" s="2"/>
      <c r="AC216" s="2"/>
      <c r="AD216" s="2"/>
      <c r="AE216" s="2"/>
    </row>
    <row r="217" spans="1:31">
      <c r="A217" t="s">
        <v>406</v>
      </c>
      <c r="B217" t="s">
        <v>739</v>
      </c>
      <c r="C217" t="s">
        <v>35</v>
      </c>
      <c r="D217">
        <v>78</v>
      </c>
      <c r="E217" t="s">
        <v>18</v>
      </c>
      <c r="F217" s="19" t="str">
        <f t="shared" si="6"/>
        <v>BobMullenMGREATER DERRY TRACK CLUB</v>
      </c>
      <c r="G217" s="11">
        <v>3.0600694444444444E-2</v>
      </c>
      <c r="H217" s="19">
        <f>IF(C217="F",VLOOKUP(D217,'F 5K Road'!$A$2:$B$101,2,FALSE)*G217,VLOOKUP(D217,'M 5K Road'!$A$2:$B$101,2,FALSE)*G217)</f>
        <v>1.9820069791666669E-2</v>
      </c>
      <c r="I217" s="20">
        <f t="shared" si="7"/>
        <v>90</v>
      </c>
      <c r="J217" s="21">
        <f>VLOOKUP(I217,'Point Table'!A:B,2,FALSE)</f>
        <v>1</v>
      </c>
      <c r="K217" s="37"/>
      <c r="P217" s="6"/>
      <c r="Q217" s="6"/>
      <c r="R217" s="9"/>
      <c r="X217" s="2"/>
      <c r="AB217" s="2"/>
      <c r="AC217" s="2"/>
      <c r="AD217" s="2"/>
      <c r="AE217" s="2"/>
    </row>
    <row r="218" spans="1:31">
      <c r="A218" t="s">
        <v>658</v>
      </c>
      <c r="B218" t="s">
        <v>659</v>
      </c>
      <c r="C218" t="s">
        <v>35</v>
      </c>
      <c r="D218">
        <v>51</v>
      </c>
      <c r="E218" t="s">
        <v>19</v>
      </c>
      <c r="F218" s="19" t="str">
        <f t="shared" si="6"/>
        <v>JonBurpeeMMILLENNIUM RUNNING</v>
      </c>
      <c r="G218" s="11">
        <v>2.2785879629629632E-2</v>
      </c>
      <c r="H218" s="19">
        <f>IF(C218="F",VLOOKUP(D218,'F 5K Road'!$A$2:$B$101,2,FALSE)*G218,VLOOKUP(D218,'M 5K Road'!$A$2:$B$101,2,FALSE)*G218)</f>
        <v>1.9882958564814819E-2</v>
      </c>
      <c r="I218" s="20">
        <f t="shared" si="7"/>
        <v>91</v>
      </c>
      <c r="J218" s="21">
        <f>VLOOKUP(I218,'Point Table'!A:B,2,FALSE)</f>
        <v>1</v>
      </c>
      <c r="K218" s="37"/>
      <c r="P218" s="6"/>
      <c r="Q218" s="6"/>
      <c r="R218" s="9"/>
      <c r="X218" s="2"/>
      <c r="AB218" s="2"/>
      <c r="AC218" s="2"/>
      <c r="AD218" s="2"/>
      <c r="AE218" s="2"/>
    </row>
    <row r="219" spans="1:31">
      <c r="A219" t="s">
        <v>92</v>
      </c>
      <c r="B219" t="s">
        <v>120</v>
      </c>
      <c r="C219" t="s">
        <v>35</v>
      </c>
      <c r="D219">
        <v>38</v>
      </c>
      <c r="E219" t="s">
        <v>18</v>
      </c>
      <c r="F219" s="19" t="str">
        <f t="shared" si="6"/>
        <v>MichaelElliottMGREATER DERRY TRACK CLUB</v>
      </c>
      <c r="G219" s="11">
        <v>2.0637731481481479E-2</v>
      </c>
      <c r="H219" s="19">
        <f>IF(C219="F",VLOOKUP(D219,'F 5K Road'!$A$2:$B$101,2,FALSE)*G219,VLOOKUP(D219,'M 5K Road'!$A$2:$B$101,2,FALSE)*G219)</f>
        <v>1.9886518055555552E-2</v>
      </c>
      <c r="I219" s="20">
        <f t="shared" si="7"/>
        <v>92</v>
      </c>
      <c r="J219" s="21">
        <f>VLOOKUP(I219,'Point Table'!A:B,2,FALSE)</f>
        <v>1</v>
      </c>
      <c r="K219" s="37"/>
      <c r="P219" s="6"/>
      <c r="Q219" s="6"/>
      <c r="R219" s="9"/>
      <c r="X219" s="2"/>
      <c r="AB219" s="2"/>
      <c r="AC219" s="2"/>
      <c r="AD219" s="2"/>
      <c r="AE219" s="2"/>
    </row>
    <row r="220" spans="1:31">
      <c r="A220" t="s">
        <v>808</v>
      </c>
      <c r="B220" t="s">
        <v>809</v>
      </c>
      <c r="C220" t="s">
        <v>35</v>
      </c>
      <c r="D220">
        <v>72</v>
      </c>
      <c r="E220" t="s">
        <v>19</v>
      </c>
      <c r="F220" s="19" t="str">
        <f t="shared" si="6"/>
        <v>GeorgeSheldonMMILLENNIUM RUNNING</v>
      </c>
      <c r="G220" s="11">
        <v>2.7848379629629629E-2</v>
      </c>
      <c r="H220" s="19">
        <f>IF(C220="F",VLOOKUP(D220,'F 5K Road'!$A$2:$B$101,2,FALSE)*G220,VLOOKUP(D220,'M 5K Road'!$A$2:$B$101,2,FALSE)*G220)</f>
        <v>2.000070625E-2</v>
      </c>
      <c r="I220" s="20">
        <f t="shared" si="7"/>
        <v>93</v>
      </c>
      <c r="J220" s="21">
        <f>VLOOKUP(I220,'Point Table'!A:B,2,FALSE)</f>
        <v>1</v>
      </c>
      <c r="K220" s="37"/>
      <c r="P220" s="6"/>
      <c r="Q220" s="6"/>
      <c r="R220" s="9"/>
      <c r="X220" s="2"/>
      <c r="AB220" s="2"/>
      <c r="AC220" s="2"/>
      <c r="AD220" s="2"/>
      <c r="AE220" s="2"/>
    </row>
    <row r="221" spans="1:31">
      <c r="A221" t="s">
        <v>367</v>
      </c>
      <c r="B221" t="s">
        <v>368</v>
      </c>
      <c r="C221" t="s">
        <v>35</v>
      </c>
      <c r="D221">
        <v>46</v>
      </c>
      <c r="E221" t="s">
        <v>18</v>
      </c>
      <c r="F221" s="19" t="str">
        <f t="shared" si="6"/>
        <v>SharadVidyarthyMGREATER DERRY TRACK CLUB</v>
      </c>
      <c r="G221" s="11">
        <v>2.2212962962962962E-2</v>
      </c>
      <c r="H221" s="19">
        <f>IF(C221="F",VLOOKUP(D221,'F 5K Road'!$A$2:$B$101,2,FALSE)*G221,VLOOKUP(D221,'M 5K Road'!$A$2:$B$101,2,FALSE)*G221)</f>
        <v>2.0160485185185182E-2</v>
      </c>
      <c r="I221" s="20">
        <f t="shared" si="7"/>
        <v>94</v>
      </c>
      <c r="J221" s="21">
        <f>VLOOKUP(I221,'Point Table'!A:B,2,FALSE)</f>
        <v>1</v>
      </c>
      <c r="K221" s="37"/>
      <c r="P221" s="6"/>
      <c r="Q221" s="6"/>
      <c r="R221" s="9"/>
      <c r="X221" s="2"/>
      <c r="AB221" s="2"/>
      <c r="AC221" s="2"/>
      <c r="AD221" s="2"/>
      <c r="AE221" s="2"/>
    </row>
    <row r="222" spans="1:31">
      <c r="A222" t="s">
        <v>177</v>
      </c>
      <c r="B222" t="s">
        <v>178</v>
      </c>
      <c r="C222" t="s">
        <v>35</v>
      </c>
      <c r="D222">
        <v>58</v>
      </c>
      <c r="E222" t="s">
        <v>19</v>
      </c>
      <c r="F222" s="19" t="str">
        <f t="shared" si="6"/>
        <v>AlanCamusoMMILLENNIUM RUNNING</v>
      </c>
      <c r="G222" s="11">
        <v>2.5424768518518517E-2</v>
      </c>
      <c r="H222" s="19">
        <f>IF(C222="F",VLOOKUP(D222,'F 5K Road'!$A$2:$B$101,2,FALSE)*G222,VLOOKUP(D222,'M 5K Road'!$A$2:$B$101,2,FALSE)*G222)</f>
        <v>2.0939839351851851E-2</v>
      </c>
      <c r="I222" s="20">
        <f t="shared" si="7"/>
        <v>95</v>
      </c>
      <c r="J222" s="21">
        <f>VLOOKUP(I222,'Point Table'!A:B,2,FALSE)</f>
        <v>1</v>
      </c>
      <c r="K222" s="37"/>
      <c r="P222" s="6"/>
      <c r="Q222" s="6"/>
      <c r="R222" s="9"/>
      <c r="X222" s="2"/>
      <c r="AB222" s="2"/>
      <c r="AC222" s="2"/>
      <c r="AD222" s="2"/>
      <c r="AE222" s="2"/>
    </row>
    <row r="223" spans="1:31">
      <c r="A223" t="s">
        <v>322</v>
      </c>
      <c r="B223" t="s">
        <v>225</v>
      </c>
      <c r="C223" t="s">
        <v>35</v>
      </c>
      <c r="D223">
        <v>81</v>
      </c>
      <c r="E223" t="s">
        <v>18</v>
      </c>
      <c r="F223" s="19" t="str">
        <f t="shared" si="6"/>
        <v>WilliamManningMGREATER DERRY TRACK CLUB</v>
      </c>
      <c r="G223" s="11">
        <v>3.4818287037037036E-2</v>
      </c>
      <c r="H223" s="19">
        <f>IF(C223="F",VLOOKUP(D223,'F 5K Road'!$A$2:$B$101,2,FALSE)*G223,VLOOKUP(D223,'M 5K Road'!$A$2:$B$101,2,FALSE)*G223)</f>
        <v>2.1044172685185186E-2</v>
      </c>
      <c r="I223" s="20">
        <f t="shared" si="7"/>
        <v>96</v>
      </c>
      <c r="J223" s="21">
        <f>VLOOKUP(I223,'Point Table'!A:B,2,FALSE)</f>
        <v>1</v>
      </c>
      <c r="K223" s="37"/>
      <c r="P223" s="6"/>
      <c r="Q223" s="6"/>
      <c r="R223" s="9"/>
      <c r="X223" s="2"/>
      <c r="AB223" s="2"/>
      <c r="AC223" s="2"/>
      <c r="AD223" s="2"/>
      <c r="AE223" s="2"/>
    </row>
    <row r="224" spans="1:31">
      <c r="A224" t="s">
        <v>810</v>
      </c>
      <c r="B224" t="s">
        <v>811</v>
      </c>
      <c r="C224" t="s">
        <v>35</v>
      </c>
      <c r="D224">
        <v>72</v>
      </c>
      <c r="E224" t="s">
        <v>18</v>
      </c>
      <c r="F224" s="19" t="str">
        <f t="shared" si="6"/>
        <v>FrederickAndersonMGREATER DERRY TRACK CLUB</v>
      </c>
      <c r="G224" s="11">
        <v>2.9694444444444443E-2</v>
      </c>
      <c r="H224" s="19">
        <f>IF(C224="F",VLOOKUP(D224,'F 5K Road'!$A$2:$B$101,2,FALSE)*G224,VLOOKUP(D224,'M 5K Road'!$A$2:$B$101,2,FALSE)*G224)</f>
        <v>2.1326549999999996E-2</v>
      </c>
      <c r="I224" s="20">
        <f t="shared" si="7"/>
        <v>97</v>
      </c>
      <c r="J224" s="21">
        <f>VLOOKUP(I224,'Point Table'!A:B,2,FALSE)</f>
        <v>1</v>
      </c>
      <c r="K224" s="37"/>
      <c r="P224" s="6"/>
      <c r="Q224" s="6"/>
      <c r="R224" s="9"/>
      <c r="X224" s="2"/>
      <c r="AB224" s="2"/>
      <c r="AC224" s="2"/>
      <c r="AD224" s="2"/>
      <c r="AE224" s="2"/>
    </row>
    <row r="225" spans="1:31">
      <c r="A225" t="s">
        <v>107</v>
      </c>
      <c r="B225" t="s">
        <v>519</v>
      </c>
      <c r="C225" t="s">
        <v>35</v>
      </c>
      <c r="D225">
        <v>73</v>
      </c>
      <c r="E225" t="s">
        <v>19</v>
      </c>
      <c r="F225" s="19" t="str">
        <f t="shared" si="6"/>
        <v>JamesLoveringMMILLENNIUM RUNNING</v>
      </c>
      <c r="G225" s="11">
        <v>3.0245370370370367E-2</v>
      </c>
      <c r="H225" s="19">
        <f>IF(C225="F",VLOOKUP(D225,'F 5K Road'!$A$2:$B$101,2,FALSE)*G225,VLOOKUP(D225,'M 5K Road'!$A$2:$B$101,2,FALSE)*G225)</f>
        <v>2.1410697685185182E-2</v>
      </c>
      <c r="I225" s="20">
        <f t="shared" si="7"/>
        <v>98</v>
      </c>
      <c r="J225" s="21">
        <f>VLOOKUP(I225,'Point Table'!A:B,2,FALSE)</f>
        <v>1</v>
      </c>
      <c r="K225" s="37"/>
      <c r="P225" s="6"/>
      <c r="Q225" s="6"/>
      <c r="R225" s="9"/>
      <c r="X225" s="2"/>
      <c r="AB225" s="2"/>
      <c r="AC225" s="2"/>
      <c r="AD225" s="2"/>
      <c r="AE225" s="2"/>
    </row>
    <row r="226" spans="1:31">
      <c r="A226" t="s">
        <v>39</v>
      </c>
      <c r="B226" t="s">
        <v>812</v>
      </c>
      <c r="C226" t="s">
        <v>35</v>
      </c>
      <c r="D226">
        <v>53</v>
      </c>
      <c r="E226" t="s">
        <v>19</v>
      </c>
      <c r="F226" s="19" t="str">
        <f t="shared" si="6"/>
        <v>StephenBurkeMMILLENNIUM RUNNING</v>
      </c>
      <c r="G226" s="11">
        <v>2.6084490740740738E-2</v>
      </c>
      <c r="H226" s="19">
        <f>IF(C226="F",VLOOKUP(D226,'F 5K Road'!$A$2:$B$101,2,FALSE)*G226,VLOOKUP(D226,'M 5K Road'!$A$2:$B$101,2,FALSE)*G226)</f>
        <v>2.239614375E-2</v>
      </c>
      <c r="I226" s="20">
        <f t="shared" si="7"/>
        <v>99</v>
      </c>
      <c r="J226" s="21">
        <f>VLOOKUP(I226,'Point Table'!A:B,2,FALSE)</f>
        <v>1</v>
      </c>
      <c r="K226" s="37"/>
      <c r="P226" s="6"/>
      <c r="Q226" s="6"/>
      <c r="R226" s="9"/>
      <c r="X226" s="2"/>
      <c r="AB226" s="2"/>
      <c r="AC226" s="2"/>
      <c r="AD226" s="2"/>
      <c r="AE226" s="2"/>
    </row>
    <row r="227" spans="1:31">
      <c r="A227" t="s">
        <v>224</v>
      </c>
      <c r="B227" t="s">
        <v>462</v>
      </c>
      <c r="C227" t="s">
        <v>35</v>
      </c>
      <c r="D227">
        <v>49</v>
      </c>
      <c r="E227" t="s">
        <v>19</v>
      </c>
      <c r="F227" s="19" t="str">
        <f t="shared" si="6"/>
        <v>CraigOlearyMMILLENNIUM RUNNING</v>
      </c>
      <c r="G227" s="11">
        <v>2.5658564814814815E-2</v>
      </c>
      <c r="H227" s="19">
        <f>IF(C227="F",VLOOKUP(D227,'F 5K Road'!$A$2:$B$101,2,FALSE)*G227,VLOOKUP(D227,'M 5K Road'!$A$2:$B$101,2,FALSE)*G227)</f>
        <v>2.2748883564814817E-2</v>
      </c>
      <c r="I227" s="20">
        <f t="shared" si="7"/>
        <v>100</v>
      </c>
      <c r="J227" s="21">
        <f>VLOOKUP(I227,'Point Table'!A:B,2,FALSE)</f>
        <v>1</v>
      </c>
      <c r="K227" s="37"/>
      <c r="P227" s="6"/>
      <c r="Q227" s="6"/>
      <c r="R227" s="9"/>
      <c r="X227" s="2"/>
      <c r="AB227" s="2"/>
      <c r="AC227" s="2"/>
      <c r="AD227" s="2"/>
      <c r="AE227" s="2"/>
    </row>
    <row r="228" spans="1:31">
      <c r="A228" t="s">
        <v>680</v>
      </c>
      <c r="B228" t="s">
        <v>661</v>
      </c>
      <c r="C228" t="s">
        <v>35</v>
      </c>
      <c r="D228">
        <v>62</v>
      </c>
      <c r="E228" t="s">
        <v>18</v>
      </c>
      <c r="F228" s="19" t="str">
        <f t="shared" si="6"/>
        <v>SpiroHarbilasMGREATER DERRY TRACK CLUB</v>
      </c>
      <c r="G228" s="11">
        <v>3.0384259259259257E-2</v>
      </c>
      <c r="H228" s="19">
        <f>IF(C228="F",VLOOKUP(D228,'F 5K Road'!$A$2:$B$101,2,FALSE)*G228,VLOOKUP(D228,'M 5K Road'!$A$2:$B$101,2,FALSE)*G228)</f>
        <v>2.4173716666666664E-2</v>
      </c>
      <c r="I228" s="20">
        <f t="shared" si="7"/>
        <v>101</v>
      </c>
      <c r="J228" s="21">
        <f>VLOOKUP(I228,'Point Table'!A:B,2,FALSE)</f>
        <v>1</v>
      </c>
      <c r="K228" s="37"/>
      <c r="P228" s="6"/>
      <c r="Q228" s="6"/>
      <c r="R228" s="9"/>
      <c r="X228" s="2"/>
      <c r="AB228" s="2"/>
      <c r="AC228" s="2"/>
      <c r="AD228" s="2"/>
      <c r="AE228" s="2"/>
    </row>
    <row r="229" spans="1:31">
      <c r="A229" t="s">
        <v>576</v>
      </c>
      <c r="B229" t="s">
        <v>719</v>
      </c>
      <c r="C229" t="s">
        <v>35</v>
      </c>
      <c r="D229">
        <v>67</v>
      </c>
      <c r="E229" t="s">
        <v>19</v>
      </c>
      <c r="F229" s="19" t="str">
        <f t="shared" si="6"/>
        <v>AdamRosenthalMMILLENNIUM RUNNING</v>
      </c>
      <c r="G229" s="11">
        <v>3.355787037037037E-2</v>
      </c>
      <c r="H229" s="19">
        <f>IF(C229="F",VLOOKUP(D229,'F 5K Road'!$A$2:$B$101,2,FALSE)*G229,VLOOKUP(D229,'M 5K Road'!$A$2:$B$101,2,FALSE)*G229)</f>
        <v>2.5524116203703706E-2</v>
      </c>
      <c r="I229" s="20">
        <f t="shared" si="7"/>
        <v>102</v>
      </c>
      <c r="J229" s="21">
        <f>VLOOKUP(I229,'Point Table'!A:B,2,FALSE)</f>
        <v>1</v>
      </c>
      <c r="K229" s="37"/>
      <c r="P229" s="6"/>
      <c r="Q229" s="6"/>
      <c r="R229" s="9"/>
      <c r="X229" s="2"/>
      <c r="AB229" s="2"/>
      <c r="AC229" s="2"/>
      <c r="AD229" s="2"/>
      <c r="AE229" s="2"/>
    </row>
    <row r="230" spans="1:31">
      <c r="A230" t="s">
        <v>99</v>
      </c>
      <c r="B230" t="s">
        <v>147</v>
      </c>
      <c r="C230" t="s">
        <v>35</v>
      </c>
      <c r="D230">
        <v>61</v>
      </c>
      <c r="E230" t="s">
        <v>18</v>
      </c>
      <c r="F230" s="19" t="str">
        <f t="shared" si="6"/>
        <v>PaulSchofieldMGREATER DERRY TRACK CLUB</v>
      </c>
      <c r="G230" s="11">
        <v>3.4195601851851852E-2</v>
      </c>
      <c r="H230" s="19">
        <f>IF(C230="F",VLOOKUP(D230,'F 5K Road'!$A$2:$B$101,2,FALSE)*G230,VLOOKUP(D230,'M 5K Road'!$A$2:$B$101,2,FALSE)*G230)</f>
        <v>2.7445390046296297E-2</v>
      </c>
      <c r="I230" s="20">
        <f t="shared" si="7"/>
        <v>103</v>
      </c>
      <c r="J230" s="21">
        <f>VLOOKUP(I230,'Point Table'!A:B,2,FALSE)</f>
        <v>1</v>
      </c>
      <c r="K230" s="37"/>
      <c r="P230" s="6"/>
      <c r="Q230" s="6"/>
      <c r="R230" s="9"/>
      <c r="X230" s="2"/>
      <c r="AB230" s="2"/>
      <c r="AC230" s="2"/>
      <c r="AD230" s="2"/>
      <c r="AE230" s="2"/>
    </row>
    <row r="231" spans="1:31">
      <c r="A231" t="s">
        <v>148</v>
      </c>
      <c r="B231" t="s">
        <v>149</v>
      </c>
      <c r="C231" t="s">
        <v>35</v>
      </c>
      <c r="D231">
        <v>65</v>
      </c>
      <c r="E231" t="s">
        <v>18</v>
      </c>
      <c r="F231" s="19" t="str">
        <f t="shared" si="6"/>
        <v>BrettKarinenMGREATER DERRY TRACK CLUB</v>
      </c>
      <c r="G231" s="11">
        <v>3.9396990740740739E-2</v>
      </c>
      <c r="H231" s="19">
        <f>IF(C231="F",VLOOKUP(D231,'F 5K Road'!$A$2:$B$101,2,FALSE)*G231,VLOOKUP(D231,'M 5K Road'!$A$2:$B$101,2,FALSE)*G231)</f>
        <v>3.0516909027777775E-2</v>
      </c>
      <c r="I231" s="20">
        <f t="shared" si="7"/>
        <v>104</v>
      </c>
      <c r="J231" s="21">
        <f>VLOOKUP(I231,'Point Table'!A:B,2,FALSE)</f>
        <v>1</v>
      </c>
      <c r="K231" s="37"/>
      <c r="P231" s="6"/>
      <c r="Q231" s="6"/>
      <c r="R231" s="9"/>
      <c r="X231" s="2"/>
      <c r="AB231" s="2"/>
      <c r="AC231" s="2"/>
      <c r="AD231" s="2"/>
      <c r="AE231" s="2"/>
    </row>
    <row r="232" spans="1:31">
      <c r="A232" t="s">
        <v>39</v>
      </c>
      <c r="B232" t="s">
        <v>40</v>
      </c>
      <c r="C232" t="s">
        <v>35</v>
      </c>
      <c r="D232">
        <v>46</v>
      </c>
      <c r="E232" t="s">
        <v>17</v>
      </c>
      <c r="F232" s="19" t="str">
        <f t="shared" si="6"/>
        <v>StephenRouleauMGATE CITY STRIDERS</v>
      </c>
      <c r="G232" s="11">
        <v>3.4640046296296301E-2</v>
      </c>
      <c r="H232" s="19">
        <f>IF(C232="F",VLOOKUP(D232,'F 5K Road'!$A$2:$B$101,2,FALSE)*G232,VLOOKUP(D232,'M 5K Road'!$A$2:$B$101,2,FALSE)*G232)</f>
        <v>3.143930601851852E-2</v>
      </c>
      <c r="I232" s="20">
        <f t="shared" si="7"/>
        <v>105</v>
      </c>
      <c r="J232" s="21">
        <f>VLOOKUP(I232,'Point Table'!A:B,2,FALSE)</f>
        <v>1</v>
      </c>
      <c r="K232" s="37"/>
      <c r="P232" s="6"/>
      <c r="Q232" s="6"/>
      <c r="R232" s="9"/>
      <c r="X232" s="2"/>
      <c r="AB232" s="2"/>
      <c r="AC232" s="2"/>
      <c r="AD232" s="2"/>
      <c r="AE232" s="2"/>
    </row>
    <row r="233" spans="1:31">
      <c r="A233" t="s">
        <v>92</v>
      </c>
      <c r="B233" t="s">
        <v>813</v>
      </c>
      <c r="C233" t="s">
        <v>35</v>
      </c>
      <c r="D233">
        <v>43</v>
      </c>
      <c r="E233" t="s">
        <v>19</v>
      </c>
      <c r="F233" s="19" t="str">
        <f t="shared" si="6"/>
        <v>MichaelPophamMMILLENNIUM RUNNING</v>
      </c>
      <c r="G233" s="11">
        <v>3.9496527777777776E-2</v>
      </c>
      <c r="H233" s="19">
        <f>IF(C233="F",VLOOKUP(D233,'F 5K Road'!$A$2:$B$101,2,FALSE)*G233,VLOOKUP(D233,'M 5K Road'!$A$2:$B$101,2,FALSE)*G233)</f>
        <v>3.667647569444444E-2</v>
      </c>
      <c r="I233" s="20">
        <f t="shared" si="7"/>
        <v>106</v>
      </c>
      <c r="J233" s="21">
        <f>VLOOKUP(I233,'Point Table'!A:B,2,FALSE)</f>
        <v>1</v>
      </c>
      <c r="K233" s="37"/>
      <c r="P233" s="6"/>
      <c r="Q233" s="6"/>
      <c r="R233" s="9"/>
      <c r="X233" s="2"/>
      <c r="AB233" s="2"/>
      <c r="AC233" s="2"/>
      <c r="AD233" s="2"/>
      <c r="AE233" s="2"/>
    </row>
    <row r="465" ht="15.75" customHeight="1"/>
  </sheetData>
  <sortState xmlns:xlrd2="http://schemas.microsoft.com/office/spreadsheetml/2017/richdata2" ref="A2:AE466">
    <sortCondition ref="C2:C466"/>
    <sortCondition ref="H2:H466"/>
  </sortState>
  <pageMargins left="0.7" right="0.7" top="0.75" bottom="0.75" header="0.3" footer="0.3"/>
  <pageSetup orientation="portrait" horizontalDpi="360" verticalDpi="36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outlinePr summaryBelow="0" summaryRight="0"/>
  </sheetPr>
  <dimension ref="A1:AE454"/>
  <sheetViews>
    <sheetView workbookViewId="0">
      <pane ySplit="1" topLeftCell="A2" activePane="bottomLeft" state="frozen"/>
      <selection pane="bottomLeft"/>
    </sheetView>
  </sheetViews>
  <sheetFormatPr defaultColWidth="12.3828125" defaultRowHeight="15.75" customHeight="1" outlineLevelCol="1"/>
  <cols>
    <col min="1" max="1" width="11.61328125" style="3" bestFit="1" customWidth="1"/>
    <col min="2" max="2" width="15.15234375" style="3" bestFit="1" customWidth="1"/>
    <col min="3" max="3" width="7.15234375" style="3" bestFit="1" customWidth="1"/>
    <col min="4" max="4" width="4.15234375" style="3" bestFit="1" customWidth="1"/>
    <col min="5" max="5" width="28.3046875" style="3" bestFit="1" customWidth="1" collapsed="1"/>
    <col min="6" max="6" width="43.69140625" style="3" hidden="1" customWidth="1" outlineLevel="1"/>
    <col min="7" max="7" width="12" style="27" bestFit="1" customWidth="1"/>
    <col min="8" max="8" width="9.3828125" style="3" bestFit="1" customWidth="1"/>
    <col min="9" max="9" width="5.15234375" style="3" bestFit="1" customWidth="1"/>
    <col min="10" max="10" width="12.84375" style="15" bestFit="1" customWidth="1"/>
    <col min="11" max="16384" width="12.3828125" style="3"/>
  </cols>
  <sheetData>
    <row r="1" spans="1:31" s="10" customFormat="1" ht="12.45">
      <c r="A1" s="4" t="s">
        <v>7</v>
      </c>
      <c r="B1" s="4" t="s">
        <v>8</v>
      </c>
      <c r="C1" s="4" t="s">
        <v>3</v>
      </c>
      <c r="D1" s="4" t="s">
        <v>4</v>
      </c>
      <c r="E1" s="4" t="s">
        <v>5</v>
      </c>
      <c r="F1" s="4" t="s">
        <v>6</v>
      </c>
      <c r="G1" s="26" t="s">
        <v>9</v>
      </c>
      <c r="H1" s="4" t="s">
        <v>10</v>
      </c>
      <c r="I1" s="4" t="s">
        <v>11</v>
      </c>
      <c r="J1" s="14" t="s">
        <v>12</v>
      </c>
    </row>
    <row r="2" spans="1:31" ht="14.15">
      <c r="A2" t="s">
        <v>43</v>
      </c>
      <c r="B2" t="s">
        <v>158</v>
      </c>
      <c r="C2" t="s">
        <v>38</v>
      </c>
      <c r="D2">
        <v>58</v>
      </c>
      <c r="E2" s="3" t="s">
        <v>19</v>
      </c>
      <c r="F2" s="19" t="str">
        <f>A2&amp;B2&amp;C2&amp;E2</f>
        <v>KarenLongFMILLENNIUM RUNNING</v>
      </c>
      <c r="G2" s="11">
        <v>6.5428240740740745E-2</v>
      </c>
      <c r="H2" s="19">
        <f>IF(C2="F",VLOOKUP(D2,'F Half'!$A$2:$B$100,2,FALSE)*G2,VLOOKUP(D2,'M Half'!$A$2:$B$100,2,FALSE)*G2)</f>
        <v>5.2362221064814821E-2</v>
      </c>
      <c r="I2" s="20">
        <f>COUNTIFS($C$2:$C$355,C2,$H$2:$H$355,"&lt;"&amp;H2)+1</f>
        <v>1</v>
      </c>
      <c r="J2" s="21">
        <f>VLOOKUP(I2,'Point Table - Half'!A:B,2,FALSE)</f>
        <v>100</v>
      </c>
      <c r="K2" s="40"/>
      <c r="P2" s="6"/>
      <c r="Q2" s="6"/>
      <c r="R2" s="9"/>
      <c r="X2" s="2"/>
      <c r="AB2" s="2"/>
      <c r="AC2" s="2"/>
      <c r="AD2" s="2"/>
      <c r="AE2" s="2"/>
    </row>
    <row r="3" spans="1:31" ht="14.15">
      <c r="A3" t="s">
        <v>508</v>
      </c>
      <c r="B3" t="s">
        <v>509</v>
      </c>
      <c r="C3" t="s">
        <v>38</v>
      </c>
      <c r="D3">
        <v>61</v>
      </c>
      <c r="E3" t="s">
        <v>17</v>
      </c>
      <c r="F3" s="19" t="str">
        <f>A3&amp;B3&amp;C3&amp;E3</f>
        <v>GinaJoubertFGATE CITY STRIDERS</v>
      </c>
      <c r="G3" s="11">
        <v>7.4884259259259262E-2</v>
      </c>
      <c r="H3" s="19">
        <f>IF(C3="F",VLOOKUP(D3,'F Half'!$A$2:$B$100,2,FALSE)*G3,VLOOKUP(D3,'M Half'!$A$2:$B$100,2,FALSE)*G3)</f>
        <v>5.7593483796296301E-2</v>
      </c>
      <c r="I3" s="20">
        <f>COUNTIFS($C$2:$C$355,C3,$H$2:$H$355,"&lt;"&amp;H3)+1</f>
        <v>2</v>
      </c>
      <c r="J3" s="21">
        <f>VLOOKUP(I3,'Point Table - Half'!A:B,2,FALSE)</f>
        <v>96</v>
      </c>
      <c r="K3" s="40"/>
      <c r="P3" s="6"/>
      <c r="Q3" s="6"/>
      <c r="R3" s="9"/>
      <c r="X3" s="2"/>
      <c r="AB3" s="2"/>
      <c r="AC3" s="2"/>
      <c r="AD3" s="2"/>
      <c r="AE3" s="2"/>
    </row>
    <row r="4" spans="1:31" ht="14.15">
      <c r="A4" t="s">
        <v>704</v>
      </c>
      <c r="B4" t="s">
        <v>705</v>
      </c>
      <c r="C4" t="s">
        <v>38</v>
      </c>
      <c r="D4">
        <v>33</v>
      </c>
      <c r="E4" t="s">
        <v>19</v>
      </c>
      <c r="F4" s="19" t="str">
        <f>A4&amp;B4&amp;C4&amp;E4</f>
        <v>LizBelangerFMILLENNIUM RUNNING</v>
      </c>
      <c r="G4" s="11">
        <v>5.7858796296296297E-2</v>
      </c>
      <c r="H4" s="19">
        <f>IF(C4="F",VLOOKUP(D4,'F Half'!$A$2:$B$100,2,FALSE)*G4,VLOOKUP(D4,'M Half'!$A$2:$B$100,2,FALSE)*G4)</f>
        <v>5.7615789351851854E-2</v>
      </c>
      <c r="I4" s="20">
        <f>COUNTIFS($C$2:$C$355,C4,$H$2:$H$355,"&lt;"&amp;H4)+1</f>
        <v>3</v>
      </c>
      <c r="J4" s="21">
        <f>VLOOKUP(I4,'Point Table - Half'!A:B,2,FALSE)</f>
        <v>92</v>
      </c>
      <c r="K4" s="40"/>
      <c r="P4" s="6"/>
      <c r="Q4" s="6"/>
      <c r="R4" s="9"/>
      <c r="X4" s="2"/>
      <c r="AB4" s="2"/>
      <c r="AC4" s="2"/>
      <c r="AD4" s="2"/>
      <c r="AE4" s="2"/>
    </row>
    <row r="5" spans="1:31" ht="14.15">
      <c r="A5" t="s">
        <v>704</v>
      </c>
      <c r="B5" t="s">
        <v>828</v>
      </c>
      <c r="C5" t="s">
        <v>38</v>
      </c>
      <c r="D5">
        <v>62</v>
      </c>
      <c r="E5" t="s">
        <v>22</v>
      </c>
      <c r="F5" s="19" t="str">
        <f>A5&amp;B5&amp;C5&amp;E5</f>
        <v>LizDurantFACIDOTIC RACING</v>
      </c>
      <c r="G5" s="11">
        <v>7.66087962962963E-2</v>
      </c>
      <c r="H5" s="19">
        <f>IF(C5="F",VLOOKUP(D5,'F Half'!$A$2:$B$100,2,FALSE)*G5,VLOOKUP(D5,'M Half'!$A$2:$B$100,2,FALSE)*G5)</f>
        <v>5.8123093750000007E-2</v>
      </c>
      <c r="I5" s="20">
        <f>COUNTIFS($C$2:$C$355,C5,$H$2:$H$355,"&lt;"&amp;H5)+1</f>
        <v>4</v>
      </c>
      <c r="J5" s="21">
        <f>VLOOKUP(I5,'Point Table - Half'!A:B,2,FALSE)</f>
        <v>88</v>
      </c>
      <c r="K5" s="40"/>
      <c r="P5" s="6"/>
      <c r="Q5" s="6"/>
      <c r="R5" s="9"/>
      <c r="X5" s="2"/>
      <c r="AB5" s="2"/>
      <c r="AC5" s="2"/>
      <c r="AD5" s="2"/>
      <c r="AE5" s="2"/>
    </row>
    <row r="6" spans="1:31" ht="14.15">
      <c r="A6" t="s">
        <v>297</v>
      </c>
      <c r="B6" t="s">
        <v>845</v>
      </c>
      <c r="C6" t="s">
        <v>38</v>
      </c>
      <c r="D6">
        <v>62</v>
      </c>
      <c r="E6" t="s">
        <v>21</v>
      </c>
      <c r="F6" s="19" t="str">
        <f>A6&amp;B6&amp;C6&amp;E6</f>
        <v>GinnyHastFGRANITE STATE RACING TEAM</v>
      </c>
      <c r="G6" s="11">
        <v>7.8194444444444441E-2</v>
      </c>
      <c r="H6" s="19">
        <f>IF(C6="F",VLOOKUP(D6,'F Half'!$A$2:$B$100,2,FALSE)*G6,VLOOKUP(D6,'M Half'!$A$2:$B$100,2,FALSE)*G6)</f>
        <v>5.9326125E-2</v>
      </c>
      <c r="I6" s="20">
        <f>COUNTIFS($C$2:$C$355,C6,$H$2:$H$355,"&lt;"&amp;H6)+1</f>
        <v>5</v>
      </c>
      <c r="J6" s="21">
        <f>VLOOKUP(I6,'Point Table - Half'!A:B,2,FALSE)</f>
        <v>84</v>
      </c>
      <c r="K6" s="40"/>
      <c r="P6" s="6"/>
      <c r="Q6" s="6"/>
      <c r="R6" s="9"/>
      <c r="X6" s="2"/>
      <c r="AB6" s="2"/>
      <c r="AC6" s="2"/>
      <c r="AD6" s="2"/>
      <c r="AE6" s="2"/>
    </row>
    <row r="7" spans="1:31" ht="14.15">
      <c r="A7" t="s">
        <v>186</v>
      </c>
      <c r="B7" t="s">
        <v>571</v>
      </c>
      <c r="C7" t="s">
        <v>38</v>
      </c>
      <c r="D7">
        <v>61</v>
      </c>
      <c r="E7" t="s">
        <v>19</v>
      </c>
      <c r="F7" s="19" t="str">
        <f>A7&amp;B7&amp;C7&amp;E7</f>
        <v>LisaLalibertyFMILLENNIUM RUNNING</v>
      </c>
      <c r="G7" s="11">
        <v>7.9085648148148155E-2</v>
      </c>
      <c r="H7" s="19">
        <f>IF(C7="F",VLOOKUP(D7,'F Half'!$A$2:$B$100,2,FALSE)*G7,VLOOKUP(D7,'M Half'!$A$2:$B$100,2,FALSE)*G7)</f>
        <v>6.0824771990740746E-2</v>
      </c>
      <c r="I7" s="20">
        <f>COUNTIFS($C$2:$C$355,C7,$H$2:$H$355,"&lt;"&amp;H7)+1</f>
        <v>6</v>
      </c>
      <c r="J7" s="21">
        <f>VLOOKUP(I7,'Point Table - Half'!A:B,2,FALSE)</f>
        <v>80</v>
      </c>
      <c r="K7" s="40"/>
      <c r="P7" s="6"/>
      <c r="Q7" s="6"/>
      <c r="R7" s="9"/>
      <c r="X7" s="2"/>
      <c r="AB7" s="2"/>
      <c r="AC7" s="2"/>
      <c r="AD7" s="2"/>
      <c r="AE7" s="2"/>
    </row>
    <row r="8" spans="1:31" ht="14.15">
      <c r="A8" t="s">
        <v>706</v>
      </c>
      <c r="B8" t="s">
        <v>707</v>
      </c>
      <c r="C8" t="s">
        <v>38</v>
      </c>
      <c r="D8">
        <v>65</v>
      </c>
      <c r="E8" t="s">
        <v>21</v>
      </c>
      <c r="F8" s="19" t="str">
        <f>A8&amp;B8&amp;C8&amp;E8</f>
        <v>PatBourgaultFGRANITE STATE RACING TEAM</v>
      </c>
      <c r="G8" s="11">
        <v>8.4432870370370366E-2</v>
      </c>
      <c r="H8" s="19">
        <f>IF(C8="F",VLOOKUP(D8,'F Half'!$A$2:$B$100,2,FALSE)*G8,VLOOKUP(D8,'M Half'!$A$2:$B$100,2,FALSE)*G8)</f>
        <v>6.1424913194444444E-2</v>
      </c>
      <c r="I8" s="20">
        <f>COUNTIFS($C$2:$C$355,C8,$H$2:$H$355,"&lt;"&amp;H8)+1</f>
        <v>7</v>
      </c>
      <c r="J8" s="21">
        <f>VLOOKUP(I8,'Point Table - Half'!A:B,2,FALSE)</f>
        <v>76</v>
      </c>
      <c r="K8" s="40"/>
      <c r="P8" s="6"/>
      <c r="Q8" s="6"/>
      <c r="R8" s="9"/>
      <c r="X8" s="2"/>
      <c r="AB8" s="2"/>
      <c r="AC8" s="2"/>
      <c r="AD8" s="2"/>
      <c r="AE8" s="2"/>
    </row>
    <row r="9" spans="1:31" ht="14.15">
      <c r="A9" t="s">
        <v>714</v>
      </c>
      <c r="B9" t="s">
        <v>846</v>
      </c>
      <c r="C9" t="s">
        <v>38</v>
      </c>
      <c r="D9">
        <v>60</v>
      </c>
      <c r="E9" t="s">
        <v>21</v>
      </c>
      <c r="F9" s="19" t="str">
        <f>A9&amp;B9&amp;C9&amp;E9</f>
        <v>IreneRainvilleFGRANITE STATE RACING TEAM</v>
      </c>
      <c r="G9" s="11">
        <v>7.8946759259259258E-2</v>
      </c>
      <c r="H9" s="19">
        <f>IF(C9="F",VLOOKUP(D9,'F Half'!$A$2:$B$100,2,FALSE)*G9,VLOOKUP(D9,'M Half'!$A$2:$B$100,2,FALSE)*G9)</f>
        <v>6.153899884259259E-2</v>
      </c>
      <c r="I9" s="20">
        <f>COUNTIFS($C$2:$C$355,C9,$H$2:$H$355,"&lt;"&amp;H9)+1</f>
        <v>8</v>
      </c>
      <c r="J9" s="21">
        <f>VLOOKUP(I9,'Point Table - Half'!A:B,2,FALSE)</f>
        <v>72</v>
      </c>
      <c r="K9" s="40"/>
      <c r="P9" s="6"/>
      <c r="Q9" s="6"/>
      <c r="R9" s="9"/>
      <c r="X9" s="2"/>
      <c r="AB9" s="2"/>
      <c r="AC9" s="2"/>
      <c r="AD9" s="2"/>
      <c r="AE9" s="2"/>
    </row>
    <row r="10" spans="1:31" ht="14.15">
      <c r="A10" t="s">
        <v>226</v>
      </c>
      <c r="B10" t="s">
        <v>512</v>
      </c>
      <c r="C10" t="s">
        <v>38</v>
      </c>
      <c r="D10">
        <v>64</v>
      </c>
      <c r="E10" t="s">
        <v>17</v>
      </c>
      <c r="F10" s="19" t="str">
        <f>A10&amp;B10&amp;C10&amp;E10</f>
        <v>PamTriest-HallahanFGATE CITY STRIDERS</v>
      </c>
      <c r="G10" s="11">
        <v>8.4166666666666667E-2</v>
      </c>
      <c r="H10" s="19">
        <f>IF(C10="F",VLOOKUP(D10,'F Half'!$A$2:$B$100,2,FALSE)*G10,VLOOKUP(D10,'M Half'!$A$2:$B$100,2,FALSE)*G10)</f>
        <v>6.2106583333333333E-2</v>
      </c>
      <c r="I10" s="20">
        <f>COUNTIFS($C$2:$C$355,C10,$H$2:$H$355,"&lt;"&amp;H10)+1</f>
        <v>9</v>
      </c>
      <c r="J10" s="21">
        <f>VLOOKUP(I10,'Point Table - Half'!A:B,2,FALSE)</f>
        <v>68</v>
      </c>
      <c r="K10" s="40"/>
      <c r="P10" s="6"/>
      <c r="Q10" s="6"/>
      <c r="R10" s="9"/>
      <c r="X10" s="2"/>
      <c r="AB10" s="2"/>
      <c r="AC10" s="2"/>
      <c r="AD10" s="2"/>
      <c r="AE10" s="2"/>
    </row>
    <row r="11" spans="1:31" ht="14.15">
      <c r="A11" t="s">
        <v>293</v>
      </c>
      <c r="B11" t="s">
        <v>712</v>
      </c>
      <c r="C11" t="s">
        <v>38</v>
      </c>
      <c r="D11">
        <v>40</v>
      </c>
      <c r="E11" t="s">
        <v>19</v>
      </c>
      <c r="F11" s="19" t="str">
        <f>A11&amp;B11&amp;C11&amp;E11</f>
        <v>MarieDunlapFMILLENNIUM RUNNING</v>
      </c>
      <c r="G11" s="11">
        <v>6.4560185185185179E-2</v>
      </c>
      <c r="H11" s="19">
        <f>IF(C11="F",VLOOKUP(D11,'F Half'!$A$2:$B$100,2,FALSE)*G11,VLOOKUP(D11,'M Half'!$A$2:$B$100,2,FALSE)*G11)</f>
        <v>6.2487803240740734E-2</v>
      </c>
      <c r="I11" s="20">
        <f>COUNTIFS($C$2:$C$355,C11,$H$2:$H$355,"&lt;"&amp;H11)+1</f>
        <v>10</v>
      </c>
      <c r="J11" s="21">
        <f>VLOOKUP(I11,'Point Table - Half'!A:B,2,FALSE)</f>
        <v>64</v>
      </c>
      <c r="K11" s="40"/>
      <c r="P11" s="6"/>
      <c r="Q11" s="6"/>
      <c r="R11" s="9"/>
      <c r="X11" s="2"/>
      <c r="AB11" s="2"/>
      <c r="AC11" s="2"/>
      <c r="AD11" s="2"/>
      <c r="AE11" s="2"/>
    </row>
    <row r="12" spans="1:31" ht="14.15">
      <c r="A12" t="s">
        <v>428</v>
      </c>
      <c r="B12" t="s">
        <v>413</v>
      </c>
      <c r="C12" t="s">
        <v>38</v>
      </c>
      <c r="D12">
        <v>39</v>
      </c>
      <c r="E12" t="s">
        <v>19</v>
      </c>
      <c r="F12" s="19" t="str">
        <f>A12&amp;B12&amp;C12&amp;E12</f>
        <v>ChelseaCookFMILLENNIUM RUNNING</v>
      </c>
      <c r="G12" s="11">
        <v>6.4270833333333333E-2</v>
      </c>
      <c r="H12" s="19">
        <f>IF(C12="F",VLOOKUP(D12,'F Half'!$A$2:$B$100,2,FALSE)*G12,VLOOKUP(D12,'M Half'!$A$2:$B$100,2,FALSE)*G12)</f>
        <v>6.2567656250000006E-2</v>
      </c>
      <c r="I12" s="20">
        <f>COUNTIFS($C$2:$C$355,C12,$H$2:$H$355,"&lt;"&amp;H12)+1</f>
        <v>11</v>
      </c>
      <c r="J12" s="21">
        <f>VLOOKUP(I12,'Point Table - Half'!A:B,2,FALSE)</f>
        <v>61</v>
      </c>
      <c r="K12" s="40"/>
      <c r="P12" s="6"/>
      <c r="Q12" s="6"/>
      <c r="R12" s="9"/>
      <c r="X12" s="2"/>
      <c r="AB12" s="2"/>
      <c r="AC12" s="2"/>
      <c r="AD12" s="2"/>
      <c r="AE12" s="2"/>
    </row>
    <row r="13" spans="1:31" ht="14.15">
      <c r="A13" t="s">
        <v>94</v>
      </c>
      <c r="B13" t="s">
        <v>95</v>
      </c>
      <c r="C13" t="s">
        <v>38</v>
      </c>
      <c r="D13">
        <v>25</v>
      </c>
      <c r="E13" t="s">
        <v>18</v>
      </c>
      <c r="F13" s="19" t="str">
        <f>A13&amp;B13&amp;C13&amp;E13</f>
        <v>SadieFarnsworthFGREATER DERRY TRACK CLUB</v>
      </c>
      <c r="G13" s="11">
        <v>6.2604166666666669E-2</v>
      </c>
      <c r="H13" s="19">
        <f>IF(C13="F",VLOOKUP(D13,'F Half'!$A$2:$B$100,2,FALSE)*G13,VLOOKUP(D13,'M Half'!$A$2:$B$100,2,FALSE)*G13)</f>
        <v>6.2604166666666669E-2</v>
      </c>
      <c r="I13" s="20">
        <f>COUNTIFS($C$2:$C$355,C13,$H$2:$H$355,"&lt;"&amp;H13)+1</f>
        <v>12</v>
      </c>
      <c r="J13" s="21">
        <f>VLOOKUP(I13,'Point Table - Half'!A:B,2,FALSE)</f>
        <v>58</v>
      </c>
      <c r="K13" s="40"/>
      <c r="P13" s="6"/>
      <c r="Q13" s="6"/>
      <c r="R13" s="9"/>
      <c r="X13" s="2"/>
      <c r="AB13" s="2"/>
      <c r="AC13" s="2"/>
      <c r="AD13" s="2"/>
      <c r="AE13" s="2"/>
    </row>
    <row r="14" spans="1:31" ht="14.15">
      <c r="A14" t="s">
        <v>503</v>
      </c>
      <c r="B14" t="s">
        <v>504</v>
      </c>
      <c r="C14" t="s">
        <v>38</v>
      </c>
      <c r="D14">
        <v>57</v>
      </c>
      <c r="E14" t="s">
        <v>17</v>
      </c>
      <c r="F14" s="19" t="str">
        <f>A14&amp;B14&amp;C14&amp;E14</f>
        <v>AdrianaTyersFGATE CITY STRIDERS</v>
      </c>
      <c r="G14" s="11">
        <v>7.7372685185185183E-2</v>
      </c>
      <c r="H14" s="19">
        <f>IF(C14="F",VLOOKUP(D14,'F Half'!$A$2:$B$100,2,FALSE)*G14,VLOOKUP(D14,'M Half'!$A$2:$B$100,2,FALSE)*G14)</f>
        <v>6.2726035879629632E-2</v>
      </c>
      <c r="I14" s="20">
        <f>COUNTIFS($C$2:$C$355,C14,$H$2:$H$355,"&lt;"&amp;H14)+1</f>
        <v>13</v>
      </c>
      <c r="J14" s="21">
        <f>VLOOKUP(I14,'Point Table - Half'!A:B,2,FALSE)</f>
        <v>55</v>
      </c>
      <c r="K14" s="40"/>
      <c r="P14" s="6"/>
      <c r="Q14" s="6"/>
      <c r="R14" s="9"/>
      <c r="X14" s="2"/>
      <c r="AB14" s="2"/>
      <c r="AC14" s="2"/>
      <c r="AD14" s="2"/>
      <c r="AE14" s="2"/>
    </row>
    <row r="15" spans="1:31" ht="14.15">
      <c r="A15" t="s">
        <v>345</v>
      </c>
      <c r="B15" t="s">
        <v>346</v>
      </c>
      <c r="C15" t="s">
        <v>38</v>
      </c>
      <c r="D15">
        <v>37</v>
      </c>
      <c r="E15" t="s">
        <v>18</v>
      </c>
      <c r="F15" s="19" t="str">
        <f>A15&amp;B15&amp;C15&amp;E15</f>
        <v>TivanCasavantFGREATER DERRY TRACK CLUB</v>
      </c>
      <c r="G15" s="11">
        <v>6.4004629629629634E-2</v>
      </c>
      <c r="H15" s="19">
        <f>IF(C15="F",VLOOKUP(D15,'F Half'!$A$2:$B$100,2,FALSE)*G15,VLOOKUP(D15,'M Half'!$A$2:$B$100,2,FALSE)*G15)</f>
        <v>6.2916550925925935E-2</v>
      </c>
      <c r="I15" s="20">
        <f>COUNTIFS($C$2:$C$355,C15,$H$2:$H$355,"&lt;"&amp;H15)+1</f>
        <v>14</v>
      </c>
      <c r="J15" s="21">
        <f>VLOOKUP(I15,'Point Table - Half'!A:B,2,FALSE)</f>
        <v>52</v>
      </c>
      <c r="K15" s="40"/>
      <c r="P15" s="6"/>
      <c r="Q15" s="6"/>
      <c r="R15" s="9"/>
      <c r="X15" s="2"/>
      <c r="AB15" s="2"/>
      <c r="AC15" s="2"/>
      <c r="AD15" s="2"/>
      <c r="AE15" s="2"/>
    </row>
    <row r="16" spans="1:31" ht="14.15">
      <c r="A16" t="s">
        <v>431</v>
      </c>
      <c r="B16" s="3" t="s">
        <v>432</v>
      </c>
      <c r="C16" t="s">
        <v>38</v>
      </c>
      <c r="D16">
        <v>48</v>
      </c>
      <c r="E16" t="s">
        <v>19</v>
      </c>
      <c r="F16" s="19" t="str">
        <f>A16&amp;B16&amp;C16&amp;E16</f>
        <v>KateOmalleyFMILLENNIUM RUNNING</v>
      </c>
      <c r="G16" s="11">
        <v>7.1018518518518522E-2</v>
      </c>
      <c r="H16" s="19">
        <f>IF(C16="F",VLOOKUP(D16,'F Half'!$A$2:$B$100,2,FALSE)*G16,VLOOKUP(D16,'M Half'!$A$2:$B$100,2,FALSE)*G16)</f>
        <v>6.4214944444444449E-2</v>
      </c>
      <c r="I16" s="20">
        <f>COUNTIFS($C$2:$C$355,C16,$H$2:$H$355,"&lt;"&amp;H16)+1</f>
        <v>15</v>
      </c>
      <c r="J16" s="21">
        <f>VLOOKUP(I16,'Point Table - Half'!A:B,2,FALSE)</f>
        <v>49</v>
      </c>
      <c r="K16" s="40"/>
      <c r="P16" s="6"/>
      <c r="Q16" s="6"/>
      <c r="R16" s="9"/>
      <c r="X16" s="2"/>
      <c r="AB16" s="2"/>
      <c r="AC16" s="2"/>
      <c r="AD16" s="2"/>
      <c r="AE16" s="2"/>
    </row>
    <row r="17" spans="1:31" ht="14.15">
      <c r="A17" t="s">
        <v>48</v>
      </c>
      <c r="B17" t="s">
        <v>49</v>
      </c>
      <c r="C17" t="s">
        <v>38</v>
      </c>
      <c r="D17">
        <v>55</v>
      </c>
      <c r="E17" t="s">
        <v>17</v>
      </c>
      <c r="F17" s="19" t="str">
        <f>A17&amp;B17&amp;C17&amp;E17</f>
        <v>DianeDrudingFGATE CITY STRIDERS</v>
      </c>
      <c r="G17" s="11">
        <v>7.7928240740740742E-2</v>
      </c>
      <c r="H17" s="19">
        <f>IF(C17="F",VLOOKUP(D17,'F Half'!$A$2:$B$100,2,FALSE)*G17,VLOOKUP(D17,'M Half'!$A$2:$B$100,2,FALSE)*G17)</f>
        <v>6.4797332175925926E-2</v>
      </c>
      <c r="I17" s="20">
        <f>COUNTIFS($C$2:$C$355,C17,$H$2:$H$355,"&lt;"&amp;H17)+1</f>
        <v>16</v>
      </c>
      <c r="J17" s="21">
        <f>VLOOKUP(I17,'Point Table - Half'!A:B,2,FALSE)</f>
        <v>46</v>
      </c>
      <c r="K17" s="40"/>
      <c r="P17" s="6"/>
      <c r="Q17" s="6"/>
      <c r="R17" s="9"/>
      <c r="X17" s="2"/>
      <c r="AB17" s="2"/>
      <c r="AC17" s="2"/>
      <c r="AD17" s="2"/>
      <c r="AE17" s="2"/>
    </row>
    <row r="18" spans="1:31" ht="14.15">
      <c r="A18" t="s">
        <v>175</v>
      </c>
      <c r="B18" t="s">
        <v>439</v>
      </c>
      <c r="C18" t="s">
        <v>38</v>
      </c>
      <c r="D18">
        <v>55</v>
      </c>
      <c r="E18" t="s">
        <v>19</v>
      </c>
      <c r="F18" s="19" t="str">
        <f>A18&amp;B18&amp;C18&amp;E18</f>
        <v>ChristinaBalchFMILLENNIUM RUNNING</v>
      </c>
      <c r="G18" s="11">
        <v>7.9375000000000001E-2</v>
      </c>
      <c r="H18" s="19">
        <f>IF(C18="F",VLOOKUP(D18,'F Half'!$A$2:$B$100,2,FALSE)*G18,VLOOKUP(D18,'M Half'!$A$2:$B$100,2,FALSE)*G18)</f>
        <v>6.6000312500000005E-2</v>
      </c>
      <c r="I18" s="20">
        <f>COUNTIFS($C$2:$C$355,C18,$H$2:$H$355,"&lt;"&amp;H18)+1</f>
        <v>17</v>
      </c>
      <c r="J18" s="21">
        <f>VLOOKUP(I18,'Point Table - Half'!A:B,2,FALSE)</f>
        <v>43</v>
      </c>
      <c r="K18" s="40"/>
      <c r="P18" s="6"/>
      <c r="Q18" s="6"/>
      <c r="R18" s="9"/>
      <c r="X18" s="2"/>
      <c r="AB18" s="2"/>
      <c r="AC18" s="2"/>
      <c r="AD18" s="2"/>
      <c r="AE18" s="2"/>
    </row>
    <row r="19" spans="1:31" ht="14.15">
      <c r="A19" t="s">
        <v>87</v>
      </c>
      <c r="B19" t="s">
        <v>874</v>
      </c>
      <c r="C19" t="s">
        <v>38</v>
      </c>
      <c r="D19">
        <v>56</v>
      </c>
      <c r="E19" t="s">
        <v>19</v>
      </c>
      <c r="F19" s="19" t="str">
        <f>A19&amp;B19&amp;C19&amp;E19</f>
        <v>EllenRaffioFMILLENNIUM RUNNING</v>
      </c>
      <c r="G19" s="11">
        <v>8.1111111111111106E-2</v>
      </c>
      <c r="H19" s="19">
        <f>IF(C19="F",VLOOKUP(D19,'F Half'!$A$2:$B$100,2,FALSE)*G19,VLOOKUP(D19,'M Half'!$A$2:$B$100,2,FALSE)*G19)</f>
        <v>6.6600333333333331E-2</v>
      </c>
      <c r="I19" s="20">
        <f>COUNTIFS($C$2:$C$355,C19,$H$2:$H$355,"&lt;"&amp;H19)+1</f>
        <v>18</v>
      </c>
      <c r="J19" s="21">
        <f>VLOOKUP(I19,'Point Table - Half'!A:B,2,FALSE)</f>
        <v>40</v>
      </c>
      <c r="K19" s="40"/>
      <c r="P19" s="6"/>
      <c r="Q19" s="6"/>
      <c r="R19" s="9"/>
      <c r="X19" s="2"/>
      <c r="AB19" s="2"/>
      <c r="AC19" s="2"/>
      <c r="AD19" s="2"/>
      <c r="AE19" s="2"/>
    </row>
    <row r="20" spans="1:31" ht="14.15">
      <c r="A20" t="s">
        <v>425</v>
      </c>
      <c r="B20" t="s">
        <v>426</v>
      </c>
      <c r="C20" t="s">
        <v>38</v>
      </c>
      <c r="D20">
        <v>52</v>
      </c>
      <c r="E20" t="s">
        <v>19</v>
      </c>
      <c r="F20" s="19" t="str">
        <f>A20&amp;B20&amp;C20&amp;E20</f>
        <v>YukiChorneyFMILLENNIUM RUNNING</v>
      </c>
      <c r="G20" s="11">
        <v>7.8171296296296294E-2</v>
      </c>
      <c r="H20" s="19">
        <f>IF(C20="F",VLOOKUP(D20,'F Half'!$A$2:$B$100,2,FALSE)*G20,VLOOKUP(D20,'M Half'!$A$2:$B$100,2,FALSE)*G20)</f>
        <v>6.7438377314814821E-2</v>
      </c>
      <c r="I20" s="20">
        <f>COUNTIFS($C$2:$C$355,C20,$H$2:$H$355,"&lt;"&amp;H20)+1</f>
        <v>19</v>
      </c>
      <c r="J20" s="21">
        <f>VLOOKUP(I20,'Point Table - Half'!A:B,2,FALSE)</f>
        <v>37</v>
      </c>
      <c r="K20" s="40"/>
      <c r="P20" s="6"/>
      <c r="Q20" s="6"/>
      <c r="R20" s="9"/>
      <c r="X20" s="2"/>
      <c r="AB20" s="2"/>
      <c r="AC20" s="2"/>
      <c r="AD20" s="2"/>
      <c r="AE20" s="2"/>
    </row>
    <row r="21" spans="1:31" ht="14.15">
      <c r="A21" t="s">
        <v>905</v>
      </c>
      <c r="B21" t="s">
        <v>904</v>
      </c>
      <c r="C21" t="s">
        <v>38</v>
      </c>
      <c r="D21">
        <v>37</v>
      </c>
      <c r="E21" t="s">
        <v>28</v>
      </c>
      <c r="F21" s="19" t="str">
        <f>A21&amp;B21&amp;C21&amp;E21</f>
        <v>ArianaPikeFWHITE MOUNTAIN MILERS</v>
      </c>
      <c r="G21" s="11">
        <v>6.8784722222222219E-2</v>
      </c>
      <c r="H21" s="19">
        <f>IF(C21="F",VLOOKUP(D21,'F Half'!$A$2:$B$100,2,FALSE)*G21,VLOOKUP(D21,'M Half'!$A$2:$B$100,2,FALSE)*G21)</f>
        <v>6.7615381944444441E-2</v>
      </c>
      <c r="I21" s="20">
        <f>COUNTIFS($C$2:$C$355,C21,$H$2:$H$355,"&lt;"&amp;H21)+1</f>
        <v>20</v>
      </c>
      <c r="J21" s="21">
        <f>VLOOKUP(I21,'Point Table - Half'!A:B,2,FALSE)</f>
        <v>34</v>
      </c>
      <c r="K21" s="40"/>
      <c r="P21" s="6"/>
      <c r="Q21" s="6"/>
      <c r="R21" s="9"/>
      <c r="X21" s="2"/>
      <c r="AB21" s="2"/>
      <c r="AC21" s="2"/>
      <c r="AD21" s="2"/>
      <c r="AE21" s="2"/>
    </row>
    <row r="22" spans="1:31" ht="14.15">
      <c r="A22" t="s">
        <v>440</v>
      </c>
      <c r="B22" t="s">
        <v>441</v>
      </c>
      <c r="C22" t="s">
        <v>38</v>
      </c>
      <c r="D22">
        <v>53</v>
      </c>
      <c r="E22" t="s">
        <v>19</v>
      </c>
      <c r="F22" s="19" t="str">
        <f>A22&amp;B22&amp;C22&amp;E22</f>
        <v>JacquelineRossiFMILLENNIUM RUNNING</v>
      </c>
      <c r="G22" s="11">
        <v>7.9594907407407406E-2</v>
      </c>
      <c r="H22" s="19">
        <f>IF(C22="F",VLOOKUP(D22,'F Half'!$A$2:$B$100,2,FALSE)*G22,VLOOKUP(D22,'M Half'!$A$2:$B$100,2,FALSE)*G22)</f>
        <v>6.7838739583333321E-2</v>
      </c>
      <c r="I22" s="20">
        <f>COUNTIFS($C$2:$C$355,C22,$H$2:$H$355,"&lt;"&amp;H22)+1</f>
        <v>21</v>
      </c>
      <c r="J22" s="21">
        <f>VLOOKUP(I22,'Point Table - Half'!A:B,2,FALSE)</f>
        <v>32</v>
      </c>
      <c r="K22" s="40"/>
      <c r="P22" s="6"/>
      <c r="Q22" s="6"/>
      <c r="R22" s="9"/>
      <c r="X22" s="2"/>
      <c r="AB22" s="2"/>
      <c r="AC22" s="2"/>
      <c r="AD22" s="2"/>
      <c r="AE22" s="2"/>
    </row>
    <row r="23" spans="1:31" ht="14.15">
      <c r="A23" t="s">
        <v>899</v>
      </c>
      <c r="B23" t="s">
        <v>900</v>
      </c>
      <c r="C23" t="s">
        <v>38</v>
      </c>
      <c r="D23">
        <v>22</v>
      </c>
      <c r="E23" t="s">
        <v>20</v>
      </c>
      <c r="F23" s="19" t="str">
        <f>A23&amp;B23&amp;C23&amp;E23</f>
        <v>AnnaJonesFUPPER VALLEY RUNNING CLUB</v>
      </c>
      <c r="G23" s="11">
        <v>6.8437499999999998E-2</v>
      </c>
      <c r="H23" s="19">
        <f>IF(C23="F",VLOOKUP(D23,'F Half'!$A$2:$B$100,2,FALSE)*G23,VLOOKUP(D23,'M Half'!$A$2:$B$100,2,FALSE)*G23)</f>
        <v>6.8437499999999998E-2</v>
      </c>
      <c r="I23" s="20">
        <f>COUNTIFS($C$2:$C$355,C23,$H$2:$H$355,"&lt;"&amp;H23)+1</f>
        <v>22</v>
      </c>
      <c r="J23" s="21">
        <f>VLOOKUP(I23,'Point Table - Half'!A:B,2,FALSE)</f>
        <v>30</v>
      </c>
      <c r="K23" s="40"/>
      <c r="P23" s="6"/>
      <c r="Q23" s="6"/>
      <c r="R23" s="9"/>
      <c r="X23" s="2"/>
      <c r="AB23" s="2"/>
      <c r="AC23" s="2"/>
      <c r="AD23" s="2"/>
      <c r="AE23" s="2"/>
    </row>
    <row r="24" spans="1:31" ht="14.15">
      <c r="A24" t="s">
        <v>222</v>
      </c>
      <c r="B24" t="s">
        <v>901</v>
      </c>
      <c r="C24" t="s">
        <v>38</v>
      </c>
      <c r="D24">
        <v>34</v>
      </c>
      <c r="E24" t="s">
        <v>20</v>
      </c>
      <c r="F24" s="19" t="str">
        <f>A24&amp;B24&amp;C24&amp;E24</f>
        <v>StacyMcAllister-GellerFUPPER VALLEY RUNNING CLUB</v>
      </c>
      <c r="G24" s="11">
        <v>6.9270833333333337E-2</v>
      </c>
      <c r="H24" s="19">
        <f>IF(C24="F",VLOOKUP(D24,'F Half'!$A$2:$B$100,2,FALSE)*G24,VLOOKUP(D24,'M Half'!$A$2:$B$100,2,FALSE)*G24)</f>
        <v>6.881364583333334E-2</v>
      </c>
      <c r="I24" s="20">
        <f>COUNTIFS($C$2:$C$355,C24,$H$2:$H$355,"&lt;"&amp;H24)+1</f>
        <v>23</v>
      </c>
      <c r="J24" s="21">
        <f>VLOOKUP(I24,'Point Table - Half'!A:B,2,FALSE)</f>
        <v>28</v>
      </c>
      <c r="K24" s="40"/>
      <c r="P24" s="6"/>
      <c r="Q24" s="6"/>
      <c r="R24" s="9"/>
      <c r="X24" s="2"/>
      <c r="AB24" s="2"/>
      <c r="AC24" s="2"/>
      <c r="AD24" s="2"/>
      <c r="AE24" s="2"/>
    </row>
    <row r="25" spans="1:31" ht="14.15">
      <c r="A25" t="s">
        <v>283</v>
      </c>
      <c r="B25" t="s">
        <v>855</v>
      </c>
      <c r="C25" t="s">
        <v>38</v>
      </c>
      <c r="D25">
        <v>49</v>
      </c>
      <c r="E25" t="s">
        <v>18</v>
      </c>
      <c r="F25" s="19" t="str">
        <f>A25&amp;B25&amp;C25&amp;E25</f>
        <v>RebeccaNoeFGREATER DERRY TRACK CLUB</v>
      </c>
      <c r="G25" s="11">
        <v>7.7372685185185183E-2</v>
      </c>
      <c r="H25" s="19">
        <f>IF(C25="F",VLOOKUP(D25,'F Half'!$A$2:$B$100,2,FALSE)*G25,VLOOKUP(D25,'M Half'!$A$2:$B$100,2,FALSE)*G25)</f>
        <v>6.9163443287037038E-2</v>
      </c>
      <c r="I25" s="20">
        <f>COUNTIFS($C$2:$C$355,C25,$H$2:$H$355,"&lt;"&amp;H25)+1</f>
        <v>24</v>
      </c>
      <c r="J25" s="21">
        <f>VLOOKUP(I25,'Point Table - Half'!A:B,2,FALSE)</f>
        <v>26</v>
      </c>
      <c r="K25" s="40"/>
      <c r="P25" s="6"/>
      <c r="Q25" s="6"/>
      <c r="R25" s="9"/>
      <c r="X25" s="2"/>
      <c r="AB25" s="2"/>
      <c r="AC25" s="2"/>
      <c r="AD25" s="2"/>
      <c r="AE25" s="2"/>
    </row>
    <row r="26" spans="1:31" ht="14.15">
      <c r="A26" t="s">
        <v>716</v>
      </c>
      <c r="B26" t="s">
        <v>276</v>
      </c>
      <c r="C26" t="s">
        <v>38</v>
      </c>
      <c r="D26">
        <v>26</v>
      </c>
      <c r="E26" t="s">
        <v>17</v>
      </c>
      <c r="F26" s="19" t="str">
        <f>A26&amp;B26&amp;C26&amp;E26</f>
        <v>AlannaMurphyFGATE CITY STRIDERS</v>
      </c>
      <c r="G26" s="11">
        <v>7.0243055555555559E-2</v>
      </c>
      <c r="H26" s="19">
        <f>IF(C26="F",VLOOKUP(D26,'F Half'!$A$2:$B$100,2,FALSE)*G26,VLOOKUP(D26,'M Half'!$A$2:$B$100,2,FALSE)*G26)</f>
        <v>7.0243055555555559E-2</v>
      </c>
      <c r="I26" s="20">
        <f>COUNTIFS($C$2:$C$355,C26,$H$2:$H$355,"&lt;"&amp;H26)+1</f>
        <v>25</v>
      </c>
      <c r="J26" s="21">
        <f>VLOOKUP(I26,'Point Table - Half'!A:B,2,FALSE)</f>
        <v>24</v>
      </c>
      <c r="K26" s="40"/>
      <c r="P26" s="6"/>
      <c r="Q26" s="6"/>
      <c r="R26" s="9"/>
      <c r="X26" s="2"/>
      <c r="AB26" s="2"/>
      <c r="AC26" s="2"/>
      <c r="AD26" s="2"/>
      <c r="AE26" s="2"/>
    </row>
    <row r="27" spans="1:31" ht="14.15">
      <c r="A27" t="s">
        <v>865</v>
      </c>
      <c r="B27" t="s">
        <v>866</v>
      </c>
      <c r="C27" t="s">
        <v>38</v>
      </c>
      <c r="D27">
        <v>36</v>
      </c>
      <c r="E27" t="s">
        <v>19</v>
      </c>
      <c r="F27" s="19" t="str">
        <f>A27&amp;B27&amp;C27&amp;E27</f>
        <v>KrystalBessetteFMILLENNIUM RUNNING</v>
      </c>
      <c r="G27" s="11">
        <v>7.2511574074074076E-2</v>
      </c>
      <c r="H27" s="19">
        <f>IF(C27="F",VLOOKUP(D27,'F Half'!$A$2:$B$100,2,FALSE)*G27,VLOOKUP(D27,'M Half'!$A$2:$B$100,2,FALSE)*G27)</f>
        <v>7.1568923611111113E-2</v>
      </c>
      <c r="I27" s="20">
        <f>COUNTIFS($C$2:$C$355,C27,$H$2:$H$355,"&lt;"&amp;H27)+1</f>
        <v>26</v>
      </c>
      <c r="J27" s="21">
        <f>VLOOKUP(I27,'Point Table - Half'!A:B,2,FALSE)</f>
        <v>22.5</v>
      </c>
      <c r="K27" s="40"/>
      <c r="P27" s="6"/>
      <c r="Q27" s="6"/>
      <c r="R27" s="9"/>
      <c r="X27" s="2"/>
      <c r="AB27" s="2"/>
      <c r="AC27" s="2"/>
      <c r="AD27" s="2"/>
      <c r="AE27" s="2"/>
    </row>
    <row r="28" spans="1:31" ht="14.15">
      <c r="A28" t="s">
        <v>847</v>
      </c>
      <c r="B28" t="s">
        <v>848</v>
      </c>
      <c r="C28" t="s">
        <v>38</v>
      </c>
      <c r="D28">
        <v>64</v>
      </c>
      <c r="E28" t="s">
        <v>21</v>
      </c>
      <c r="F28" s="19" t="str">
        <f>A28&amp;B28&amp;C28&amp;E28</f>
        <v>SherrieGibsonFGRANITE STATE RACING TEAM</v>
      </c>
      <c r="G28" s="11">
        <v>9.8518518518518519E-2</v>
      </c>
      <c r="H28" s="19">
        <f>IF(C28="F",VLOOKUP(D28,'F Half'!$A$2:$B$100,2,FALSE)*G28,VLOOKUP(D28,'M Half'!$A$2:$B$100,2,FALSE)*G28)</f>
        <v>7.2696814814814811E-2</v>
      </c>
      <c r="I28" s="20">
        <f>COUNTIFS($C$2:$C$355,C28,$H$2:$H$355,"&lt;"&amp;H28)+1</f>
        <v>27</v>
      </c>
      <c r="J28" s="21">
        <f>VLOOKUP(I28,'Point Table - Half'!A:B,2,FALSE)</f>
        <v>21</v>
      </c>
      <c r="K28" s="40"/>
      <c r="P28" s="6"/>
      <c r="Q28" s="6"/>
      <c r="R28" s="9"/>
      <c r="X28" s="2"/>
      <c r="AB28" s="2"/>
      <c r="AC28" s="2"/>
      <c r="AD28" s="2"/>
      <c r="AE28" s="2"/>
    </row>
    <row r="29" spans="1:31" ht="14.15">
      <c r="A29" t="s">
        <v>300</v>
      </c>
      <c r="B29" t="s">
        <v>519</v>
      </c>
      <c r="C29" t="s">
        <v>38</v>
      </c>
      <c r="D29">
        <v>72</v>
      </c>
      <c r="E29" t="s">
        <v>19</v>
      </c>
      <c r="F29" s="19" t="str">
        <f>A29&amp;B29&amp;C29&amp;E29</f>
        <v>SusanLoveringFMILLENNIUM RUNNING</v>
      </c>
      <c r="G29" s="11">
        <v>0.11126157407407407</v>
      </c>
      <c r="H29" s="19">
        <f>IF(C29="F",VLOOKUP(D29,'F Half'!$A$2:$B$100,2,FALSE)*G29,VLOOKUP(D29,'M Half'!$A$2:$B$100,2,FALSE)*G29)</f>
        <v>7.2842952546296288E-2</v>
      </c>
      <c r="I29" s="20">
        <f>COUNTIFS($C$2:$C$355,C29,$H$2:$H$355,"&lt;"&amp;H29)+1</f>
        <v>28</v>
      </c>
      <c r="J29" s="21">
        <f>VLOOKUP(I29,'Point Table - Half'!A:B,2,FALSE)</f>
        <v>19.5</v>
      </c>
      <c r="K29" s="40"/>
      <c r="P29" s="6"/>
      <c r="Q29" s="6"/>
      <c r="R29" s="9"/>
      <c r="X29" s="2"/>
      <c r="AB29" s="2"/>
      <c r="AC29" s="2"/>
      <c r="AD29" s="2"/>
      <c r="AE29" s="2"/>
    </row>
    <row r="30" spans="1:31" ht="14.15">
      <c r="A30" t="s">
        <v>650</v>
      </c>
      <c r="B30" t="s">
        <v>609</v>
      </c>
      <c r="C30" t="s">
        <v>38</v>
      </c>
      <c r="D30">
        <v>36</v>
      </c>
      <c r="E30" t="s">
        <v>18</v>
      </c>
      <c r="F30" s="19" t="str">
        <f>A30&amp;B30&amp;C30&amp;E30</f>
        <v>AleeRizzoFGREATER DERRY TRACK CLUB</v>
      </c>
      <c r="G30" s="11">
        <v>7.3923611111111107E-2</v>
      </c>
      <c r="H30" s="19">
        <f>IF(C30="F",VLOOKUP(D30,'F Half'!$A$2:$B$100,2,FALSE)*G30,VLOOKUP(D30,'M Half'!$A$2:$B$100,2,FALSE)*G30)</f>
        <v>7.2962604166666667E-2</v>
      </c>
      <c r="I30" s="20">
        <f>COUNTIFS($C$2:$C$355,C30,$H$2:$H$355,"&lt;"&amp;H30)+1</f>
        <v>29</v>
      </c>
      <c r="J30" s="21">
        <f>VLOOKUP(I30,'Point Table - Half'!A:B,2,FALSE)</f>
        <v>18</v>
      </c>
      <c r="K30" s="40"/>
      <c r="P30" s="6"/>
      <c r="Q30" s="6"/>
      <c r="R30" s="9"/>
      <c r="X30" s="2"/>
      <c r="AB30" s="2"/>
      <c r="AC30" s="2"/>
      <c r="AD30" s="2"/>
      <c r="AE30" s="2"/>
    </row>
    <row r="31" spans="1:31" ht="14.15">
      <c r="A31" t="s">
        <v>871</v>
      </c>
      <c r="B31" t="s">
        <v>872</v>
      </c>
      <c r="C31" t="s">
        <v>38</v>
      </c>
      <c r="D31">
        <v>48</v>
      </c>
      <c r="E31" t="s">
        <v>19</v>
      </c>
      <c r="F31" s="19" t="str">
        <f>A31&amp;B31&amp;C31&amp;E31</f>
        <v>ToryWightFMILLENNIUM RUNNING</v>
      </c>
      <c r="G31" s="11">
        <v>8.0763888888888885E-2</v>
      </c>
      <c r="H31" s="19">
        <f>IF(C31="F",VLOOKUP(D31,'F Half'!$A$2:$B$100,2,FALSE)*G31,VLOOKUP(D31,'M Half'!$A$2:$B$100,2,FALSE)*G31)</f>
        <v>7.3026708333333329E-2</v>
      </c>
      <c r="I31" s="20">
        <f>COUNTIFS($C$2:$C$355,C31,$H$2:$H$355,"&lt;"&amp;H31)+1</f>
        <v>30</v>
      </c>
      <c r="J31" s="21">
        <f>VLOOKUP(I31,'Point Table - Half'!A:B,2,FALSE)</f>
        <v>16.5</v>
      </c>
      <c r="K31" s="40"/>
      <c r="P31" s="6"/>
      <c r="Q31" s="6"/>
      <c r="R31" s="9"/>
      <c r="X31" s="2"/>
      <c r="AB31" s="2"/>
      <c r="AC31" s="2"/>
      <c r="AD31" s="2"/>
      <c r="AE31" s="2"/>
    </row>
    <row r="32" spans="1:31" ht="14.15">
      <c r="A32" t="s">
        <v>66</v>
      </c>
      <c r="B32" t="s">
        <v>907</v>
      </c>
      <c r="C32" t="s">
        <v>38</v>
      </c>
      <c r="D32">
        <v>55</v>
      </c>
      <c r="E32" t="s">
        <v>20</v>
      </c>
      <c r="F32" s="19" t="str">
        <f>A32&amp;B32&amp;C32&amp;E32</f>
        <v>JulieHarreldFUPPER VALLEY RUNNING CLUB</v>
      </c>
      <c r="G32" s="11">
        <v>8.8148148148148142E-2</v>
      </c>
      <c r="H32" s="19">
        <f>IF(C32="F",VLOOKUP(D32,'F Half'!$A$2:$B$100,2,FALSE)*G32,VLOOKUP(D32,'M Half'!$A$2:$B$100,2,FALSE)*G32)</f>
        <v>7.3295185185185185E-2</v>
      </c>
      <c r="I32" s="20">
        <f>COUNTIFS($C$2:$C$355,C32,$H$2:$H$355,"&lt;"&amp;H32)+1</f>
        <v>31</v>
      </c>
      <c r="J32" s="21">
        <f>VLOOKUP(I32,'Point Table - Half'!A:B,2,FALSE)</f>
        <v>15.5</v>
      </c>
      <c r="K32" s="40"/>
      <c r="P32" s="6"/>
      <c r="Q32" s="6"/>
      <c r="R32" s="9"/>
      <c r="X32" s="2"/>
      <c r="AB32" s="2"/>
      <c r="AC32" s="2"/>
      <c r="AD32" s="2"/>
      <c r="AE32" s="2"/>
    </row>
    <row r="33" spans="1:31" ht="14.15">
      <c r="A33" t="s">
        <v>80</v>
      </c>
      <c r="B33" t="s">
        <v>836</v>
      </c>
      <c r="C33" t="s">
        <v>38</v>
      </c>
      <c r="D33">
        <v>52</v>
      </c>
      <c r="E33" t="s">
        <v>17</v>
      </c>
      <c r="F33" s="19" t="str">
        <f>A33&amp;B33&amp;C33&amp;E33</f>
        <v>JenniferSaleskyFGATE CITY STRIDERS</v>
      </c>
      <c r="G33" s="11">
        <v>8.5173611111111117E-2</v>
      </c>
      <c r="H33" s="19">
        <f>IF(C33="F",VLOOKUP(D33,'F Half'!$A$2:$B$100,2,FALSE)*G33,VLOOKUP(D33,'M Half'!$A$2:$B$100,2,FALSE)*G33)</f>
        <v>7.3479274305555564E-2</v>
      </c>
      <c r="I33" s="20">
        <f>COUNTIFS($C$2:$C$355,C33,$H$2:$H$355,"&lt;"&amp;H33)+1</f>
        <v>32</v>
      </c>
      <c r="J33" s="21">
        <f>VLOOKUP(I33,'Point Table - Half'!A:B,2,FALSE)</f>
        <v>14.5</v>
      </c>
      <c r="K33" s="40"/>
      <c r="P33" s="6"/>
      <c r="Q33" s="6"/>
      <c r="R33" s="9"/>
      <c r="X33" s="2"/>
      <c r="AB33" s="2"/>
      <c r="AC33" s="2"/>
      <c r="AD33" s="2"/>
      <c r="AE33" s="2"/>
    </row>
    <row r="34" spans="1:31" ht="14.15">
      <c r="A34" t="s">
        <v>44</v>
      </c>
      <c r="B34" t="s">
        <v>479</v>
      </c>
      <c r="C34" t="s">
        <v>38</v>
      </c>
      <c r="D34">
        <v>57</v>
      </c>
      <c r="E34" t="s">
        <v>19</v>
      </c>
      <c r="F34" s="19" t="str">
        <f>A34&amp;B34&amp;C34&amp;E34</f>
        <v>LauraKeeleyFMILLENNIUM RUNNING</v>
      </c>
      <c r="G34" s="11">
        <v>9.0960648148148152E-2</v>
      </c>
      <c r="H34" s="19">
        <f>IF(C34="F",VLOOKUP(D34,'F Half'!$A$2:$B$100,2,FALSE)*G34,VLOOKUP(D34,'M Half'!$A$2:$B$100,2,FALSE)*G34)</f>
        <v>7.3741797453703697E-2</v>
      </c>
      <c r="I34" s="20">
        <f>COUNTIFS($C$2:$C$355,C34,$H$2:$H$355,"&lt;"&amp;H34)+1</f>
        <v>33</v>
      </c>
      <c r="J34" s="21">
        <f>VLOOKUP(I34,'Point Table - Half'!A:B,2,FALSE)</f>
        <v>13.5</v>
      </c>
      <c r="K34" s="40"/>
      <c r="P34" s="6"/>
      <c r="Q34" s="6"/>
      <c r="R34" s="9"/>
      <c r="X34" s="2"/>
      <c r="AB34" s="2"/>
      <c r="AC34" s="2"/>
      <c r="AD34" s="2"/>
      <c r="AE34" s="2"/>
    </row>
    <row r="35" spans="1:31" ht="14.15">
      <c r="A35" t="s">
        <v>831</v>
      </c>
      <c r="B35" t="s">
        <v>832</v>
      </c>
      <c r="C35" t="s">
        <v>38</v>
      </c>
      <c r="D35">
        <v>31</v>
      </c>
      <c r="E35" t="s">
        <v>17</v>
      </c>
      <c r="F35" s="19" t="str">
        <f>A35&amp;B35&amp;C35&amp;E35</f>
        <v>ElliennePlanchetFGATE CITY STRIDERS</v>
      </c>
      <c r="G35" s="11">
        <v>7.4062500000000003E-2</v>
      </c>
      <c r="H35" s="19">
        <f>IF(C35="F",VLOOKUP(D35,'F Half'!$A$2:$B$100,2,FALSE)*G35,VLOOKUP(D35,'M Half'!$A$2:$B$100,2,FALSE)*G35)</f>
        <v>7.3981031250000009E-2</v>
      </c>
      <c r="I35" s="20">
        <f>COUNTIFS($C$2:$C$355,C35,$H$2:$H$355,"&lt;"&amp;H35)+1</f>
        <v>34</v>
      </c>
      <c r="J35" s="21">
        <f>VLOOKUP(I35,'Point Table - Half'!A:B,2,FALSE)</f>
        <v>12.5</v>
      </c>
      <c r="K35" s="40"/>
      <c r="P35" s="6"/>
      <c r="Q35" s="6"/>
      <c r="R35" s="9"/>
      <c r="X35" s="2"/>
      <c r="AB35" s="2"/>
      <c r="AC35" s="2"/>
      <c r="AD35" s="2"/>
      <c r="AE35" s="2"/>
    </row>
    <row r="36" spans="1:31" ht="14.15">
      <c r="A36" t="s">
        <v>604</v>
      </c>
      <c r="B36" t="s">
        <v>730</v>
      </c>
      <c r="C36" t="s">
        <v>38</v>
      </c>
      <c r="D36">
        <v>46</v>
      </c>
      <c r="E36" t="s">
        <v>18</v>
      </c>
      <c r="F36" s="19" t="str">
        <f>A36&amp;B36&amp;C36&amp;E36</f>
        <v>BarbaraHolmesFGREATER DERRY TRACK CLUB</v>
      </c>
      <c r="G36" s="11">
        <v>8.0196759259259259E-2</v>
      </c>
      <c r="H36" s="19">
        <f>IF(C36="F",VLOOKUP(D36,'F Half'!$A$2:$B$100,2,FALSE)*G36,VLOOKUP(D36,'M Half'!$A$2:$B$100,2,FALSE)*G36)</f>
        <v>7.4045667824074068E-2</v>
      </c>
      <c r="I36" s="20">
        <f>COUNTIFS($C$2:$C$355,C36,$H$2:$H$355,"&lt;"&amp;H36)+1</f>
        <v>35</v>
      </c>
      <c r="J36" s="21">
        <f>VLOOKUP(I36,'Point Table - Half'!A:B,2,FALSE)</f>
        <v>11.5</v>
      </c>
      <c r="K36" s="40"/>
      <c r="P36" s="6"/>
      <c r="Q36" s="6"/>
      <c r="R36" s="9"/>
      <c r="X36" s="2"/>
      <c r="AB36" s="2"/>
      <c r="AC36" s="2"/>
      <c r="AD36" s="2"/>
      <c r="AE36" s="2"/>
    </row>
    <row r="37" spans="1:31" ht="14.15">
      <c r="A37" t="s">
        <v>36</v>
      </c>
      <c r="B37" t="s">
        <v>37</v>
      </c>
      <c r="C37" t="s">
        <v>38</v>
      </c>
      <c r="D37">
        <v>41</v>
      </c>
      <c r="E37" t="s">
        <v>17</v>
      </c>
      <c r="F37" s="19" t="str">
        <f>A37&amp;B37&amp;C37&amp;E37</f>
        <v>ChristyKervinFGATE CITY STRIDERS</v>
      </c>
      <c r="G37" s="11">
        <v>7.7407407407407411E-2</v>
      </c>
      <c r="H37" s="19">
        <f>IF(C37="F",VLOOKUP(D37,'F Half'!$A$2:$B$100,2,FALSE)*G37,VLOOKUP(D37,'M Half'!$A$2:$B$100,2,FALSE)*G37)</f>
        <v>7.4450444444444444E-2</v>
      </c>
      <c r="I37" s="20">
        <f>COUNTIFS($C$2:$C$355,C37,$H$2:$H$355,"&lt;"&amp;H37)+1</f>
        <v>36</v>
      </c>
      <c r="J37" s="21">
        <f>VLOOKUP(I37,'Point Table - Half'!A:B,2,FALSE)</f>
        <v>11</v>
      </c>
      <c r="K37" s="40"/>
      <c r="P37" s="6"/>
      <c r="Q37" s="6"/>
      <c r="R37" s="9"/>
      <c r="X37" s="2"/>
      <c r="AB37" s="2"/>
      <c r="AC37" s="2"/>
      <c r="AD37" s="2"/>
      <c r="AE37" s="2"/>
    </row>
    <row r="38" spans="1:31" ht="14.15">
      <c r="A38" t="s">
        <v>867</v>
      </c>
      <c r="B38" t="s">
        <v>868</v>
      </c>
      <c r="C38" t="s">
        <v>38</v>
      </c>
      <c r="D38">
        <v>43</v>
      </c>
      <c r="E38" t="s">
        <v>19</v>
      </c>
      <c r="F38" s="19" t="str">
        <f>A38&amp;B38&amp;C38&amp;E38</f>
        <v>LindsayMitchellFMILLENNIUM RUNNING</v>
      </c>
      <c r="G38" s="11">
        <v>7.856481481481481E-2</v>
      </c>
      <c r="H38" s="19">
        <f>IF(C38="F",VLOOKUP(D38,'F Half'!$A$2:$B$100,2,FALSE)*G38,VLOOKUP(D38,'M Half'!$A$2:$B$100,2,FALSE)*G38)</f>
        <v>7.4479444444444431E-2</v>
      </c>
      <c r="I38" s="20">
        <f>COUNTIFS($C$2:$C$355,C38,$H$2:$H$355,"&lt;"&amp;H38)+1</f>
        <v>37</v>
      </c>
      <c r="J38" s="21">
        <f>VLOOKUP(I38,'Point Table - Half'!A:B,2,FALSE)</f>
        <v>10.5</v>
      </c>
      <c r="K38" s="40"/>
      <c r="P38" s="6"/>
      <c r="Q38" s="6"/>
      <c r="R38" s="9"/>
      <c r="X38" s="2"/>
      <c r="AB38" s="2"/>
      <c r="AC38" s="2"/>
      <c r="AD38" s="2"/>
      <c r="AE38" s="2"/>
    </row>
    <row r="39" spans="1:31" ht="14.15">
      <c r="A39" t="s">
        <v>442</v>
      </c>
      <c r="B39" t="s">
        <v>443</v>
      </c>
      <c r="C39" t="s">
        <v>38</v>
      </c>
      <c r="D39">
        <v>40</v>
      </c>
      <c r="E39" t="s">
        <v>19</v>
      </c>
      <c r="F39" s="19" t="str">
        <f>A39&amp;B39&amp;C39&amp;E39</f>
        <v>AnnEdwardsFMILLENNIUM RUNNING</v>
      </c>
      <c r="G39" s="11">
        <v>7.829861111111111E-2</v>
      </c>
      <c r="H39" s="19">
        <f>IF(C39="F",VLOOKUP(D39,'F Half'!$A$2:$B$100,2,FALSE)*G39,VLOOKUP(D39,'M Half'!$A$2:$B$100,2,FALSE)*G39)</f>
        <v>7.5785225694444444E-2</v>
      </c>
      <c r="I39" s="20">
        <f>COUNTIFS($C$2:$C$355,C39,$H$2:$H$355,"&lt;"&amp;H39)+1</f>
        <v>38</v>
      </c>
      <c r="J39" s="21">
        <f>VLOOKUP(I39,'Point Table - Half'!A:B,2,FALSE)</f>
        <v>10</v>
      </c>
      <c r="K39" s="40"/>
      <c r="P39" s="6"/>
      <c r="Q39" s="6"/>
      <c r="R39" s="9"/>
      <c r="X39" s="2"/>
      <c r="AB39" s="2"/>
      <c r="AC39" s="2"/>
      <c r="AD39" s="2"/>
      <c r="AE39" s="2"/>
    </row>
    <row r="40" spans="1:31" ht="14.15">
      <c r="A40" t="s">
        <v>44</v>
      </c>
      <c r="B40" t="s">
        <v>159</v>
      </c>
      <c r="C40" t="s">
        <v>38</v>
      </c>
      <c r="D40">
        <v>47</v>
      </c>
      <c r="E40" t="s">
        <v>19</v>
      </c>
      <c r="F40" s="19" t="str">
        <f>A40&amp;B40&amp;C40&amp;E40</f>
        <v>LauraHeathFMILLENNIUM RUNNING</v>
      </c>
      <c r="G40" s="11">
        <v>8.4525462962962969E-2</v>
      </c>
      <c r="H40" s="19">
        <f>IF(C40="F",VLOOKUP(D40,'F Half'!$A$2:$B$100,2,FALSE)*G40,VLOOKUP(D40,'M Half'!$A$2:$B$100,2,FALSE)*G40)</f>
        <v>7.7256273148148161E-2</v>
      </c>
      <c r="I40" s="20">
        <f>COUNTIFS($C$2:$C$355,C40,$H$2:$H$355,"&lt;"&amp;H40)+1</f>
        <v>39</v>
      </c>
      <c r="J40" s="21">
        <f>VLOOKUP(I40,'Point Table - Half'!A:B,2,FALSE)</f>
        <v>9.5</v>
      </c>
      <c r="K40" s="40"/>
      <c r="P40" s="6"/>
      <c r="Q40" s="6"/>
      <c r="R40" s="9"/>
      <c r="X40" s="2"/>
      <c r="AB40" s="2"/>
      <c r="AC40" s="2"/>
      <c r="AD40" s="2"/>
      <c r="AE40" s="2"/>
    </row>
    <row r="41" spans="1:31" ht="14.15">
      <c r="A41" t="s">
        <v>186</v>
      </c>
      <c r="B41" t="s">
        <v>395</v>
      </c>
      <c r="C41" t="s">
        <v>38</v>
      </c>
      <c r="D41">
        <v>56</v>
      </c>
      <c r="E41" t="s">
        <v>17</v>
      </c>
      <c r="F41" s="19" t="str">
        <f>A41&amp;B41&amp;C41&amp;E41</f>
        <v>LisaReillyFGATE CITY STRIDERS</v>
      </c>
      <c r="G41" s="11">
        <v>9.4282407407407412E-2</v>
      </c>
      <c r="H41" s="19">
        <f>IF(C41="F",VLOOKUP(D41,'F Half'!$A$2:$B$100,2,FALSE)*G41,VLOOKUP(D41,'M Half'!$A$2:$B$100,2,FALSE)*G41)</f>
        <v>7.7415284722222227E-2</v>
      </c>
      <c r="I41" s="20">
        <f>COUNTIFS($C$2:$C$355,C41,$H$2:$H$355,"&lt;"&amp;H41)+1</f>
        <v>40</v>
      </c>
      <c r="J41" s="21">
        <f>VLOOKUP(I41,'Point Table - Half'!A:B,2,FALSE)</f>
        <v>9</v>
      </c>
      <c r="K41" s="40"/>
      <c r="P41" s="6"/>
      <c r="Q41" s="6"/>
      <c r="R41" s="9"/>
      <c r="X41" s="2"/>
      <c r="AB41" s="2"/>
      <c r="AC41" s="2"/>
      <c r="AD41" s="2"/>
      <c r="AE41" s="2"/>
    </row>
    <row r="42" spans="1:31" ht="14.15">
      <c r="A42" t="s">
        <v>735</v>
      </c>
      <c r="B42" t="s">
        <v>736</v>
      </c>
      <c r="C42" t="s">
        <v>38</v>
      </c>
      <c r="D42">
        <v>62</v>
      </c>
      <c r="E42" t="s">
        <v>19</v>
      </c>
      <c r="F42" s="19" t="str">
        <f>A42&amp;B42&amp;C42&amp;E42</f>
        <v>PamelaBaxterFMILLENNIUM RUNNING</v>
      </c>
      <c r="G42" s="11">
        <v>0.10275462962962963</v>
      </c>
      <c r="H42" s="19">
        <f>IF(C42="F",VLOOKUP(D42,'F Half'!$A$2:$B$100,2,FALSE)*G42,VLOOKUP(D42,'M Half'!$A$2:$B$100,2,FALSE)*G42)</f>
        <v>7.7959937500000007E-2</v>
      </c>
      <c r="I42" s="20">
        <f>COUNTIFS($C$2:$C$355,C42,$H$2:$H$355,"&lt;"&amp;H42)+1</f>
        <v>41</v>
      </c>
      <c r="J42" s="21">
        <f>VLOOKUP(I42,'Point Table - Half'!A:B,2,FALSE)</f>
        <v>8.6999999999999993</v>
      </c>
      <c r="K42" s="40"/>
      <c r="P42" s="6"/>
      <c r="Q42" s="6"/>
      <c r="R42" s="9"/>
      <c r="X42" s="2"/>
      <c r="AB42" s="2"/>
      <c r="AC42" s="2"/>
      <c r="AD42" s="2"/>
      <c r="AE42" s="2"/>
    </row>
    <row r="43" spans="1:31" ht="14.15">
      <c r="A43" t="s">
        <v>66</v>
      </c>
      <c r="B43" t="s">
        <v>67</v>
      </c>
      <c r="C43" t="s">
        <v>38</v>
      </c>
      <c r="D43">
        <v>55</v>
      </c>
      <c r="E43" t="s">
        <v>17</v>
      </c>
      <c r="F43" s="19" t="str">
        <f>A43&amp;B43&amp;C43&amp;E43</f>
        <v>JulieSwainFGATE CITY STRIDERS</v>
      </c>
      <c r="G43" s="11">
        <v>9.4583333333333339E-2</v>
      </c>
      <c r="H43" s="19">
        <f>IF(C43="F",VLOOKUP(D43,'F Half'!$A$2:$B$100,2,FALSE)*G43,VLOOKUP(D43,'M Half'!$A$2:$B$100,2,FALSE)*G43)</f>
        <v>7.8646041666666666E-2</v>
      </c>
      <c r="I43" s="20">
        <f>COUNTIFS($C$2:$C$355,C43,$H$2:$H$355,"&lt;"&amp;H43)+1</f>
        <v>42</v>
      </c>
      <c r="J43" s="21">
        <f>VLOOKUP(I43,'Point Table - Half'!A:B,2,FALSE)</f>
        <v>8.4</v>
      </c>
      <c r="K43" s="40"/>
      <c r="P43" s="6"/>
      <c r="Q43" s="6"/>
      <c r="R43" s="9"/>
      <c r="X43" s="2"/>
      <c r="AB43" s="2"/>
      <c r="AC43" s="2"/>
      <c r="AD43" s="2"/>
      <c r="AE43" s="2"/>
    </row>
    <row r="44" spans="1:31" ht="14.15">
      <c r="A44" t="s">
        <v>834</v>
      </c>
      <c r="B44" t="s">
        <v>835</v>
      </c>
      <c r="C44" t="s">
        <v>38</v>
      </c>
      <c r="D44">
        <v>31</v>
      </c>
      <c r="E44" t="s">
        <v>17</v>
      </c>
      <c r="F44" s="19" t="str">
        <f>A44&amp;B44&amp;C44&amp;E44</f>
        <v>JoyceLiangFGATE CITY STRIDERS</v>
      </c>
      <c r="G44" s="11">
        <v>8.0162037037037032E-2</v>
      </c>
      <c r="H44" s="19">
        <f>IF(C44="F",VLOOKUP(D44,'F Half'!$A$2:$B$100,2,FALSE)*G44,VLOOKUP(D44,'M Half'!$A$2:$B$100,2,FALSE)*G44)</f>
        <v>8.0073858796296291E-2</v>
      </c>
      <c r="I44" s="20">
        <f>COUNTIFS($C$2:$C$355,C44,$H$2:$H$355,"&lt;"&amp;H44)+1</f>
        <v>43</v>
      </c>
      <c r="J44" s="21">
        <f>VLOOKUP(I44,'Point Table - Half'!A:B,2,FALSE)</f>
        <v>8.1</v>
      </c>
      <c r="K44" s="40"/>
      <c r="P44" s="6"/>
      <c r="Q44" s="6"/>
      <c r="R44" s="9"/>
      <c r="X44" s="2"/>
      <c r="AB44" s="2"/>
      <c r="AC44" s="2"/>
      <c r="AD44" s="2"/>
      <c r="AE44" s="2"/>
    </row>
    <row r="45" spans="1:31" ht="14.15">
      <c r="A45" t="s">
        <v>43</v>
      </c>
      <c r="B45" t="s">
        <v>572</v>
      </c>
      <c r="C45" t="s">
        <v>38</v>
      </c>
      <c r="D45">
        <v>45</v>
      </c>
      <c r="E45" t="s">
        <v>19</v>
      </c>
      <c r="F45" s="19" t="str">
        <f>A45&amp;B45&amp;C45&amp;E45</f>
        <v>KarenBergquistFMILLENNIUM RUNNING</v>
      </c>
      <c r="G45" s="11">
        <v>8.5925925925925919E-2</v>
      </c>
      <c r="H45" s="19">
        <f>IF(C45="F",VLOOKUP(D45,'F Half'!$A$2:$B$100,2,FALSE)*G45,VLOOKUP(D45,'M Half'!$A$2:$B$100,2,FALSE)*G45)</f>
        <v>8.0091555555555555E-2</v>
      </c>
      <c r="I45" s="20">
        <f>COUNTIFS($C$2:$C$355,C45,$H$2:$H$355,"&lt;"&amp;H45)+1</f>
        <v>44</v>
      </c>
      <c r="J45" s="21">
        <f>VLOOKUP(I45,'Point Table - Half'!A:B,2,FALSE)</f>
        <v>7.8</v>
      </c>
      <c r="K45" s="40"/>
      <c r="P45" s="6"/>
      <c r="Q45" s="6"/>
      <c r="R45" s="9"/>
      <c r="X45" s="2"/>
      <c r="AB45" s="2"/>
      <c r="AC45" s="2"/>
      <c r="AD45" s="2"/>
      <c r="AE45" s="2"/>
    </row>
    <row r="46" spans="1:31" ht="14.15">
      <c r="A46" t="s">
        <v>733</v>
      </c>
      <c r="B46" t="s">
        <v>734</v>
      </c>
      <c r="C46" t="s">
        <v>38</v>
      </c>
      <c r="D46">
        <v>33</v>
      </c>
      <c r="E46" t="s">
        <v>19</v>
      </c>
      <c r="F46" s="19" t="str">
        <f>A46&amp;B46&amp;C46&amp;E46</f>
        <v>CourtneyAndingFMILLENNIUM RUNNING</v>
      </c>
      <c r="G46" s="11">
        <v>8.0775462962962966E-2</v>
      </c>
      <c r="H46" s="19">
        <f>IF(C46="F",VLOOKUP(D46,'F Half'!$A$2:$B$100,2,FALSE)*G46,VLOOKUP(D46,'M Half'!$A$2:$B$100,2,FALSE)*G46)</f>
        <v>8.0436206018518516E-2</v>
      </c>
      <c r="I46" s="20">
        <f>COUNTIFS($C$2:$C$355,C46,$H$2:$H$355,"&lt;"&amp;H46)+1</f>
        <v>45</v>
      </c>
      <c r="J46" s="21">
        <f>VLOOKUP(I46,'Point Table - Half'!A:B,2,FALSE)</f>
        <v>7.5</v>
      </c>
      <c r="K46" s="40"/>
      <c r="P46" s="6"/>
      <c r="Q46" s="6"/>
      <c r="R46" s="9"/>
      <c r="X46" s="2"/>
      <c r="AB46" s="2"/>
      <c r="AC46" s="2"/>
      <c r="AD46" s="2"/>
      <c r="AE46" s="2"/>
    </row>
    <row r="47" spans="1:31" ht="14.15">
      <c r="A47" t="s">
        <v>189</v>
      </c>
      <c r="B47" t="s">
        <v>870</v>
      </c>
      <c r="C47" t="s">
        <v>38</v>
      </c>
      <c r="D47">
        <v>28</v>
      </c>
      <c r="E47" t="s">
        <v>19</v>
      </c>
      <c r="F47" s="19" t="str">
        <f>A47&amp;B47&amp;C47&amp;E47</f>
        <v>MicheleTremblayFMILLENNIUM RUNNING</v>
      </c>
      <c r="G47" s="11">
        <v>8.0462962962962958E-2</v>
      </c>
      <c r="H47" s="19">
        <f>IF(C47="F",VLOOKUP(D47,'F Half'!$A$2:$B$100,2,FALSE)*G47,VLOOKUP(D47,'M Half'!$A$2:$B$100,2,FALSE)*G47)</f>
        <v>8.0462962962962958E-2</v>
      </c>
      <c r="I47" s="20">
        <f>COUNTIFS($C$2:$C$355,C47,$H$2:$H$355,"&lt;"&amp;H47)+1</f>
        <v>46</v>
      </c>
      <c r="J47" s="21">
        <f>VLOOKUP(I47,'Point Table - Half'!A:B,2,FALSE)</f>
        <v>7.25</v>
      </c>
      <c r="K47" s="40"/>
      <c r="P47" s="6"/>
      <c r="Q47" s="6"/>
      <c r="R47" s="9"/>
      <c r="X47" s="2"/>
      <c r="AB47" s="2"/>
      <c r="AC47" s="2"/>
      <c r="AD47" s="2"/>
      <c r="AE47" s="2"/>
    </row>
    <row r="48" spans="1:31" ht="14.15">
      <c r="A48" t="s">
        <v>841</v>
      </c>
      <c r="B48" t="s">
        <v>736</v>
      </c>
      <c r="C48" t="s">
        <v>38</v>
      </c>
      <c r="D48">
        <v>52</v>
      </c>
      <c r="E48" t="s">
        <v>17</v>
      </c>
      <c r="F48" s="19" t="str">
        <f>A48&amp;B48&amp;C48&amp;E48</f>
        <v>KerryBaxterFGATE CITY STRIDERS</v>
      </c>
      <c r="G48" s="11">
        <v>9.4062499999999993E-2</v>
      </c>
      <c r="H48" s="19">
        <f>IF(C48="F",VLOOKUP(D48,'F Half'!$A$2:$B$100,2,FALSE)*G48,VLOOKUP(D48,'M Half'!$A$2:$B$100,2,FALSE)*G48)</f>
        <v>8.114771875E-2</v>
      </c>
      <c r="I48" s="20">
        <f>COUNTIFS($C$2:$C$355,C48,$H$2:$H$355,"&lt;"&amp;H48)+1</f>
        <v>47</v>
      </c>
      <c r="J48" s="21">
        <f>VLOOKUP(I48,'Point Table - Half'!A:B,2,FALSE)</f>
        <v>7</v>
      </c>
      <c r="K48" s="40"/>
      <c r="P48" s="6"/>
      <c r="Q48" s="6"/>
      <c r="R48" s="9"/>
      <c r="X48" s="2"/>
      <c r="AB48" s="2"/>
      <c r="AC48" s="2"/>
      <c r="AD48" s="2"/>
      <c r="AE48" s="2"/>
    </row>
    <row r="49" spans="1:31" ht="14.15">
      <c r="A49" t="s">
        <v>277</v>
      </c>
      <c r="B49" t="s">
        <v>722</v>
      </c>
      <c r="C49" t="s">
        <v>38</v>
      </c>
      <c r="D49">
        <v>47</v>
      </c>
      <c r="E49" t="s">
        <v>19</v>
      </c>
      <c r="F49" s="19" t="str">
        <f>A49&amp;B49&amp;C49&amp;E49</f>
        <v>NicoleDowningFMILLENNIUM RUNNING</v>
      </c>
      <c r="G49" s="11">
        <v>8.9791666666666672E-2</v>
      </c>
      <c r="H49" s="19">
        <f>IF(C49="F",VLOOKUP(D49,'F Half'!$A$2:$B$100,2,FALSE)*G49,VLOOKUP(D49,'M Half'!$A$2:$B$100,2,FALSE)*G49)</f>
        <v>8.2069583333333349E-2</v>
      </c>
      <c r="I49" s="20">
        <f>COUNTIFS($C$2:$C$355,C49,$H$2:$H$355,"&lt;"&amp;H49)+1</f>
        <v>48</v>
      </c>
      <c r="J49" s="21">
        <f>VLOOKUP(I49,'Point Table - Half'!A:B,2,FALSE)</f>
        <v>6.75</v>
      </c>
      <c r="K49" s="40"/>
      <c r="P49" s="6"/>
      <c r="Q49" s="6"/>
      <c r="R49" s="9"/>
      <c r="X49" s="2"/>
      <c r="AB49" s="2"/>
      <c r="AC49" s="2"/>
      <c r="AD49" s="2"/>
      <c r="AE49" s="2"/>
    </row>
    <row r="50" spans="1:31" ht="14.15">
      <c r="A50" t="s">
        <v>875</v>
      </c>
      <c r="B50" t="s">
        <v>876</v>
      </c>
      <c r="C50" t="s">
        <v>38</v>
      </c>
      <c r="D50">
        <v>34</v>
      </c>
      <c r="E50" t="s">
        <v>19</v>
      </c>
      <c r="F50" s="19" t="str">
        <f>A50&amp;B50&amp;C50&amp;E50</f>
        <v>VeronicaHytnerFMILLENNIUM RUNNING</v>
      </c>
      <c r="G50" s="11">
        <v>8.3229166666666674E-2</v>
      </c>
      <c r="H50" s="19">
        <f>IF(C50="F",VLOOKUP(D50,'F Half'!$A$2:$B$100,2,FALSE)*G50,VLOOKUP(D50,'M Half'!$A$2:$B$100,2,FALSE)*G50)</f>
        <v>8.2679854166666664E-2</v>
      </c>
      <c r="I50" s="20">
        <f>COUNTIFS($C$2:$C$355,C50,$H$2:$H$355,"&lt;"&amp;H50)+1</f>
        <v>49</v>
      </c>
      <c r="J50" s="21">
        <f>VLOOKUP(I50,'Point Table - Half'!A:B,2,FALSE)</f>
        <v>6.5</v>
      </c>
      <c r="K50" s="40"/>
      <c r="P50" s="6"/>
      <c r="Q50" s="6"/>
      <c r="R50" s="9"/>
      <c r="X50" s="2"/>
      <c r="AB50" s="2"/>
      <c r="AC50" s="2"/>
      <c r="AD50" s="2"/>
      <c r="AE50" s="2"/>
    </row>
    <row r="51" spans="1:31" ht="14.15">
      <c r="A51" t="s">
        <v>877</v>
      </c>
      <c r="B51" t="s">
        <v>878</v>
      </c>
      <c r="C51" t="s">
        <v>38</v>
      </c>
      <c r="D51">
        <v>33</v>
      </c>
      <c r="E51" t="s">
        <v>19</v>
      </c>
      <c r="F51" s="19" t="str">
        <f>A51&amp;B51&amp;C51&amp;E51</f>
        <v>SavannahRitterFMILLENNIUM RUNNING</v>
      </c>
      <c r="G51" s="11">
        <v>8.3530092592592586E-2</v>
      </c>
      <c r="H51" s="19">
        <f>IF(C51="F",VLOOKUP(D51,'F Half'!$A$2:$B$100,2,FALSE)*G51,VLOOKUP(D51,'M Half'!$A$2:$B$100,2,FALSE)*G51)</f>
        <v>8.3179266203703695E-2</v>
      </c>
      <c r="I51" s="20">
        <f>COUNTIFS($C$2:$C$355,C51,$H$2:$H$355,"&lt;"&amp;H51)+1</f>
        <v>50</v>
      </c>
      <c r="J51" s="21">
        <f>VLOOKUP(I51,'Point Table - Half'!A:B,2,FALSE)</f>
        <v>6.25</v>
      </c>
      <c r="K51" s="40"/>
      <c r="P51" s="6"/>
      <c r="Q51" s="6"/>
      <c r="R51" s="9"/>
      <c r="X51" s="2"/>
      <c r="AB51" s="2"/>
      <c r="AC51" s="2"/>
      <c r="AD51" s="2"/>
      <c r="AE51" s="2"/>
    </row>
    <row r="52" spans="1:31" ht="14.15">
      <c r="A52" t="s">
        <v>170</v>
      </c>
      <c r="B52" t="s">
        <v>897</v>
      </c>
      <c r="C52" t="s">
        <v>38</v>
      </c>
      <c r="D52">
        <v>46</v>
      </c>
      <c r="E52" t="s">
        <v>24</v>
      </c>
      <c r="F52" s="19" t="str">
        <f>A52&amp;B52&amp;C52&amp;E52</f>
        <v>JessicaMichaudFRUNNERS ALLEY</v>
      </c>
      <c r="G52" s="11">
        <v>9.0196759259259254E-2</v>
      </c>
      <c r="H52" s="19">
        <f>IF(C52="F",VLOOKUP(D52,'F Half'!$A$2:$B$100,2,FALSE)*G52,VLOOKUP(D52,'M Half'!$A$2:$B$100,2,FALSE)*G52)</f>
        <v>8.3278667824074074E-2</v>
      </c>
      <c r="I52" s="20">
        <f>COUNTIFS($C$2:$C$355,C52,$H$2:$H$355,"&lt;"&amp;H52)+1</f>
        <v>51</v>
      </c>
      <c r="J52" s="21">
        <f>VLOOKUP(I52,'Point Table - Half'!A:B,2,FALSE)</f>
        <v>6</v>
      </c>
      <c r="K52" s="40"/>
      <c r="P52" s="6"/>
      <c r="Q52" s="6"/>
      <c r="R52" s="9"/>
      <c r="X52" s="2"/>
      <c r="AB52" s="2"/>
      <c r="AC52" s="2"/>
      <c r="AD52" s="2"/>
      <c r="AE52" s="2"/>
    </row>
    <row r="53" spans="1:31" ht="14.15">
      <c r="A53" t="s">
        <v>837</v>
      </c>
      <c r="B53" t="s">
        <v>838</v>
      </c>
      <c r="C53" t="s">
        <v>38</v>
      </c>
      <c r="D53">
        <v>41</v>
      </c>
      <c r="E53" t="s">
        <v>17</v>
      </c>
      <c r="F53" s="19" t="str">
        <f>A53&amp;B53&amp;C53&amp;E53</f>
        <v>EricaMannettaFGATE CITY STRIDERS</v>
      </c>
      <c r="G53" s="11">
        <v>8.6863425925925927E-2</v>
      </c>
      <c r="H53" s="19">
        <f>IF(C53="F",VLOOKUP(D53,'F Half'!$A$2:$B$100,2,FALSE)*G53,VLOOKUP(D53,'M Half'!$A$2:$B$100,2,FALSE)*G53)</f>
        <v>8.3545243055555551E-2</v>
      </c>
      <c r="I53" s="20">
        <f>COUNTIFS($C$2:$C$355,C53,$H$2:$H$355,"&lt;"&amp;H53)+1</f>
        <v>52</v>
      </c>
      <c r="J53" s="21">
        <f>VLOOKUP(I53,'Point Table - Half'!A:B,2,FALSE)</f>
        <v>5.75</v>
      </c>
      <c r="K53" s="40"/>
      <c r="P53" s="6"/>
      <c r="Q53" s="6"/>
      <c r="R53" s="9"/>
      <c r="X53" s="2"/>
      <c r="AB53" s="2"/>
      <c r="AC53" s="2"/>
      <c r="AD53" s="2"/>
      <c r="AE53" s="2"/>
    </row>
    <row r="54" spans="1:31" ht="14.15">
      <c r="A54" t="s">
        <v>742</v>
      </c>
      <c r="B54" t="s">
        <v>743</v>
      </c>
      <c r="C54" t="s">
        <v>38</v>
      </c>
      <c r="D54">
        <v>36</v>
      </c>
      <c r="E54" t="s">
        <v>19</v>
      </c>
      <c r="F54" s="19" t="str">
        <f>A54&amp;B54&amp;C54&amp;E54</f>
        <v>MelissaNawnFMILLENNIUM RUNNING</v>
      </c>
      <c r="G54" s="11">
        <v>8.5520833333333338E-2</v>
      </c>
      <c r="H54" s="19">
        <f>IF(C54="F",VLOOKUP(D54,'F Half'!$A$2:$B$100,2,FALSE)*G54,VLOOKUP(D54,'M Half'!$A$2:$B$100,2,FALSE)*G54)</f>
        <v>8.4409062500000007E-2</v>
      </c>
      <c r="I54" s="20">
        <f>COUNTIFS($C$2:$C$355,C54,$H$2:$H$355,"&lt;"&amp;H54)+1</f>
        <v>53</v>
      </c>
      <c r="J54" s="21">
        <f>VLOOKUP(I54,'Point Table - Half'!A:B,2,FALSE)</f>
        <v>5.5</v>
      </c>
      <c r="K54" s="40"/>
      <c r="P54" s="6"/>
      <c r="Q54" s="6"/>
      <c r="R54" s="9"/>
      <c r="X54" s="2"/>
      <c r="AB54" s="2"/>
      <c r="AC54" s="2"/>
      <c r="AD54" s="2"/>
      <c r="AE54" s="2"/>
    </row>
    <row r="55" spans="1:31" ht="14.15">
      <c r="A55" s="3" t="s">
        <v>183</v>
      </c>
      <c r="B55" t="s">
        <v>453</v>
      </c>
      <c r="C55" t="s">
        <v>38</v>
      </c>
      <c r="D55">
        <v>55</v>
      </c>
      <c r="E55" t="s">
        <v>19</v>
      </c>
      <c r="F55" s="19" t="str">
        <f>A55&amp;B55&amp;C55&amp;E55</f>
        <v>KimBonenfantFMILLENNIUM RUNNING</v>
      </c>
      <c r="G55" s="11">
        <v>0.10190972222222222</v>
      </c>
      <c r="H55" s="19">
        <f>IF(C55="F",VLOOKUP(D55,'F Half'!$A$2:$B$100,2,FALSE)*G55,VLOOKUP(D55,'M Half'!$A$2:$B$100,2,FALSE)*G55)</f>
        <v>8.4737934027777781E-2</v>
      </c>
      <c r="I55" s="20">
        <f>COUNTIFS($C$2:$C$355,C55,$H$2:$H$355,"&lt;"&amp;H55)+1</f>
        <v>54</v>
      </c>
      <c r="J55" s="21">
        <f>VLOOKUP(I55,'Point Table - Half'!A:B,2,FALSE)</f>
        <v>5.25</v>
      </c>
      <c r="K55" s="40"/>
      <c r="P55" s="6"/>
      <c r="Q55" s="6"/>
      <c r="R55" s="9"/>
      <c r="X55" s="2"/>
      <c r="AB55" s="2"/>
      <c r="AC55" s="2"/>
      <c r="AD55" s="2"/>
      <c r="AE55" s="2"/>
    </row>
    <row r="56" spans="1:31" ht="14.15">
      <c r="A56" t="s">
        <v>57</v>
      </c>
      <c r="B56" t="s">
        <v>58</v>
      </c>
      <c r="C56" t="s">
        <v>38</v>
      </c>
      <c r="D56">
        <v>35</v>
      </c>
      <c r="E56" t="s">
        <v>17</v>
      </c>
      <c r="F56" s="19" t="str">
        <f>A56&amp;B56&amp;C56&amp;E56</f>
        <v>CarlyMatthewsFGATE CITY STRIDERS</v>
      </c>
      <c r="G56" s="11">
        <v>8.6342592592592596E-2</v>
      </c>
      <c r="H56" s="19">
        <f>IF(C56="F",VLOOKUP(D56,'F Half'!$A$2:$B$100,2,FALSE)*G56,VLOOKUP(D56,'M Half'!$A$2:$B$100,2,FALSE)*G56)</f>
        <v>8.5513703703703703E-2</v>
      </c>
      <c r="I56" s="20">
        <f>COUNTIFS($C$2:$C$355,C56,$H$2:$H$355,"&lt;"&amp;H56)+1</f>
        <v>55</v>
      </c>
      <c r="J56" s="21">
        <f>VLOOKUP(I56,'Point Table - Half'!A:B,2,FALSE)</f>
        <v>5</v>
      </c>
      <c r="K56" s="40"/>
      <c r="P56" s="6"/>
      <c r="Q56" s="6"/>
      <c r="R56" s="9"/>
      <c r="X56" s="2"/>
      <c r="AB56" s="2"/>
      <c r="AC56" s="2"/>
      <c r="AD56" s="2"/>
      <c r="AE56" s="2"/>
    </row>
    <row r="57" spans="1:31" ht="14.15">
      <c r="A57" t="s">
        <v>363</v>
      </c>
      <c r="B57" t="s">
        <v>364</v>
      </c>
      <c r="C57" t="s">
        <v>38</v>
      </c>
      <c r="D57">
        <v>42</v>
      </c>
      <c r="E57" t="s">
        <v>18</v>
      </c>
      <c r="F57" s="19" t="str">
        <f>A57&amp;B57&amp;C57&amp;E57</f>
        <v>SharonPetersonFGREATER DERRY TRACK CLUB</v>
      </c>
      <c r="G57" s="11">
        <v>8.9803240740740739E-2</v>
      </c>
      <c r="H57" s="19">
        <f>IF(C57="F",VLOOKUP(D57,'F Half'!$A$2:$B$100,2,FALSE)*G57,VLOOKUP(D57,'M Half'!$A$2:$B$100,2,FALSE)*G57)</f>
        <v>8.5780055555555554E-2</v>
      </c>
      <c r="I57" s="20">
        <f>COUNTIFS($C$2:$C$355,C57,$H$2:$H$355,"&lt;"&amp;H57)+1</f>
        <v>56</v>
      </c>
      <c r="J57" s="21">
        <f>VLOOKUP(I57,'Point Table - Half'!A:B,2,FALSE)</f>
        <v>4.75</v>
      </c>
      <c r="K57" s="40"/>
      <c r="P57" s="6"/>
      <c r="Q57" s="6"/>
      <c r="R57" s="9"/>
      <c r="X57" s="2"/>
      <c r="AB57" s="2"/>
      <c r="AC57" s="2"/>
      <c r="AD57" s="2"/>
      <c r="AE57" s="2"/>
    </row>
    <row r="58" spans="1:31" ht="14.15">
      <c r="A58" t="s">
        <v>353</v>
      </c>
      <c r="B58" t="s">
        <v>67</v>
      </c>
      <c r="C58" t="s">
        <v>38</v>
      </c>
      <c r="D58">
        <v>23</v>
      </c>
      <c r="E58" t="s">
        <v>17</v>
      </c>
      <c r="F58" s="19" t="str">
        <f>A58&amp;B58&amp;C58&amp;E58</f>
        <v>HannahSwainFGATE CITY STRIDERS</v>
      </c>
      <c r="G58" s="11">
        <v>8.6030092592592589E-2</v>
      </c>
      <c r="H58" s="19">
        <f>IF(C58="F",VLOOKUP(D58,'F Half'!$A$2:$B$100,2,FALSE)*G58,VLOOKUP(D58,'M Half'!$A$2:$B$100,2,FALSE)*G58)</f>
        <v>8.6030092592592589E-2</v>
      </c>
      <c r="I58" s="20">
        <f>COUNTIFS($C$2:$C$355,C58,$H$2:$H$355,"&lt;"&amp;H58)+1</f>
        <v>57</v>
      </c>
      <c r="J58" s="21">
        <f>VLOOKUP(I58,'Point Table - Half'!A:B,2,FALSE)</f>
        <v>4.5</v>
      </c>
      <c r="K58" s="40"/>
      <c r="P58" s="6"/>
      <c r="Q58" s="6"/>
      <c r="R58" s="9"/>
      <c r="X58" s="2"/>
      <c r="AB58" s="2"/>
      <c r="AC58" s="2"/>
      <c r="AD58" s="2"/>
      <c r="AE58" s="2"/>
    </row>
    <row r="59" spans="1:31" ht="14.15">
      <c r="A59" t="s">
        <v>617</v>
      </c>
      <c r="B59" t="s">
        <v>574</v>
      </c>
      <c r="C59" t="s">
        <v>38</v>
      </c>
      <c r="D59">
        <v>48</v>
      </c>
      <c r="E59" t="s">
        <v>19</v>
      </c>
      <c r="F59" s="19" t="str">
        <f>A59&amp;B59&amp;C59&amp;E59</f>
        <v>ErickaSwettFMILLENNIUM RUNNING</v>
      </c>
      <c r="G59" s="11">
        <v>9.5636574074074068E-2</v>
      </c>
      <c r="H59" s="19">
        <f>IF(C59="F",VLOOKUP(D59,'F Half'!$A$2:$B$100,2,FALSE)*G59,VLOOKUP(D59,'M Half'!$A$2:$B$100,2,FALSE)*G59)</f>
        <v>8.6474590277777777E-2</v>
      </c>
      <c r="I59" s="20">
        <f>COUNTIFS($C$2:$C$355,C59,$H$2:$H$355,"&lt;"&amp;H59)+1</f>
        <v>58</v>
      </c>
      <c r="J59" s="21">
        <f>VLOOKUP(I59,'Point Table - Half'!A:B,2,FALSE)</f>
        <v>4.25</v>
      </c>
      <c r="K59" s="40"/>
      <c r="P59" s="6"/>
      <c r="Q59" s="6"/>
      <c r="R59" s="9"/>
      <c r="X59" s="2"/>
      <c r="AB59" s="2"/>
      <c r="AC59" s="2"/>
      <c r="AD59" s="2"/>
      <c r="AE59" s="2"/>
    </row>
    <row r="60" spans="1:31" ht="14.15">
      <c r="A60" t="s">
        <v>829</v>
      </c>
      <c r="B60" t="s">
        <v>830</v>
      </c>
      <c r="C60" t="s">
        <v>38</v>
      </c>
      <c r="D60">
        <v>50</v>
      </c>
      <c r="E60" t="s">
        <v>22</v>
      </c>
      <c r="F60" s="19" t="str">
        <f>A60&amp;B60&amp;C60&amp;E60</f>
        <v>JanaLaudadioFACIDOTIC RACING</v>
      </c>
      <c r="G60" s="11">
        <v>9.8506944444444439E-2</v>
      </c>
      <c r="H60" s="19">
        <f>IF(C60="F",VLOOKUP(D60,'F Half'!$A$2:$B$100,2,FALSE)*G60,VLOOKUP(D60,'M Half'!$A$2:$B$100,2,FALSE)*G60)</f>
        <v>8.7030885416666662E-2</v>
      </c>
      <c r="I60" s="20">
        <f>COUNTIFS($C$2:$C$355,C60,$H$2:$H$355,"&lt;"&amp;H60)+1</f>
        <v>59</v>
      </c>
      <c r="J60" s="21">
        <f>VLOOKUP(I60,'Point Table - Half'!A:B,2,FALSE)</f>
        <v>4</v>
      </c>
      <c r="K60" s="40"/>
      <c r="P60" s="6"/>
      <c r="Q60" s="6"/>
      <c r="R60" s="9"/>
      <c r="X60" s="2"/>
      <c r="AB60" s="2"/>
      <c r="AC60" s="2"/>
      <c r="AD60" s="2"/>
      <c r="AE60" s="2"/>
    </row>
    <row r="61" spans="1:31" ht="14.15">
      <c r="A61" t="s">
        <v>886</v>
      </c>
      <c r="B61" t="s">
        <v>887</v>
      </c>
      <c r="C61" t="s">
        <v>38</v>
      </c>
      <c r="D61">
        <v>54</v>
      </c>
      <c r="E61" t="s">
        <v>19</v>
      </c>
      <c r="F61" s="19" t="str">
        <f>A61&amp;B61&amp;C61&amp;E61</f>
        <v>TheresaNobleFMILLENNIUM RUNNING</v>
      </c>
      <c r="G61" s="11">
        <v>0.10474537037037036</v>
      </c>
      <c r="H61" s="19">
        <f>IF(C61="F",VLOOKUP(D61,'F Half'!$A$2:$B$100,2,FALSE)*G61,VLOOKUP(D61,'M Half'!$A$2:$B$100,2,FALSE)*G61)</f>
        <v>8.8185127314814801E-2</v>
      </c>
      <c r="I61" s="20">
        <f>COUNTIFS($C$2:$C$355,C61,$H$2:$H$355,"&lt;"&amp;H61)+1</f>
        <v>60</v>
      </c>
      <c r="J61" s="21">
        <f>VLOOKUP(I61,'Point Table - Half'!A:B,2,FALSE)</f>
        <v>3.75</v>
      </c>
      <c r="K61" s="40"/>
      <c r="P61" s="6"/>
      <c r="Q61" s="6"/>
      <c r="R61" s="9"/>
      <c r="X61" s="2"/>
      <c r="AB61" s="2"/>
      <c r="AC61" s="2"/>
      <c r="AD61" s="2"/>
      <c r="AE61" s="2"/>
    </row>
    <row r="62" spans="1:31" ht="14.15">
      <c r="A62" t="s">
        <v>839</v>
      </c>
      <c r="B62" t="s">
        <v>840</v>
      </c>
      <c r="C62" t="s">
        <v>38</v>
      </c>
      <c r="D62">
        <v>39</v>
      </c>
      <c r="E62" t="s">
        <v>17</v>
      </c>
      <c r="F62" s="19" t="str">
        <f>A62&amp;B62&amp;C62&amp;E62</f>
        <v>AlishaGoodsellFGATE CITY STRIDERS</v>
      </c>
      <c r="G62" s="11">
        <v>9.1203703703703703E-2</v>
      </c>
      <c r="H62" s="19">
        <f>IF(C62="F",VLOOKUP(D62,'F Half'!$A$2:$B$100,2,FALSE)*G62,VLOOKUP(D62,'M Half'!$A$2:$B$100,2,FALSE)*G62)</f>
        <v>8.8786805555555556E-2</v>
      </c>
      <c r="I62" s="20">
        <f>COUNTIFS($C$2:$C$355,C62,$H$2:$H$355,"&lt;"&amp;H62)+1</f>
        <v>61</v>
      </c>
      <c r="J62" s="21">
        <f>VLOOKUP(I62,'Point Table - Half'!A:B,2,FALSE)</f>
        <v>3.5</v>
      </c>
      <c r="K62" s="40"/>
      <c r="P62" s="6"/>
      <c r="Q62" s="6"/>
      <c r="R62" s="9"/>
      <c r="X62" s="2"/>
      <c r="AB62" s="2"/>
      <c r="AC62" s="2"/>
      <c r="AD62" s="2"/>
      <c r="AE62" s="2"/>
    </row>
    <row r="63" spans="1:31" ht="14.15">
      <c r="A63" t="s">
        <v>898</v>
      </c>
      <c r="B63" t="s">
        <v>848</v>
      </c>
      <c r="C63" t="s">
        <v>38</v>
      </c>
      <c r="D63">
        <v>43</v>
      </c>
      <c r="E63" t="s">
        <v>24</v>
      </c>
      <c r="F63" s="19" t="str">
        <f>A63&amp;B63&amp;C63&amp;E63</f>
        <v>AliciaGibsonFRUNNERS ALLEY</v>
      </c>
      <c r="G63" s="11">
        <v>9.3784722222222228E-2</v>
      </c>
      <c r="H63" s="19">
        <f>IF(C63="F",VLOOKUP(D63,'F Half'!$A$2:$B$100,2,FALSE)*G63,VLOOKUP(D63,'M Half'!$A$2:$B$100,2,FALSE)*G63)</f>
        <v>8.890791666666667E-2</v>
      </c>
      <c r="I63" s="20">
        <f>COUNTIFS($C$2:$C$355,C63,$H$2:$H$355,"&lt;"&amp;H63)+1</f>
        <v>62</v>
      </c>
      <c r="J63" s="21">
        <f>VLOOKUP(I63,'Point Table - Half'!A:B,2,FALSE)</f>
        <v>3.25</v>
      </c>
      <c r="K63" s="40"/>
      <c r="P63" s="6"/>
      <c r="Q63" s="6"/>
      <c r="R63" s="9"/>
      <c r="X63" s="2"/>
      <c r="AB63" s="2"/>
      <c r="AC63" s="2"/>
      <c r="AD63" s="2"/>
      <c r="AE63" s="2"/>
    </row>
    <row r="64" spans="1:31" ht="14.15">
      <c r="A64" t="s">
        <v>393</v>
      </c>
      <c r="B64" t="s">
        <v>603</v>
      </c>
      <c r="C64" t="s">
        <v>38</v>
      </c>
      <c r="D64">
        <v>47</v>
      </c>
      <c r="E64" t="s">
        <v>19</v>
      </c>
      <c r="F64" s="19" t="str">
        <f>A64&amp;B64&amp;C64&amp;E64</f>
        <v>JillOberFMILLENNIUM RUNNING</v>
      </c>
      <c r="G64" s="11">
        <v>9.7442129629629629E-2</v>
      </c>
      <c r="H64" s="19">
        <f>IF(C64="F",VLOOKUP(D64,'F Half'!$A$2:$B$100,2,FALSE)*G64,VLOOKUP(D64,'M Half'!$A$2:$B$100,2,FALSE)*G64)</f>
        <v>8.9062106481481482E-2</v>
      </c>
      <c r="I64" s="20">
        <f>COUNTIFS($C$2:$C$355,C64,$H$2:$H$355,"&lt;"&amp;H64)+1</f>
        <v>63</v>
      </c>
      <c r="J64" s="21">
        <f>VLOOKUP(I64,'Point Table - Half'!A:B,2,FALSE)</f>
        <v>3</v>
      </c>
      <c r="K64" s="40"/>
      <c r="P64" s="6"/>
      <c r="Q64" s="6"/>
      <c r="R64" s="9"/>
      <c r="X64" s="2"/>
      <c r="AB64" s="2"/>
      <c r="AC64" s="2"/>
      <c r="AD64" s="2"/>
      <c r="AE64" s="2"/>
    </row>
    <row r="65" spans="1:31" ht="14.15">
      <c r="A65" t="s">
        <v>78</v>
      </c>
      <c r="B65" t="s">
        <v>79</v>
      </c>
      <c r="C65" t="s">
        <v>38</v>
      </c>
      <c r="D65">
        <v>62</v>
      </c>
      <c r="E65" t="s">
        <v>17</v>
      </c>
      <c r="F65" s="19" t="str">
        <f>A65&amp;B65&amp;C65&amp;E65</f>
        <v>CherieGaudetteFGATE CITY STRIDERS</v>
      </c>
      <c r="G65" s="11">
        <v>0.1182986111111111</v>
      </c>
      <c r="H65" s="19">
        <f>IF(C65="F",VLOOKUP(D65,'F Half'!$A$2:$B$100,2,FALSE)*G65,VLOOKUP(D65,'M Half'!$A$2:$B$100,2,FALSE)*G65)</f>
        <v>8.9753156249999994E-2</v>
      </c>
      <c r="I65" s="20">
        <f>COUNTIFS($C$2:$C$355,C65,$H$2:$H$355,"&lt;"&amp;H65)+1</f>
        <v>64</v>
      </c>
      <c r="J65" s="21">
        <f>VLOOKUP(I65,'Point Table - Half'!A:B,2,FALSE)</f>
        <v>2.8</v>
      </c>
      <c r="K65" s="40"/>
      <c r="P65" s="6"/>
      <c r="Q65" s="6"/>
      <c r="R65" s="9"/>
      <c r="X65" s="2"/>
      <c r="AB65" s="2"/>
      <c r="AC65" s="2"/>
      <c r="AD65" s="2"/>
      <c r="AE65" s="2"/>
    </row>
    <row r="66" spans="1:31" ht="14.15">
      <c r="A66" t="s">
        <v>226</v>
      </c>
      <c r="B66" t="s">
        <v>405</v>
      </c>
      <c r="C66" t="s">
        <v>38</v>
      </c>
      <c r="D66">
        <v>58</v>
      </c>
      <c r="E66" t="s">
        <v>17</v>
      </c>
      <c r="F66" s="19" t="str">
        <f>A66&amp;B66&amp;C66&amp;E66</f>
        <v>PamBernierFGATE CITY STRIDERS</v>
      </c>
      <c r="G66" s="11">
        <v>0.11236111111111111</v>
      </c>
      <c r="H66" s="19">
        <f>IF(C66="F",VLOOKUP(D66,'F Half'!$A$2:$B$100,2,FALSE)*G66,VLOOKUP(D66,'M Half'!$A$2:$B$100,2,FALSE)*G66)</f>
        <v>8.992259722222222E-2</v>
      </c>
      <c r="I66" s="20">
        <f>COUNTIFS($C$2:$C$355,C66,$H$2:$H$355,"&lt;"&amp;H66)+1</f>
        <v>65</v>
      </c>
      <c r="J66" s="21">
        <f>VLOOKUP(I66,'Point Table - Half'!A:B,2,FALSE)</f>
        <v>2.6</v>
      </c>
      <c r="K66" s="40"/>
      <c r="P66" s="6"/>
      <c r="Q66" s="6"/>
      <c r="R66" s="9"/>
      <c r="X66" s="2"/>
      <c r="AB66" s="2"/>
      <c r="AC66" s="2"/>
      <c r="AD66" s="2"/>
      <c r="AE66" s="2"/>
    </row>
    <row r="67" spans="1:31" ht="14.15">
      <c r="A67" t="s">
        <v>393</v>
      </c>
      <c r="B67" t="s">
        <v>394</v>
      </c>
      <c r="C67" t="s">
        <v>38</v>
      </c>
      <c r="D67">
        <v>38</v>
      </c>
      <c r="E67" t="s">
        <v>17</v>
      </c>
      <c r="F67" s="19" t="str">
        <f>A67&amp;B67&amp;C67&amp;E67</f>
        <v>JillRuddon-BenedumFGATE CITY STRIDERS</v>
      </c>
      <c r="G67" s="11">
        <v>9.2048611111111109E-2</v>
      </c>
      <c r="H67" s="19">
        <f>IF(C67="F",VLOOKUP(D67,'F Half'!$A$2:$B$100,2,FALSE)*G67,VLOOKUP(D67,'M Half'!$A$2:$B$100,2,FALSE)*G67)</f>
        <v>9.0069565972222224E-2</v>
      </c>
      <c r="I67" s="20">
        <f>COUNTIFS($C$2:$C$355,C67,$H$2:$H$355,"&lt;"&amp;H67)+1</f>
        <v>66</v>
      </c>
      <c r="J67" s="21">
        <f>VLOOKUP(I67,'Point Table - Half'!A:B,2,FALSE)</f>
        <v>2.4</v>
      </c>
      <c r="K67" s="40"/>
      <c r="P67" s="6"/>
      <c r="Q67" s="6"/>
      <c r="R67" s="9"/>
      <c r="X67" s="2"/>
      <c r="AB67" s="2"/>
      <c r="AC67" s="2"/>
      <c r="AD67" s="2"/>
      <c r="AE67" s="2"/>
    </row>
    <row r="68" spans="1:31" ht="14.15">
      <c r="A68" t="s">
        <v>61</v>
      </c>
      <c r="B68" t="s">
        <v>517</v>
      </c>
      <c r="C68" t="s">
        <v>38</v>
      </c>
      <c r="D68">
        <v>38</v>
      </c>
      <c r="E68" t="s">
        <v>17</v>
      </c>
      <c r="F68" s="19" t="str">
        <f>A68&amp;B68&amp;C68&amp;E68</f>
        <v>ShannonOBrienFGATE CITY STRIDERS</v>
      </c>
      <c r="G68" s="11">
        <v>9.2627314814814815E-2</v>
      </c>
      <c r="H68" s="19">
        <f>IF(C68="F",VLOOKUP(D68,'F Half'!$A$2:$B$100,2,FALSE)*G68,VLOOKUP(D68,'M Half'!$A$2:$B$100,2,FALSE)*G68)</f>
        <v>9.0635827546296302E-2</v>
      </c>
      <c r="I68" s="20">
        <f>COUNTIFS($C$2:$C$355,C68,$H$2:$H$355,"&lt;"&amp;H68)+1</f>
        <v>67</v>
      </c>
      <c r="J68" s="21">
        <f>VLOOKUP(I68,'Point Table - Half'!A:B,2,FALSE)</f>
        <v>2.2000000000000002</v>
      </c>
      <c r="K68" s="40"/>
      <c r="P68" s="6"/>
      <c r="Q68" s="6"/>
      <c r="R68" s="9"/>
      <c r="X68" s="2"/>
      <c r="AB68" s="2"/>
      <c r="AC68" s="2"/>
      <c r="AD68" s="2"/>
      <c r="AE68" s="2"/>
    </row>
    <row r="69" spans="1:31" ht="14.15">
      <c r="A69" t="s">
        <v>170</v>
      </c>
      <c r="B69" t="s">
        <v>171</v>
      </c>
      <c r="C69" t="s">
        <v>38</v>
      </c>
      <c r="D69">
        <v>49</v>
      </c>
      <c r="E69" t="s">
        <v>19</v>
      </c>
      <c r="F69" s="19" t="str">
        <f>A69&amp;B69&amp;C69&amp;E69</f>
        <v>JessicaCaseyFMILLENNIUM RUNNING</v>
      </c>
      <c r="G69" s="11">
        <v>0.10223379629629629</v>
      </c>
      <c r="H69" s="19">
        <f>IF(C69="F",VLOOKUP(D69,'F Half'!$A$2:$B$100,2,FALSE)*G69,VLOOKUP(D69,'M Half'!$A$2:$B$100,2,FALSE)*G69)</f>
        <v>9.1386790509259255E-2</v>
      </c>
      <c r="I69" s="20">
        <f>COUNTIFS($C$2:$C$355,C69,$H$2:$H$355,"&lt;"&amp;H69)+1</f>
        <v>68</v>
      </c>
      <c r="J69" s="21">
        <f>VLOOKUP(I69,'Point Table - Half'!A:B,2,FALSE)</f>
        <v>2</v>
      </c>
      <c r="K69" s="40"/>
      <c r="P69" s="6"/>
      <c r="Q69" s="6"/>
      <c r="R69" s="9"/>
      <c r="X69" s="2"/>
      <c r="AB69" s="2"/>
      <c r="AC69" s="2"/>
      <c r="AD69" s="2"/>
      <c r="AE69" s="2"/>
    </row>
    <row r="70" spans="1:31" ht="14.15">
      <c r="A70" t="s">
        <v>681</v>
      </c>
      <c r="B70" t="s">
        <v>882</v>
      </c>
      <c r="C70" t="s">
        <v>38</v>
      </c>
      <c r="D70">
        <v>47</v>
      </c>
      <c r="E70" t="s">
        <v>19</v>
      </c>
      <c r="F70" s="19" t="str">
        <f>A70&amp;B70&amp;C70&amp;E70</f>
        <v>HeatherGeisserFMILLENNIUM RUNNING</v>
      </c>
      <c r="G70" s="11">
        <v>0.10151620370370371</v>
      </c>
      <c r="H70" s="19">
        <f>IF(C70="F",VLOOKUP(D70,'F Half'!$A$2:$B$100,2,FALSE)*G70,VLOOKUP(D70,'M Half'!$A$2:$B$100,2,FALSE)*G70)</f>
        <v>9.2785810185185197E-2</v>
      </c>
      <c r="I70" s="20">
        <f>COUNTIFS($C$2:$C$355,C70,$H$2:$H$355,"&lt;"&amp;H70)+1</f>
        <v>69</v>
      </c>
      <c r="J70" s="21">
        <f>VLOOKUP(I70,'Point Table - Half'!A:B,2,FALSE)</f>
        <v>1.8</v>
      </c>
      <c r="K70" s="40"/>
      <c r="P70" s="6"/>
      <c r="Q70" s="6"/>
      <c r="R70" s="9"/>
      <c r="X70" s="2"/>
      <c r="AB70" s="2"/>
      <c r="AC70" s="2"/>
      <c r="AD70" s="2"/>
      <c r="AE70" s="2"/>
    </row>
    <row r="71" spans="1:31" ht="14.15">
      <c r="A71" t="s">
        <v>856</v>
      </c>
      <c r="B71" t="s">
        <v>857</v>
      </c>
      <c r="C71" t="s">
        <v>38</v>
      </c>
      <c r="D71">
        <v>50</v>
      </c>
      <c r="E71" t="s">
        <v>18</v>
      </c>
      <c r="F71" s="19" t="str">
        <f>A71&amp;B71&amp;C71&amp;E71</f>
        <v>RobinHelfrichFGREATER DERRY TRACK CLUB</v>
      </c>
      <c r="G71" s="11">
        <v>0.10547453703703703</v>
      </c>
      <c r="H71" s="19">
        <f>IF(C71="F",VLOOKUP(D71,'F Half'!$A$2:$B$100,2,FALSE)*G71,VLOOKUP(D71,'M Half'!$A$2:$B$100,2,FALSE)*G71)</f>
        <v>9.3186753472222217E-2</v>
      </c>
      <c r="I71" s="20">
        <f>COUNTIFS($C$2:$C$355,C71,$H$2:$H$355,"&lt;"&amp;H71)+1</f>
        <v>70</v>
      </c>
      <c r="J71" s="21">
        <f>VLOOKUP(I71,'Point Table - Half'!A:B,2,FALSE)</f>
        <v>1.6</v>
      </c>
      <c r="K71" s="40"/>
      <c r="P71" s="6"/>
      <c r="Q71" s="6"/>
      <c r="R71" s="9"/>
      <c r="X71" s="2"/>
      <c r="AB71" s="2"/>
      <c r="AC71" s="2"/>
      <c r="AD71" s="2"/>
      <c r="AE71" s="2"/>
    </row>
    <row r="72" spans="1:31" ht="14.15">
      <c r="A72" t="s">
        <v>880</v>
      </c>
      <c r="B72" t="s">
        <v>881</v>
      </c>
      <c r="C72" t="s">
        <v>38</v>
      </c>
      <c r="D72">
        <v>32</v>
      </c>
      <c r="E72" t="s">
        <v>19</v>
      </c>
      <c r="F72" s="19" t="str">
        <f>A72&amp;B72&amp;C72&amp;E72</f>
        <v>KylieRochelleFMILLENNIUM RUNNING</v>
      </c>
      <c r="G72" s="11">
        <v>9.4675925925925927E-2</v>
      </c>
      <c r="H72" s="19">
        <f>IF(C72="F",VLOOKUP(D72,'F Half'!$A$2:$B$100,2,FALSE)*G72,VLOOKUP(D72,'M Half'!$A$2:$B$100,2,FALSE)*G72)</f>
        <v>9.4448703703703715E-2</v>
      </c>
      <c r="I72" s="20">
        <f>COUNTIFS($C$2:$C$355,C72,$H$2:$H$355,"&lt;"&amp;H72)+1</f>
        <v>71</v>
      </c>
      <c r="J72" s="21">
        <f>VLOOKUP(I72,'Point Table - Half'!A:B,2,FALSE)</f>
        <v>1.5</v>
      </c>
      <c r="K72" s="40"/>
      <c r="P72" s="6"/>
      <c r="Q72" s="6"/>
      <c r="R72" s="9"/>
      <c r="X72" s="2"/>
      <c r="AB72" s="2"/>
      <c r="AC72" s="2"/>
      <c r="AD72" s="2"/>
      <c r="AE72" s="2"/>
    </row>
    <row r="73" spans="1:31" ht="14.15">
      <c r="A73" t="s">
        <v>740</v>
      </c>
      <c r="B73" t="s">
        <v>741</v>
      </c>
      <c r="C73" t="s">
        <v>38</v>
      </c>
      <c r="D73">
        <v>62</v>
      </c>
      <c r="E73" t="s">
        <v>19</v>
      </c>
      <c r="F73" s="19" t="str">
        <f>A73&amp;B73&amp;C73&amp;E73</f>
        <v>StaceyHowardFMILLENNIUM RUNNING</v>
      </c>
      <c r="G73" s="11">
        <v>0.12577546296296296</v>
      </c>
      <c r="H73" s="19">
        <f>IF(C73="F",VLOOKUP(D73,'F Half'!$A$2:$B$100,2,FALSE)*G73,VLOOKUP(D73,'M Half'!$A$2:$B$100,2,FALSE)*G73)</f>
        <v>9.5425843750000003E-2</v>
      </c>
      <c r="I73" s="20">
        <f>COUNTIFS($C$2:$C$355,C73,$H$2:$H$355,"&lt;"&amp;H73)+1</f>
        <v>72</v>
      </c>
      <c r="J73" s="21">
        <f>VLOOKUP(I73,'Point Table - Half'!A:B,2,FALSE)</f>
        <v>1.4</v>
      </c>
      <c r="K73" s="40"/>
      <c r="P73" s="6"/>
      <c r="Q73" s="6"/>
      <c r="R73" s="9"/>
      <c r="X73" s="2"/>
      <c r="AB73" s="2"/>
      <c r="AC73" s="2"/>
      <c r="AD73" s="2"/>
      <c r="AE73" s="2"/>
    </row>
    <row r="74" spans="1:31" ht="14.15">
      <c r="A74" t="s">
        <v>454</v>
      </c>
      <c r="B74" t="s">
        <v>455</v>
      </c>
      <c r="C74" t="s">
        <v>38</v>
      </c>
      <c r="D74">
        <v>44</v>
      </c>
      <c r="E74" t="s">
        <v>19</v>
      </c>
      <c r="F74" s="19" t="str">
        <f>A74&amp;B74&amp;C74&amp;E74</f>
        <v>MalissaKnightFMILLENNIUM RUNNING</v>
      </c>
      <c r="G74" s="11">
        <v>0.10152777777777777</v>
      </c>
      <c r="H74" s="19">
        <f>IF(C74="F",VLOOKUP(D74,'F Half'!$A$2:$B$100,2,FALSE)*G74,VLOOKUP(D74,'M Half'!$A$2:$B$100,2,FALSE)*G74)</f>
        <v>9.5466569444444441E-2</v>
      </c>
      <c r="I74" s="20">
        <f>COUNTIFS($C$2:$C$355,C74,$H$2:$H$355,"&lt;"&amp;H74)+1</f>
        <v>73</v>
      </c>
      <c r="J74" s="21">
        <f>VLOOKUP(I74,'Point Table - Half'!A:B,2,FALSE)</f>
        <v>1.3</v>
      </c>
      <c r="K74" s="40"/>
      <c r="P74" s="6"/>
      <c r="Q74" s="6"/>
      <c r="R74" s="9"/>
      <c r="X74" s="2"/>
      <c r="AB74" s="2"/>
      <c r="AC74" s="2"/>
      <c r="AD74" s="2"/>
      <c r="AE74" s="2"/>
    </row>
    <row r="75" spans="1:31" ht="14.15">
      <c r="A75" t="s">
        <v>681</v>
      </c>
      <c r="B75" t="s">
        <v>858</v>
      </c>
      <c r="C75" t="s">
        <v>38</v>
      </c>
      <c r="D75">
        <v>47</v>
      </c>
      <c r="E75" t="s">
        <v>18</v>
      </c>
      <c r="F75" s="19" t="str">
        <f>A75&amp;B75&amp;C75&amp;E75</f>
        <v>HeatherGrayFGREATER DERRY TRACK CLUB</v>
      </c>
      <c r="G75" s="11">
        <v>0.10630787037037037</v>
      </c>
      <c r="H75" s="19">
        <f>IF(C75="F",VLOOKUP(D75,'F Half'!$A$2:$B$100,2,FALSE)*G75,VLOOKUP(D75,'M Half'!$A$2:$B$100,2,FALSE)*G75)</f>
        <v>9.7165393518518522E-2</v>
      </c>
      <c r="I75" s="20">
        <f>COUNTIFS($C$2:$C$355,C75,$H$2:$H$355,"&lt;"&amp;H75)+1</f>
        <v>74</v>
      </c>
      <c r="J75" s="21">
        <f>VLOOKUP(I75,'Point Table - Half'!A:B,2,FALSE)</f>
        <v>1.2</v>
      </c>
      <c r="K75" s="40"/>
      <c r="P75" s="6"/>
      <c r="Q75" s="6"/>
      <c r="R75" s="9"/>
      <c r="X75" s="2"/>
      <c r="AB75" s="2"/>
      <c r="AC75" s="2"/>
      <c r="AD75" s="2"/>
      <c r="AE75" s="2"/>
    </row>
    <row r="76" spans="1:31" ht="14.15">
      <c r="A76" t="s">
        <v>141</v>
      </c>
      <c r="B76" t="s">
        <v>142</v>
      </c>
      <c r="C76" t="s">
        <v>38</v>
      </c>
      <c r="D76">
        <v>60</v>
      </c>
      <c r="E76" t="s">
        <v>18</v>
      </c>
      <c r="F76" s="19" t="str">
        <f>A76&amp;B76&amp;C76&amp;E76</f>
        <v>ChristineSmithFGREATER DERRY TRACK CLUB</v>
      </c>
      <c r="G76" s="11">
        <v>0.12476851851851851</v>
      </c>
      <c r="H76" s="19">
        <f>IF(C76="F",VLOOKUP(D76,'F Half'!$A$2:$B$100,2,FALSE)*G76,VLOOKUP(D76,'M Half'!$A$2:$B$100,2,FALSE)*G76)</f>
        <v>9.7257060185185179E-2</v>
      </c>
      <c r="I76" s="20">
        <f>COUNTIFS($C$2:$C$355,C76,$H$2:$H$355,"&lt;"&amp;H76)+1</f>
        <v>75</v>
      </c>
      <c r="J76" s="21">
        <f>VLOOKUP(I76,'Point Table - Half'!A:B,2,FALSE)</f>
        <v>1.1000000000000001</v>
      </c>
      <c r="K76" s="40"/>
      <c r="P76" s="6"/>
      <c r="Q76" s="6"/>
      <c r="R76" s="9"/>
      <c r="X76" s="2"/>
      <c r="AB76" s="2"/>
      <c r="AC76" s="2"/>
      <c r="AD76" s="2"/>
      <c r="AE76" s="2"/>
    </row>
    <row r="77" spans="1:31" ht="14.15">
      <c r="A77" t="s">
        <v>61</v>
      </c>
      <c r="B77" t="s">
        <v>885</v>
      </c>
      <c r="C77" t="s">
        <v>38</v>
      </c>
      <c r="D77">
        <v>44</v>
      </c>
      <c r="E77" t="s">
        <v>19</v>
      </c>
      <c r="F77" s="19" t="str">
        <f>A77&amp;B77&amp;C77&amp;E77</f>
        <v>ShannonBeaumontFMILLENNIUM RUNNING</v>
      </c>
      <c r="G77" s="11">
        <v>0.10347222222222222</v>
      </c>
      <c r="H77" s="19">
        <f>IF(C77="F",VLOOKUP(D77,'F Half'!$A$2:$B$100,2,FALSE)*G77,VLOOKUP(D77,'M Half'!$A$2:$B$100,2,FALSE)*G77)</f>
        <v>9.7294930555555548E-2</v>
      </c>
      <c r="I77" s="20">
        <f>COUNTIFS($C$2:$C$355,C77,$H$2:$H$355,"&lt;"&amp;H77)+1</f>
        <v>76</v>
      </c>
      <c r="J77" s="21">
        <f>VLOOKUP(I77,'Point Table - Half'!A:B,2,FALSE)</f>
        <v>1</v>
      </c>
      <c r="K77" s="40"/>
      <c r="P77" s="6"/>
      <c r="Q77" s="6"/>
      <c r="R77" s="9"/>
      <c r="X77" s="2"/>
      <c r="AB77" s="2"/>
      <c r="AC77" s="2"/>
      <c r="AD77" s="2"/>
      <c r="AE77" s="2"/>
    </row>
    <row r="78" spans="1:31" ht="14.15">
      <c r="A78" t="s">
        <v>470</v>
      </c>
      <c r="B78" t="s">
        <v>842</v>
      </c>
      <c r="C78" t="s">
        <v>38</v>
      </c>
      <c r="D78">
        <v>39</v>
      </c>
      <c r="E78" t="s">
        <v>17</v>
      </c>
      <c r="F78" s="19" t="str">
        <f>A78&amp;B78&amp;C78&amp;E78</f>
        <v>MichelleBarzagaFGATE CITY STRIDERS</v>
      </c>
      <c r="G78" s="11">
        <v>0.10100694444444444</v>
      </c>
      <c r="H78" s="19">
        <f>IF(C78="F",VLOOKUP(D78,'F Half'!$A$2:$B$100,2,FALSE)*G78,VLOOKUP(D78,'M Half'!$A$2:$B$100,2,FALSE)*G78)</f>
        <v>9.8330260416666662E-2</v>
      </c>
      <c r="I78" s="20">
        <f>COUNTIFS($C$2:$C$355,C78,$H$2:$H$355,"&lt;"&amp;H78)+1</f>
        <v>77</v>
      </c>
      <c r="J78" s="21">
        <f>VLOOKUP(I78,'Point Table - Half'!A:B,2,FALSE)</f>
        <v>1</v>
      </c>
      <c r="K78" s="40"/>
      <c r="P78" s="6"/>
      <c r="Q78" s="6"/>
      <c r="R78" s="9"/>
      <c r="X78" s="2"/>
      <c r="AB78" s="2"/>
      <c r="AC78" s="2"/>
      <c r="AD78" s="2"/>
      <c r="AE78" s="2"/>
    </row>
    <row r="79" spans="1:31" ht="14.15">
      <c r="A79" t="s">
        <v>890</v>
      </c>
      <c r="B79" t="s">
        <v>891</v>
      </c>
      <c r="C79" t="s">
        <v>38</v>
      </c>
      <c r="D79">
        <v>56</v>
      </c>
      <c r="E79" t="s">
        <v>19</v>
      </c>
      <c r="F79" s="19" t="str">
        <f>A79&amp;B79&amp;C79&amp;E79</f>
        <v>KristinMaraFMILLENNIUM RUNNING</v>
      </c>
      <c r="G79" s="11">
        <v>0.11991898148148149</v>
      </c>
      <c r="H79" s="19">
        <f>IF(C79="F",VLOOKUP(D79,'F Half'!$A$2:$B$100,2,FALSE)*G79,VLOOKUP(D79,'M Half'!$A$2:$B$100,2,FALSE)*G79)</f>
        <v>9.8465475694444457E-2</v>
      </c>
      <c r="I79" s="20">
        <f>COUNTIFS($C$2:$C$355,C79,$H$2:$H$355,"&lt;"&amp;H79)+1</f>
        <v>78</v>
      </c>
      <c r="J79" s="21">
        <f>VLOOKUP(I79,'Point Table - Half'!A:B,2,FALSE)</f>
        <v>1</v>
      </c>
      <c r="K79" s="40"/>
      <c r="P79" s="6"/>
      <c r="Q79" s="6"/>
      <c r="R79" s="9"/>
      <c r="X79" s="2"/>
      <c r="AB79" s="2"/>
      <c r="AC79" s="2"/>
      <c r="AD79" s="2"/>
      <c r="AE79" s="2"/>
    </row>
    <row r="80" spans="1:31" ht="14.15">
      <c r="A80" t="s">
        <v>597</v>
      </c>
      <c r="B80" t="s">
        <v>608</v>
      </c>
      <c r="C80" t="s">
        <v>38</v>
      </c>
      <c r="D80">
        <v>39</v>
      </c>
      <c r="E80" t="s">
        <v>19</v>
      </c>
      <c r="F80" s="19" t="str">
        <f>A80&amp;B80&amp;C80&amp;E80</f>
        <v>SamanthaDignanFMILLENNIUM RUNNING</v>
      </c>
      <c r="G80" s="11">
        <v>0.10150462962962963</v>
      </c>
      <c r="H80" s="19">
        <f>IF(C80="F",VLOOKUP(D80,'F Half'!$A$2:$B$100,2,FALSE)*G80,VLOOKUP(D80,'M Half'!$A$2:$B$100,2,FALSE)*G80)</f>
        <v>9.8814756944444443E-2</v>
      </c>
      <c r="I80" s="20">
        <f>COUNTIFS($C$2:$C$355,C80,$H$2:$H$355,"&lt;"&amp;H80)+1</f>
        <v>79</v>
      </c>
      <c r="J80" s="21">
        <f>VLOOKUP(I80,'Point Table - Half'!A:B,2,FALSE)</f>
        <v>1</v>
      </c>
      <c r="K80" s="40"/>
      <c r="P80" s="6"/>
      <c r="Q80" s="6"/>
      <c r="R80" s="9"/>
      <c r="X80" s="2"/>
      <c r="AB80" s="2"/>
      <c r="AC80" s="2"/>
      <c r="AD80" s="2"/>
      <c r="AE80" s="2"/>
    </row>
    <row r="81" spans="1:31" ht="14.15">
      <c r="A81" t="s">
        <v>363</v>
      </c>
      <c r="B81" t="s">
        <v>634</v>
      </c>
      <c r="C81" t="s">
        <v>38</v>
      </c>
      <c r="D81">
        <v>55</v>
      </c>
      <c r="E81" t="s">
        <v>814</v>
      </c>
      <c r="F81" s="19" t="str">
        <f>A81&amp;B81&amp;C81&amp;E81</f>
        <v>SharonMorrisonFSIX03 ENDURANCE</v>
      </c>
      <c r="G81" s="11">
        <v>0.11890046296296296</v>
      </c>
      <c r="H81" s="19">
        <f>IF(C81="F",VLOOKUP(D81,'F Half'!$A$2:$B$100,2,FALSE)*G81,VLOOKUP(D81,'M Half'!$A$2:$B$100,2,FALSE)*G81)</f>
        <v>9.8865734953703696E-2</v>
      </c>
      <c r="I81" s="20">
        <f>COUNTIFS($C$2:$C$355,C81,$H$2:$H$355,"&lt;"&amp;H81)+1</f>
        <v>80</v>
      </c>
      <c r="J81" s="21">
        <f>VLOOKUP(I81,'Point Table - Half'!A:B,2,FALSE)</f>
        <v>1</v>
      </c>
      <c r="K81" s="40"/>
      <c r="P81" s="6"/>
      <c r="Q81" s="6"/>
      <c r="R81" s="9"/>
      <c r="X81" s="2"/>
      <c r="AB81" s="2"/>
      <c r="AC81" s="2"/>
      <c r="AD81" s="2"/>
      <c r="AE81" s="2"/>
    </row>
    <row r="82" spans="1:31" ht="14.15">
      <c r="A82" t="s">
        <v>764</v>
      </c>
      <c r="B82" t="s">
        <v>388</v>
      </c>
      <c r="C82" t="s">
        <v>38</v>
      </c>
      <c r="D82">
        <v>32</v>
      </c>
      <c r="E82" t="s">
        <v>19</v>
      </c>
      <c r="F82" s="19" t="str">
        <f>A82&amp;B82&amp;C82&amp;E82</f>
        <v>KristenKellyFMILLENNIUM RUNNING</v>
      </c>
      <c r="G82" s="11">
        <v>0.10062500000000001</v>
      </c>
      <c r="H82" s="19">
        <f>IF(C82="F",VLOOKUP(D82,'F Half'!$A$2:$B$100,2,FALSE)*G82,VLOOKUP(D82,'M Half'!$A$2:$B$100,2,FALSE)*G82)</f>
        <v>0.10038350000000001</v>
      </c>
      <c r="I82" s="20">
        <f>COUNTIFS($C$2:$C$355,C82,$H$2:$H$355,"&lt;"&amp;H82)+1</f>
        <v>81</v>
      </c>
      <c r="J82" s="21">
        <f>VLOOKUP(I82,'Point Table - Half'!A:B,2,FALSE)</f>
        <v>1</v>
      </c>
      <c r="K82" s="40"/>
      <c r="P82" s="6"/>
      <c r="Q82" s="6"/>
      <c r="R82" s="9"/>
      <c r="X82" s="2"/>
      <c r="AB82" s="2"/>
      <c r="AC82" s="2"/>
      <c r="AD82" s="2"/>
      <c r="AE82" s="2"/>
    </row>
    <row r="83" spans="1:31" ht="14.15">
      <c r="A83" t="s">
        <v>883</v>
      </c>
      <c r="B83" t="s">
        <v>884</v>
      </c>
      <c r="C83" t="s">
        <v>38</v>
      </c>
      <c r="D83">
        <v>32</v>
      </c>
      <c r="E83" t="s">
        <v>19</v>
      </c>
      <c r="F83" s="19" t="str">
        <f>A83&amp;B83&amp;C83&amp;E83</f>
        <v>CadyHickmanFMILLENNIUM RUNNING</v>
      </c>
      <c r="G83" s="11">
        <v>0.10277777777777777</v>
      </c>
      <c r="H83" s="19">
        <f>IF(C83="F",VLOOKUP(D83,'F Half'!$A$2:$B$100,2,FALSE)*G83,VLOOKUP(D83,'M Half'!$A$2:$B$100,2,FALSE)*G83)</f>
        <v>0.10253111111111111</v>
      </c>
      <c r="I83" s="20">
        <f>COUNTIFS($C$2:$C$355,C83,$H$2:$H$355,"&lt;"&amp;H83)+1</f>
        <v>82</v>
      </c>
      <c r="J83" s="21">
        <f>VLOOKUP(I83,'Point Table - Half'!A:B,2,FALSE)</f>
        <v>1</v>
      </c>
      <c r="K83" s="40"/>
      <c r="P83" s="6"/>
      <c r="Q83" s="6"/>
      <c r="R83" s="9"/>
      <c r="X83" s="2"/>
      <c r="AB83" s="2"/>
      <c r="AC83" s="2"/>
      <c r="AD83" s="2"/>
      <c r="AE83" s="2"/>
    </row>
    <row r="84" spans="1:31" ht="14.15">
      <c r="A84" t="s">
        <v>183</v>
      </c>
      <c r="B84" t="s">
        <v>184</v>
      </c>
      <c r="C84" t="s">
        <v>38</v>
      </c>
      <c r="D84">
        <v>64</v>
      </c>
      <c r="E84" t="s">
        <v>19</v>
      </c>
      <c r="F84" s="19" t="str">
        <f>A84&amp;B84&amp;C84&amp;E84</f>
        <v>KimMacdonald-ConillFMILLENNIUM RUNNING</v>
      </c>
      <c r="G84" s="11">
        <v>0.14061342592592593</v>
      </c>
      <c r="H84" s="19">
        <f>IF(C84="F",VLOOKUP(D84,'F Half'!$A$2:$B$100,2,FALSE)*G84,VLOOKUP(D84,'M Half'!$A$2:$B$100,2,FALSE)*G84)</f>
        <v>0.10375864699074075</v>
      </c>
      <c r="I84" s="20">
        <f>COUNTIFS($C$2:$C$355,C84,$H$2:$H$355,"&lt;"&amp;H84)+1</f>
        <v>83</v>
      </c>
      <c r="J84" s="21">
        <f>VLOOKUP(I84,'Point Table - Half'!A:B,2,FALSE)</f>
        <v>1</v>
      </c>
      <c r="K84" s="40"/>
      <c r="P84" s="6"/>
      <c r="Q84" s="6"/>
      <c r="R84" s="9"/>
      <c r="X84" s="2"/>
      <c r="AB84" s="2"/>
      <c r="AC84" s="2"/>
      <c r="AD84" s="2"/>
      <c r="AE84" s="2"/>
    </row>
    <row r="85" spans="1:31" ht="14.15">
      <c r="A85" t="s">
        <v>759</v>
      </c>
      <c r="B85" t="s">
        <v>760</v>
      </c>
      <c r="C85" t="s">
        <v>38</v>
      </c>
      <c r="D85">
        <v>64</v>
      </c>
      <c r="E85" t="s">
        <v>19</v>
      </c>
      <c r="F85" s="19" t="str">
        <f>A85&amp;B85&amp;C85&amp;E85</f>
        <v>LindaDoyleFMILLENNIUM RUNNING</v>
      </c>
      <c r="G85" s="11">
        <v>0.14074074074074075</v>
      </c>
      <c r="H85" s="19">
        <f>IF(C85="F",VLOOKUP(D85,'F Half'!$A$2:$B$100,2,FALSE)*G85,VLOOKUP(D85,'M Half'!$A$2:$B$100,2,FALSE)*G85)</f>
        <v>0.10385259259259259</v>
      </c>
      <c r="I85" s="20">
        <f>COUNTIFS($C$2:$C$355,C85,$H$2:$H$355,"&lt;"&amp;H85)+1</f>
        <v>84</v>
      </c>
      <c r="J85" s="21">
        <f>VLOOKUP(I85,'Point Table - Half'!A:B,2,FALSE)</f>
        <v>1</v>
      </c>
      <c r="K85" s="40"/>
      <c r="P85" s="6"/>
      <c r="Q85" s="6"/>
      <c r="R85" s="9"/>
      <c r="X85" s="2"/>
      <c r="AB85" s="2"/>
      <c r="AC85" s="2"/>
      <c r="AD85" s="2"/>
      <c r="AE85" s="2"/>
    </row>
    <row r="86" spans="1:31" ht="14.15">
      <c r="A86" t="s">
        <v>179</v>
      </c>
      <c r="B86" t="s">
        <v>188</v>
      </c>
      <c r="C86" t="s">
        <v>38</v>
      </c>
      <c r="D86">
        <v>56</v>
      </c>
      <c r="E86" t="s">
        <v>19</v>
      </c>
      <c r="F86" s="19" t="str">
        <f>A86&amp;B86&amp;C86&amp;E86</f>
        <v>JaneCottrellFMILLENNIUM RUNNING</v>
      </c>
      <c r="G86" s="11">
        <v>0.13011574074074075</v>
      </c>
      <c r="H86" s="19">
        <f>IF(C86="F",VLOOKUP(D86,'F Half'!$A$2:$B$100,2,FALSE)*G86,VLOOKUP(D86,'M Half'!$A$2:$B$100,2,FALSE)*G86)</f>
        <v>0.10683803472222224</v>
      </c>
      <c r="I86" s="20">
        <f>COUNTIFS($C$2:$C$355,C86,$H$2:$H$355,"&lt;"&amp;H86)+1</f>
        <v>85</v>
      </c>
      <c r="J86" s="21">
        <f>VLOOKUP(I86,'Point Table - Half'!A:B,2,FALSE)</f>
        <v>1</v>
      </c>
      <c r="K86" s="40"/>
      <c r="P86" s="6"/>
      <c r="Q86" s="6"/>
      <c r="R86" s="9"/>
      <c r="X86" s="2"/>
      <c r="AB86" s="2"/>
      <c r="AC86" s="2"/>
      <c r="AD86" s="2"/>
      <c r="AE86" s="2"/>
    </row>
    <row r="87" spans="1:31" ht="14.15">
      <c r="A87" t="s">
        <v>908</v>
      </c>
      <c r="B87" t="s">
        <v>907</v>
      </c>
      <c r="C87" t="s">
        <v>38</v>
      </c>
      <c r="D87">
        <v>21</v>
      </c>
      <c r="E87" t="s">
        <v>20</v>
      </c>
      <c r="F87" s="19" t="str">
        <f>A87&amp;B87&amp;C87&amp;E87</f>
        <v>MadelineHarreldFUPPER VALLEY RUNNING CLUB</v>
      </c>
      <c r="G87" s="11">
        <v>0.10716435185185186</v>
      </c>
      <c r="H87" s="19">
        <f>IF(C87="F",VLOOKUP(D87,'F Half'!$A$2:$B$100,2,FALSE)*G87,VLOOKUP(D87,'M Half'!$A$2:$B$100,2,FALSE)*G87)</f>
        <v>0.10696073958333334</v>
      </c>
      <c r="I87" s="20">
        <f>COUNTIFS($C$2:$C$355,C87,$H$2:$H$355,"&lt;"&amp;H87)+1</f>
        <v>86</v>
      </c>
      <c r="J87" s="21">
        <f>VLOOKUP(I87,'Point Table - Half'!A:B,2,FALSE)</f>
        <v>1</v>
      </c>
      <c r="K87" s="40"/>
      <c r="P87" s="6"/>
      <c r="Q87" s="6"/>
      <c r="R87" s="9"/>
      <c r="X87" s="2"/>
      <c r="AB87" s="2"/>
      <c r="AC87" s="2"/>
      <c r="AD87" s="2"/>
      <c r="AE87" s="2"/>
    </row>
    <row r="88" spans="1:31" ht="14.15">
      <c r="A88" t="s">
        <v>892</v>
      </c>
      <c r="B88" t="s">
        <v>893</v>
      </c>
      <c r="C88" t="s">
        <v>38</v>
      </c>
      <c r="D88">
        <v>50</v>
      </c>
      <c r="E88" t="s">
        <v>19</v>
      </c>
      <c r="F88" s="19" t="str">
        <f>A88&amp;B88&amp;C88&amp;E88</f>
        <v>KristeneNadeauFMILLENNIUM RUNNING</v>
      </c>
      <c r="G88" s="11">
        <v>0.12168981481481482</v>
      </c>
      <c r="H88" s="19">
        <f>IF(C88="F",VLOOKUP(D88,'F Half'!$A$2:$B$100,2,FALSE)*G88,VLOOKUP(D88,'M Half'!$A$2:$B$100,2,FALSE)*G88)</f>
        <v>0.10751295138888889</v>
      </c>
      <c r="I88" s="20">
        <f>COUNTIFS($C$2:$C$355,C88,$H$2:$H$355,"&lt;"&amp;H88)+1</f>
        <v>87</v>
      </c>
      <c r="J88" s="21">
        <f>VLOOKUP(I88,'Point Table - Half'!A:B,2,FALSE)</f>
        <v>1</v>
      </c>
      <c r="K88" s="40"/>
      <c r="P88" s="6"/>
      <c r="Q88" s="6"/>
      <c r="R88" s="9"/>
      <c r="X88" s="2"/>
      <c r="AB88" s="2"/>
      <c r="AC88" s="2"/>
      <c r="AD88" s="2"/>
      <c r="AE88" s="2"/>
    </row>
    <row r="89" spans="1:31" ht="14.15">
      <c r="A89" t="s">
        <v>710</v>
      </c>
      <c r="B89" t="s">
        <v>895</v>
      </c>
      <c r="C89" t="s">
        <v>38</v>
      </c>
      <c r="D89">
        <v>60</v>
      </c>
      <c r="E89" t="s">
        <v>19</v>
      </c>
      <c r="F89" s="19" t="str">
        <f>A89&amp;B89&amp;C89&amp;E89</f>
        <v>HeidiEnzmannFMILLENNIUM RUNNING</v>
      </c>
      <c r="G89" s="11">
        <v>0.13792824074074075</v>
      </c>
      <c r="H89" s="19">
        <f>IF(C89="F",VLOOKUP(D89,'F Half'!$A$2:$B$100,2,FALSE)*G89,VLOOKUP(D89,'M Half'!$A$2:$B$100,2,FALSE)*G89)</f>
        <v>0.10751506365740741</v>
      </c>
      <c r="I89" s="20">
        <f>COUNTIFS($C$2:$C$355,C89,$H$2:$H$355,"&lt;"&amp;H89)+1</f>
        <v>88</v>
      </c>
      <c r="J89" s="21">
        <f>VLOOKUP(I89,'Point Table - Half'!A:B,2,FALSE)</f>
        <v>1</v>
      </c>
      <c r="K89" s="40"/>
      <c r="P89" s="6"/>
      <c r="Q89" s="6"/>
      <c r="R89" s="9"/>
      <c r="X89" s="2"/>
      <c r="AB89" s="2"/>
      <c r="AC89" s="2"/>
      <c r="AD89" s="2"/>
      <c r="AE89" s="2"/>
    </row>
    <row r="90" spans="1:31" ht="14.15">
      <c r="A90" t="s">
        <v>470</v>
      </c>
      <c r="B90" t="s">
        <v>471</v>
      </c>
      <c r="C90" t="s">
        <v>38</v>
      </c>
      <c r="D90">
        <v>60</v>
      </c>
      <c r="E90" t="s">
        <v>19</v>
      </c>
      <c r="F90" s="19" t="str">
        <f>A90&amp;B90&amp;C90&amp;E90</f>
        <v>MichelleShea La SalaFMILLENNIUM RUNNING</v>
      </c>
      <c r="G90" s="11">
        <v>0.13793981481481482</v>
      </c>
      <c r="H90" s="19">
        <f>IF(C90="F",VLOOKUP(D90,'F Half'!$A$2:$B$100,2,FALSE)*G90,VLOOKUP(D90,'M Half'!$A$2:$B$100,2,FALSE)*G90)</f>
        <v>0.10752408564814815</v>
      </c>
      <c r="I90" s="20">
        <f>COUNTIFS($C$2:$C$355,C90,$H$2:$H$355,"&lt;"&amp;H90)+1</f>
        <v>89</v>
      </c>
      <c r="J90" s="21">
        <f>VLOOKUP(I90,'Point Table - Half'!A:B,2,FALSE)</f>
        <v>1</v>
      </c>
      <c r="K90" s="40"/>
      <c r="P90" s="6"/>
      <c r="Q90" s="6"/>
      <c r="R90" s="9"/>
      <c r="X90" s="2"/>
      <c r="AB90" s="2"/>
      <c r="AC90" s="2"/>
      <c r="AD90" s="2"/>
      <c r="AE90" s="2"/>
    </row>
    <row r="91" spans="1:31" ht="14.15">
      <c r="A91" t="s">
        <v>185</v>
      </c>
      <c r="B91" t="s">
        <v>165</v>
      </c>
      <c r="C91" t="s">
        <v>38</v>
      </c>
      <c r="D91">
        <v>44</v>
      </c>
      <c r="E91" t="s">
        <v>19</v>
      </c>
      <c r="F91" s="19" t="str">
        <f>A91&amp;B91&amp;C91&amp;E91</f>
        <v>KerriBoucherFMILLENNIUM RUNNING</v>
      </c>
      <c r="G91" s="11">
        <v>0.11574074074074074</v>
      </c>
      <c r="H91" s="19">
        <f>IF(C91="F",VLOOKUP(D91,'F Half'!$A$2:$B$100,2,FALSE)*G91,VLOOKUP(D91,'M Half'!$A$2:$B$100,2,FALSE)*G91)</f>
        <v>0.10883101851851852</v>
      </c>
      <c r="I91" s="20">
        <f>COUNTIFS($C$2:$C$355,C91,$H$2:$H$355,"&lt;"&amp;H91)+1</f>
        <v>90</v>
      </c>
      <c r="J91" s="21">
        <f>VLOOKUP(I91,'Point Table - Half'!A:B,2,FALSE)</f>
        <v>1</v>
      </c>
      <c r="K91" s="40"/>
      <c r="P91" s="6"/>
      <c r="Q91" s="6"/>
      <c r="R91" s="9"/>
      <c r="X91" s="2"/>
      <c r="AB91" s="2"/>
      <c r="AC91" s="2"/>
      <c r="AD91" s="2"/>
      <c r="AE91" s="2"/>
    </row>
    <row r="92" spans="1:31" ht="14.15">
      <c r="A92" t="s">
        <v>681</v>
      </c>
      <c r="B92" t="s">
        <v>410</v>
      </c>
      <c r="C92" t="s">
        <v>38</v>
      </c>
      <c r="D92">
        <v>47</v>
      </c>
      <c r="E92" t="s">
        <v>19</v>
      </c>
      <c r="F92" s="19" t="str">
        <f>A92&amp;B92&amp;C92&amp;E92</f>
        <v>HeatherTaylorFMILLENNIUM RUNNING</v>
      </c>
      <c r="G92" s="11">
        <v>0.13392361111111112</v>
      </c>
      <c r="H92" s="19">
        <f>IF(C92="F",VLOOKUP(D92,'F Half'!$A$2:$B$100,2,FALSE)*G92,VLOOKUP(D92,'M Half'!$A$2:$B$100,2,FALSE)*G92)</f>
        <v>0.12240618055555556</v>
      </c>
      <c r="I92" s="20">
        <f>COUNTIFS($C$2:$C$355,C92,$H$2:$H$355,"&lt;"&amp;H92)+1</f>
        <v>91</v>
      </c>
      <c r="J92" s="21">
        <f>VLOOKUP(I92,'Point Table - Half'!A:B,2,FALSE)</f>
        <v>1</v>
      </c>
      <c r="K92" s="40"/>
      <c r="P92" s="6"/>
      <c r="Q92" s="6"/>
      <c r="R92" s="9"/>
      <c r="X92" s="2"/>
      <c r="AB92" s="2"/>
      <c r="AC92" s="2"/>
      <c r="AD92" s="2"/>
      <c r="AE92" s="2"/>
    </row>
    <row r="93" spans="1:31" ht="14.15">
      <c r="A93" t="s">
        <v>894</v>
      </c>
      <c r="B93" t="s">
        <v>804</v>
      </c>
      <c r="C93" t="s">
        <v>38</v>
      </c>
      <c r="D93">
        <v>41</v>
      </c>
      <c r="E93" t="s">
        <v>19</v>
      </c>
      <c r="F93" s="19" t="str">
        <f>A93&amp;B93&amp;C93&amp;E93</f>
        <v>BriRysFMILLENNIUM RUNNING</v>
      </c>
      <c r="G93" s="11">
        <v>0.12798611111111111</v>
      </c>
      <c r="H93" s="19">
        <f>IF(C93="F",VLOOKUP(D93,'F Half'!$A$2:$B$100,2,FALSE)*G93,VLOOKUP(D93,'M Half'!$A$2:$B$100,2,FALSE)*G93)</f>
        <v>0.12309704166666666</v>
      </c>
      <c r="I93" s="20">
        <f>COUNTIFS($C$2:$C$355,C93,$H$2:$H$355,"&lt;"&amp;H93)+1</f>
        <v>92</v>
      </c>
      <c r="J93" s="21">
        <f>VLOOKUP(I93,'Point Table - Half'!A:B,2,FALSE)</f>
        <v>1</v>
      </c>
      <c r="K93" s="40"/>
      <c r="P93" s="6"/>
      <c r="Q93" s="6"/>
      <c r="R93" s="9"/>
      <c r="X93" s="2"/>
      <c r="AB93" s="2"/>
      <c r="AC93" s="2"/>
      <c r="AD93" s="2"/>
      <c r="AE93" s="2"/>
    </row>
    <row r="94" spans="1:31" ht="14.15">
      <c r="A94" t="s">
        <v>76</v>
      </c>
      <c r="B94" t="s">
        <v>77</v>
      </c>
      <c r="C94" t="s">
        <v>38</v>
      </c>
      <c r="D94">
        <v>29</v>
      </c>
      <c r="E94" t="s">
        <v>17</v>
      </c>
      <c r="F94" s="19" t="str">
        <f>A94&amp;B94&amp;C94&amp;E94</f>
        <v>AlisonLilienfeldFGATE CITY STRIDERS</v>
      </c>
      <c r="G94" s="11">
        <v>0.12765046296296295</v>
      </c>
      <c r="H94" s="19">
        <f>IF(C94="F",VLOOKUP(D94,'F Half'!$A$2:$B$100,2,FALSE)*G94,VLOOKUP(D94,'M Half'!$A$2:$B$100,2,FALSE)*G94)</f>
        <v>0.12765046296296295</v>
      </c>
      <c r="I94" s="20">
        <f>COUNTIFS($C$2:$C$355,C94,$H$2:$H$355,"&lt;"&amp;H94)+1</f>
        <v>93</v>
      </c>
      <c r="J94" s="21">
        <f>VLOOKUP(I94,'Point Table - Half'!A:B,2,FALSE)</f>
        <v>1</v>
      </c>
      <c r="K94" s="40"/>
      <c r="P94" s="6"/>
      <c r="Q94" s="6"/>
      <c r="R94" s="9"/>
      <c r="X94" s="2"/>
      <c r="AB94" s="2"/>
      <c r="AC94" s="2"/>
      <c r="AD94" s="2"/>
      <c r="AE94" s="2"/>
    </row>
    <row r="95" spans="1:31" ht="14.15">
      <c r="A95" t="s">
        <v>191</v>
      </c>
      <c r="B95" t="s">
        <v>192</v>
      </c>
      <c r="C95" t="s">
        <v>38</v>
      </c>
      <c r="D95">
        <v>53</v>
      </c>
      <c r="E95" t="s">
        <v>19</v>
      </c>
      <c r="F95" s="19" t="str">
        <f>A95&amp;B95&amp;C95&amp;E95</f>
        <v>DelilahMendralaFMILLENNIUM RUNNING</v>
      </c>
      <c r="G95" s="11">
        <v>0.15278935185185186</v>
      </c>
      <c r="H95" s="19">
        <f>IF(C95="F",VLOOKUP(D95,'F Half'!$A$2:$B$100,2,FALSE)*G95,VLOOKUP(D95,'M Half'!$A$2:$B$100,2,FALSE)*G95)</f>
        <v>0.13022236458333333</v>
      </c>
      <c r="I95" s="20">
        <f>COUNTIFS($C$2:$C$355,C95,$H$2:$H$355,"&lt;"&amp;H95)+1</f>
        <v>94</v>
      </c>
      <c r="J95" s="21">
        <f>VLOOKUP(I95,'Point Table - Half'!A:B,2,FALSE)</f>
        <v>1</v>
      </c>
      <c r="K95" s="40"/>
      <c r="P95" s="6"/>
      <c r="Q95" s="6"/>
      <c r="R95" s="9"/>
      <c r="X95" s="2"/>
      <c r="AB95" s="2"/>
      <c r="AC95" s="2"/>
      <c r="AD95" s="2"/>
      <c r="AE95" s="2"/>
    </row>
    <row r="96" spans="1:31" ht="14.15">
      <c r="A96" t="s">
        <v>766</v>
      </c>
      <c r="B96" t="s">
        <v>767</v>
      </c>
      <c r="C96" t="s">
        <v>38</v>
      </c>
      <c r="D96">
        <v>40</v>
      </c>
      <c r="E96" t="s">
        <v>19</v>
      </c>
      <c r="F96" s="19" t="str">
        <f>A96&amp;B96&amp;C96&amp;E96</f>
        <v>Megan EliseWestbrookFMILLENNIUM RUNNING</v>
      </c>
      <c r="G96" s="11">
        <v>0.13936342592592593</v>
      </c>
      <c r="H96" s="19">
        <f>IF(C96="F",VLOOKUP(D96,'F Half'!$A$2:$B$100,2,FALSE)*G96,VLOOKUP(D96,'M Half'!$A$2:$B$100,2,FALSE)*G96)</f>
        <v>0.1348898599537037</v>
      </c>
      <c r="I96" s="20">
        <f>COUNTIFS($C$2:$C$355,C96,$H$2:$H$355,"&lt;"&amp;H96)+1</f>
        <v>95</v>
      </c>
      <c r="J96" s="21">
        <f>VLOOKUP(I96,'Point Table - Half'!A:B,2,FALSE)</f>
        <v>1</v>
      </c>
      <c r="K96" s="40"/>
      <c r="P96" s="6"/>
      <c r="Q96" s="6"/>
      <c r="R96" s="9"/>
      <c r="X96" s="2"/>
      <c r="AB96" s="2"/>
      <c r="AC96" s="2"/>
      <c r="AD96" s="2"/>
      <c r="AE96" s="2"/>
    </row>
    <row r="97" spans="1:31" ht="14.15">
      <c r="A97" t="s">
        <v>723</v>
      </c>
      <c r="B97" t="s">
        <v>770</v>
      </c>
      <c r="C97" t="s">
        <v>38</v>
      </c>
      <c r="D97">
        <v>38</v>
      </c>
      <c r="E97" t="s">
        <v>19</v>
      </c>
      <c r="F97" s="19" t="str">
        <f>A97&amp;B97&amp;C97&amp;E97</f>
        <v>AmySpottsFMILLENNIUM RUNNING</v>
      </c>
      <c r="G97" s="11">
        <v>0.16052083333333333</v>
      </c>
      <c r="H97" s="19">
        <f>IF(C97="F",VLOOKUP(D97,'F Half'!$A$2:$B$100,2,FALSE)*G97,VLOOKUP(D97,'M Half'!$A$2:$B$100,2,FALSE)*G97)</f>
        <v>0.15706963541666669</v>
      </c>
      <c r="I97" s="20">
        <f>COUNTIFS($C$2:$C$355,C97,$H$2:$H$355,"&lt;"&amp;H97)+1</f>
        <v>96</v>
      </c>
      <c r="J97" s="21">
        <f>VLOOKUP(I97,'Point Table - Half'!A:B,2,FALSE)</f>
        <v>1</v>
      </c>
      <c r="K97" s="40"/>
      <c r="P97" s="6"/>
      <c r="Q97" s="6"/>
      <c r="R97" s="9"/>
      <c r="X97" s="2"/>
      <c r="AB97" s="2"/>
      <c r="AC97" s="2"/>
      <c r="AD97" s="2"/>
      <c r="AE97" s="2"/>
    </row>
    <row r="98" spans="1:31" ht="12.45">
      <c r="A98" t="s">
        <v>522</v>
      </c>
      <c r="B98" t="s">
        <v>523</v>
      </c>
      <c r="C98" t="s">
        <v>35</v>
      </c>
      <c r="D98">
        <v>47</v>
      </c>
      <c r="E98" t="s">
        <v>19</v>
      </c>
      <c r="F98" s="19" t="str">
        <f>A98&amp;B98&amp;C98&amp;E98</f>
        <v>MikeVeilleuxMMILLENNIUM RUNNING</v>
      </c>
      <c r="G98" s="11">
        <v>5.3043981481481484E-2</v>
      </c>
      <c r="H98" s="19">
        <f>IF(C98="F",VLOOKUP(D98,'F Half'!$A$2:$B$100,2,FALSE)*G98,VLOOKUP(D98,'M Half'!$A$2:$B$100,2,FALSE)*G98)</f>
        <v>4.8567069444444444E-2</v>
      </c>
      <c r="I98" s="20">
        <f>COUNTIFS($C$2:$C$355,C98,$H$2:$H$355,"&lt;"&amp;H98)+1</f>
        <v>1</v>
      </c>
      <c r="J98" s="21">
        <f>VLOOKUP(I98,'Point Table - Half'!A:B,2,FALSE)</f>
        <v>100</v>
      </c>
      <c r="K98" s="37"/>
      <c r="P98" s="6"/>
      <c r="Q98" s="6"/>
      <c r="R98" s="9"/>
      <c r="X98" s="2"/>
      <c r="AB98" s="2"/>
      <c r="AC98" s="2"/>
      <c r="AD98" s="2"/>
      <c r="AE98" s="2"/>
    </row>
    <row r="99" spans="1:31" ht="12.45">
      <c r="A99" t="s">
        <v>92</v>
      </c>
      <c r="B99" t="s">
        <v>484</v>
      </c>
      <c r="C99" t="s">
        <v>35</v>
      </c>
      <c r="D99">
        <v>56</v>
      </c>
      <c r="E99" t="s">
        <v>17</v>
      </c>
      <c r="F99" s="19" t="str">
        <f>A99&amp;B99&amp;C99&amp;E99</f>
        <v>MichaelO'NeillMGATE CITY STRIDERS</v>
      </c>
      <c r="G99" s="11">
        <v>5.814814814814815E-2</v>
      </c>
      <c r="H99" s="19">
        <f>IF(C99="F",VLOOKUP(D99,'F Half'!$A$2:$B$100,2,FALSE)*G99,VLOOKUP(D99,'M Half'!$A$2:$B$100,2,FALSE)*G99)</f>
        <v>4.9170074074074074E-2</v>
      </c>
      <c r="I99" s="20">
        <f>COUNTIFS($C$2:$C$355,C99,$H$2:$H$355,"&lt;"&amp;H99)+1</f>
        <v>2</v>
      </c>
      <c r="J99" s="21">
        <f>VLOOKUP(I99,'Point Table - Half'!A:B,2,FALSE)</f>
        <v>96</v>
      </c>
      <c r="K99" s="37"/>
      <c r="P99" s="6"/>
      <c r="Q99" s="6"/>
      <c r="R99" s="9"/>
      <c r="X99" s="2"/>
      <c r="AB99" s="2"/>
      <c r="AC99" s="2"/>
      <c r="AD99" s="2"/>
      <c r="AE99" s="2"/>
    </row>
    <row r="100" spans="1:31" ht="12.45">
      <c r="A100" t="s">
        <v>153</v>
      </c>
      <c r="B100" t="s">
        <v>154</v>
      </c>
      <c r="C100" t="s">
        <v>35</v>
      </c>
      <c r="D100">
        <v>46</v>
      </c>
      <c r="E100" t="s">
        <v>19</v>
      </c>
      <c r="F100" s="19" t="str">
        <f>A100&amp;B100&amp;C100&amp;E100</f>
        <v>DaveBeaudoinMMILLENNIUM RUNNING</v>
      </c>
      <c r="G100" s="11">
        <v>5.4895833333333331E-2</v>
      </c>
      <c r="H100" s="19">
        <f>IF(C100="F",VLOOKUP(D100,'F Half'!$A$2:$B$100,2,FALSE)*G100,VLOOKUP(D100,'M Half'!$A$2:$B$100,2,FALSE)*G100)</f>
        <v>5.0690812499999995E-2</v>
      </c>
      <c r="I100" s="20">
        <f>COUNTIFS($C$2:$C$355,C100,$H$2:$H$355,"&lt;"&amp;H100)+1</f>
        <v>3</v>
      </c>
      <c r="J100" s="21">
        <f>VLOOKUP(I100,'Point Table - Half'!A:B,2,FALSE)</f>
        <v>92</v>
      </c>
      <c r="K100" s="37"/>
      <c r="P100" s="6"/>
      <c r="Q100" s="6"/>
      <c r="R100" s="9"/>
      <c r="X100" s="2"/>
      <c r="AB100" s="2"/>
      <c r="AC100" s="2"/>
      <c r="AD100" s="2"/>
      <c r="AE100" s="2"/>
    </row>
    <row r="101" spans="1:31" ht="12.45">
      <c r="A101" t="s">
        <v>202</v>
      </c>
      <c r="B101" t="s">
        <v>376</v>
      </c>
      <c r="C101" t="s">
        <v>35</v>
      </c>
      <c r="D101">
        <v>47</v>
      </c>
      <c r="E101" t="s">
        <v>17</v>
      </c>
      <c r="F101" s="19" t="str">
        <f>A101&amp;B101&amp;C101&amp;E101</f>
        <v>RyanAschbrennerMGATE CITY STRIDERS</v>
      </c>
      <c r="G101" s="11">
        <v>5.6087962962962964E-2</v>
      </c>
      <c r="H101" s="19">
        <f>IF(C101="F",VLOOKUP(D101,'F Half'!$A$2:$B$100,2,FALSE)*G101,VLOOKUP(D101,'M Half'!$A$2:$B$100,2,FALSE)*G101)</f>
        <v>5.1354138888888887E-2</v>
      </c>
      <c r="I101" s="20">
        <f>COUNTIFS($C$2:$C$355,C101,$H$2:$H$355,"&lt;"&amp;H101)+1</f>
        <v>4</v>
      </c>
      <c r="J101" s="21">
        <f>VLOOKUP(I101,'Point Table - Half'!A:B,2,FALSE)</f>
        <v>88</v>
      </c>
      <c r="K101" s="37"/>
      <c r="P101" s="6"/>
      <c r="Q101" s="6"/>
      <c r="R101" s="9"/>
      <c r="X101" s="2"/>
      <c r="AB101" s="2"/>
      <c r="AC101" s="2"/>
      <c r="AD101" s="2"/>
      <c r="AE101" s="2"/>
    </row>
    <row r="102" spans="1:31" ht="12.45">
      <c r="A102" t="s">
        <v>381</v>
      </c>
      <c r="B102" t="s">
        <v>488</v>
      </c>
      <c r="C102" t="s">
        <v>35</v>
      </c>
      <c r="D102">
        <v>60</v>
      </c>
      <c r="E102" t="s">
        <v>20</v>
      </c>
      <c r="F102" s="19" t="str">
        <f>A102&amp;B102&amp;C102&amp;E102</f>
        <v>JimWestrichMUPPER VALLEY RUNNING CLUB</v>
      </c>
      <c r="G102" s="11">
        <v>6.4375000000000002E-2</v>
      </c>
      <c r="H102" s="19">
        <f>IF(C102="F",VLOOKUP(D102,'F Half'!$A$2:$B$100,2,FALSE)*G102,VLOOKUP(D102,'M Half'!$A$2:$B$100,2,FALSE)*G102)</f>
        <v>5.2427000000000001E-2</v>
      </c>
      <c r="I102" s="20">
        <f>COUNTIFS($C$2:$C$355,C102,$H$2:$H$355,"&lt;"&amp;H102)+1</f>
        <v>5</v>
      </c>
      <c r="J102" s="21">
        <f>VLOOKUP(I102,'Point Table - Half'!A:B,2,FALSE)</f>
        <v>84</v>
      </c>
      <c r="K102" s="37"/>
      <c r="P102" s="6"/>
      <c r="Q102" s="6"/>
      <c r="R102" s="9"/>
      <c r="X102" s="2"/>
      <c r="AB102" s="2"/>
      <c r="AC102" s="2"/>
      <c r="AD102" s="2"/>
      <c r="AE102" s="2"/>
    </row>
    <row r="103" spans="1:31" ht="12.45">
      <c r="A103" t="s">
        <v>83</v>
      </c>
      <c r="B103" t="s">
        <v>418</v>
      </c>
      <c r="C103" t="s">
        <v>35</v>
      </c>
      <c r="D103">
        <v>53</v>
      </c>
      <c r="E103" t="s">
        <v>19</v>
      </c>
      <c r="F103" s="19" t="str">
        <f>A103&amp;B103&amp;C103&amp;E103</f>
        <v>DavidSaarinenMMILLENNIUM RUNNING</v>
      </c>
      <c r="G103" s="11">
        <v>6.0763888888888888E-2</v>
      </c>
      <c r="H103" s="19">
        <f>IF(C103="F",VLOOKUP(D103,'F Half'!$A$2:$B$100,2,FALSE)*G103,VLOOKUP(D103,'M Half'!$A$2:$B$100,2,FALSE)*G103)</f>
        <v>5.2797743055555554E-2</v>
      </c>
      <c r="I103" s="20">
        <f>COUNTIFS($C$2:$C$355,C103,$H$2:$H$355,"&lt;"&amp;H103)+1</f>
        <v>6</v>
      </c>
      <c r="J103" s="21">
        <f>VLOOKUP(I103,'Point Table - Half'!A:B,2,FALSE)</f>
        <v>80</v>
      </c>
      <c r="K103" s="37"/>
      <c r="P103" s="6"/>
      <c r="Q103" s="6"/>
      <c r="R103" s="9"/>
      <c r="X103" s="2"/>
      <c r="AB103" s="2"/>
      <c r="AC103" s="2"/>
      <c r="AD103" s="2"/>
      <c r="AE103" s="2"/>
    </row>
    <row r="104" spans="1:31" ht="12.45">
      <c r="A104" t="s">
        <v>850</v>
      </c>
      <c r="B104" t="s">
        <v>851</v>
      </c>
      <c r="C104" t="s">
        <v>35</v>
      </c>
      <c r="D104">
        <v>45</v>
      </c>
      <c r="E104" t="s">
        <v>18</v>
      </c>
      <c r="F104" s="19" t="str">
        <f>A104&amp;B104&amp;C104&amp;E104</f>
        <v>BradFernandesMGREATER DERRY TRACK CLUB</v>
      </c>
      <c r="G104" s="11">
        <v>5.752314814814815E-2</v>
      </c>
      <c r="H104" s="19">
        <f>IF(C104="F",VLOOKUP(D104,'F Half'!$A$2:$B$100,2,FALSE)*G104,VLOOKUP(D104,'M Half'!$A$2:$B$100,2,FALSE)*G104)</f>
        <v>5.3559803240740743E-2</v>
      </c>
      <c r="I104" s="20">
        <f>COUNTIFS($C$2:$C$355,C104,$H$2:$H$355,"&lt;"&amp;H104)+1</f>
        <v>7</v>
      </c>
      <c r="J104" s="21">
        <f>VLOOKUP(I104,'Point Table - Half'!A:B,2,FALSE)</f>
        <v>76</v>
      </c>
      <c r="K104" s="37"/>
      <c r="P104" s="6"/>
      <c r="Q104" s="6"/>
      <c r="R104" s="9"/>
      <c r="X104" s="2"/>
      <c r="AB104" s="2"/>
      <c r="AC104" s="2"/>
      <c r="AD104" s="2"/>
      <c r="AE104" s="2"/>
    </row>
    <row r="105" spans="1:31" ht="12.45">
      <c r="A105" t="s">
        <v>124</v>
      </c>
      <c r="B105" t="s">
        <v>421</v>
      </c>
      <c r="C105" t="s">
        <v>35</v>
      </c>
      <c r="D105">
        <v>52</v>
      </c>
      <c r="E105" t="s">
        <v>19</v>
      </c>
      <c r="F105" s="19" t="str">
        <f>A105&amp;B105&amp;C105&amp;E105</f>
        <v>MarkLapradeMMILLENNIUM RUNNING</v>
      </c>
      <c r="G105" s="11">
        <v>6.115740740740741E-2</v>
      </c>
      <c r="H105" s="19">
        <f>IF(C105="F",VLOOKUP(D105,'F Half'!$A$2:$B$100,2,FALSE)*G105,VLOOKUP(D105,'M Half'!$A$2:$B$100,2,FALSE)*G105)</f>
        <v>5.3616699074074077E-2</v>
      </c>
      <c r="I105" s="20">
        <f>COUNTIFS($C$2:$C$355,C105,$H$2:$H$355,"&lt;"&amp;H105)+1</f>
        <v>8</v>
      </c>
      <c r="J105" s="21">
        <f>VLOOKUP(I105,'Point Table - Half'!A:B,2,FALSE)</f>
        <v>72</v>
      </c>
      <c r="K105" s="37"/>
      <c r="P105" s="6"/>
      <c r="Q105" s="6"/>
      <c r="R105" s="9"/>
      <c r="X105" s="2"/>
      <c r="AB105" s="2"/>
      <c r="AC105" s="2"/>
      <c r="AD105" s="2"/>
      <c r="AE105" s="2"/>
    </row>
    <row r="106" spans="1:31" ht="12.45">
      <c r="A106" t="s">
        <v>414</v>
      </c>
      <c r="B106" t="s">
        <v>415</v>
      </c>
      <c r="C106" t="s">
        <v>35</v>
      </c>
      <c r="D106">
        <v>47</v>
      </c>
      <c r="E106" t="s">
        <v>19</v>
      </c>
      <c r="F106" s="19" t="str">
        <f>A106&amp;B106&amp;C106&amp;E106</f>
        <v>EddieFerrisMMILLENNIUM RUNNING</v>
      </c>
      <c r="G106" s="11">
        <v>5.9097222222222225E-2</v>
      </c>
      <c r="H106" s="19">
        <f>IF(C106="F",VLOOKUP(D106,'F Half'!$A$2:$B$100,2,FALSE)*G106,VLOOKUP(D106,'M Half'!$A$2:$B$100,2,FALSE)*G106)</f>
        <v>5.4109416666666667E-2</v>
      </c>
      <c r="I106" s="20">
        <f>COUNTIFS($C$2:$C$355,C106,$H$2:$H$355,"&lt;"&amp;H106)+1</f>
        <v>9</v>
      </c>
      <c r="J106" s="21">
        <f>VLOOKUP(I106,'Point Table - Half'!A:B,2,FALSE)</f>
        <v>68</v>
      </c>
      <c r="K106" s="37"/>
      <c r="P106" s="6"/>
      <c r="Q106" s="6"/>
      <c r="R106" s="9"/>
      <c r="X106" s="2"/>
      <c r="AB106" s="2"/>
      <c r="AC106" s="2"/>
      <c r="AD106" s="2"/>
      <c r="AE106" s="2"/>
    </row>
    <row r="107" spans="1:31" ht="12.45">
      <c r="A107" t="s">
        <v>531</v>
      </c>
      <c r="B107" t="s">
        <v>458</v>
      </c>
      <c r="C107" t="s">
        <v>35</v>
      </c>
      <c r="D107">
        <v>23</v>
      </c>
      <c r="E107" t="s">
        <v>20</v>
      </c>
      <c r="F107" s="19" t="str">
        <f>A107&amp;B107&amp;C107&amp;E107</f>
        <v>CarterTracyMUPPER VALLEY RUNNING CLUB</v>
      </c>
      <c r="G107" s="11">
        <v>5.4722222222222221E-2</v>
      </c>
      <c r="H107" s="19">
        <f>IF(C107="F",VLOOKUP(D107,'F Half'!$A$2:$B$100,2,FALSE)*G107,VLOOKUP(D107,'M Half'!$A$2:$B$100,2,FALSE)*G107)</f>
        <v>5.4722222222222221E-2</v>
      </c>
      <c r="I107" s="20">
        <f>COUNTIFS($C$2:$C$355,C107,$H$2:$H$355,"&lt;"&amp;H107)+1</f>
        <v>10</v>
      </c>
      <c r="J107" s="21">
        <f>VLOOKUP(I107,'Point Table - Half'!A:B,2,FALSE)</f>
        <v>64</v>
      </c>
      <c r="K107" s="37"/>
      <c r="P107" s="6"/>
      <c r="Q107" s="6"/>
      <c r="R107" s="9"/>
      <c r="X107" s="2"/>
      <c r="AB107" s="2"/>
      <c r="AC107" s="2"/>
      <c r="AD107" s="2"/>
      <c r="AE107" s="2"/>
    </row>
    <row r="108" spans="1:31" ht="12.45">
      <c r="A108" t="s">
        <v>499</v>
      </c>
      <c r="B108" t="s">
        <v>500</v>
      </c>
      <c r="C108" t="s">
        <v>35</v>
      </c>
      <c r="D108">
        <v>66</v>
      </c>
      <c r="E108" t="s">
        <v>18</v>
      </c>
      <c r="F108" s="19" t="str">
        <f>A108&amp;B108&amp;C108&amp;E108</f>
        <v>LenEarnshawMGREATER DERRY TRACK CLUB</v>
      </c>
      <c r="G108" s="11">
        <v>7.1365740740740743E-2</v>
      </c>
      <c r="H108" s="19">
        <f>IF(C108="F",VLOOKUP(D108,'F Half'!$A$2:$B$100,2,FALSE)*G108,VLOOKUP(D108,'M Half'!$A$2:$B$100,2,FALSE)*G108)</f>
        <v>5.4794615740740744E-2</v>
      </c>
      <c r="I108" s="20">
        <f>COUNTIFS($C$2:$C$355,C108,$H$2:$H$355,"&lt;"&amp;H108)+1</f>
        <v>11</v>
      </c>
      <c r="J108" s="21">
        <f>VLOOKUP(I108,'Point Table - Half'!A:B,2,FALSE)</f>
        <v>61</v>
      </c>
      <c r="K108" s="37"/>
      <c r="P108" s="6"/>
      <c r="Q108" s="6"/>
      <c r="R108" s="9"/>
      <c r="X108" s="2"/>
      <c r="AB108" s="2"/>
      <c r="AC108" s="2"/>
      <c r="AD108" s="2"/>
      <c r="AE108" s="2"/>
    </row>
    <row r="109" spans="1:31" ht="12.45">
      <c r="A109" t="s">
        <v>486</v>
      </c>
      <c r="B109" t="s">
        <v>487</v>
      </c>
      <c r="C109" t="s">
        <v>35</v>
      </c>
      <c r="D109">
        <v>41</v>
      </c>
      <c r="E109" t="s">
        <v>19</v>
      </c>
      <c r="F109" s="19" t="str">
        <f>A109&amp;B109&amp;C109&amp;E109</f>
        <v>MaikeGengMMILLENNIUM RUNNING</v>
      </c>
      <c r="G109" s="11">
        <v>5.7152777777777775E-2</v>
      </c>
      <c r="H109" s="19">
        <f>IF(C109="F",VLOOKUP(D109,'F Half'!$A$2:$B$100,2,FALSE)*G109,VLOOKUP(D109,'M Half'!$A$2:$B$100,2,FALSE)*G109)</f>
        <v>5.4998118055555552E-2</v>
      </c>
      <c r="I109" s="20">
        <f>COUNTIFS($C$2:$C$355,C109,$H$2:$H$355,"&lt;"&amp;H109)+1</f>
        <v>12</v>
      </c>
      <c r="J109" s="21">
        <f>VLOOKUP(I109,'Point Table - Half'!A:B,2,FALSE)</f>
        <v>58</v>
      </c>
      <c r="K109" s="37"/>
      <c r="P109" s="6"/>
      <c r="Q109" s="6"/>
      <c r="R109" s="9"/>
      <c r="X109" s="2"/>
      <c r="AB109" s="2"/>
      <c r="AC109" s="2"/>
      <c r="AD109" s="2"/>
      <c r="AE109" s="2"/>
    </row>
    <row r="110" spans="1:31" ht="12.45">
      <c r="A110" s="3" t="s">
        <v>524</v>
      </c>
      <c r="B110" s="3" t="s">
        <v>525</v>
      </c>
      <c r="C110" t="s">
        <v>35</v>
      </c>
      <c r="D110">
        <v>21</v>
      </c>
      <c r="E110" t="s">
        <v>18</v>
      </c>
      <c r="F110" s="19" t="str">
        <f>A110&amp;B110&amp;C110&amp;E110</f>
        <v>JoshEwing SimoneMGREATER DERRY TRACK CLUB</v>
      </c>
      <c r="G110" s="11">
        <v>5.5104166666666669E-2</v>
      </c>
      <c r="H110" s="19">
        <f>IF(C110="F",VLOOKUP(D110,'F Half'!$A$2:$B$100,2,FALSE)*G110,VLOOKUP(D110,'M Half'!$A$2:$B$100,2,FALSE)*G110)</f>
        <v>5.5104166666666669E-2</v>
      </c>
      <c r="I110" s="20">
        <f>COUNTIFS($C$2:$C$355,C110,$H$2:$H$355,"&lt;"&amp;H110)+1</f>
        <v>13</v>
      </c>
      <c r="J110" s="21">
        <f>VLOOKUP(I110,'Point Table - Half'!A:B,2,FALSE)</f>
        <v>55</v>
      </c>
      <c r="K110" s="37"/>
      <c r="P110" s="6"/>
      <c r="Q110" s="6"/>
      <c r="R110" s="9"/>
      <c r="X110" s="2"/>
      <c r="AB110" s="2"/>
      <c r="AC110" s="2"/>
      <c r="AD110" s="2"/>
      <c r="AE110" s="2"/>
    </row>
    <row r="111" spans="1:31" ht="12.45">
      <c r="A111" t="s">
        <v>773</v>
      </c>
      <c r="B111" t="s">
        <v>774</v>
      </c>
      <c r="C111" t="s">
        <v>35</v>
      </c>
      <c r="D111">
        <v>50</v>
      </c>
      <c r="E111" t="s">
        <v>19</v>
      </c>
      <c r="F111" s="19" t="str">
        <f>A111&amp;B111&amp;C111&amp;E111</f>
        <v>ChuckWiseMMILLENNIUM RUNNING</v>
      </c>
      <c r="G111" s="11">
        <v>6.2557870370370375E-2</v>
      </c>
      <c r="H111" s="19">
        <f>IF(C111="F",VLOOKUP(D111,'F Half'!$A$2:$B$100,2,FALSE)*G111,VLOOKUP(D111,'M Half'!$A$2:$B$100,2,FALSE)*G111)</f>
        <v>5.5814131944444449E-2</v>
      </c>
      <c r="I111" s="20">
        <f>COUNTIFS($C$2:$C$355,C111,$H$2:$H$355,"&lt;"&amp;H111)+1</f>
        <v>14</v>
      </c>
      <c r="J111" s="21">
        <f>VLOOKUP(I111,'Point Table - Half'!A:B,2,FALSE)</f>
        <v>52</v>
      </c>
      <c r="K111" s="37"/>
      <c r="P111" s="6"/>
      <c r="Q111" s="6"/>
      <c r="R111" s="9"/>
      <c r="X111" s="2"/>
      <c r="AB111" s="2"/>
      <c r="AC111" s="2"/>
      <c r="AD111" s="2"/>
      <c r="AE111" s="2"/>
    </row>
    <row r="112" spans="1:31" ht="12.45">
      <c r="A112" t="s">
        <v>194</v>
      </c>
      <c r="B112" t="s">
        <v>753</v>
      </c>
      <c r="C112" t="s">
        <v>35</v>
      </c>
      <c r="D112">
        <v>24</v>
      </c>
      <c r="E112" t="s">
        <v>19</v>
      </c>
      <c r="F112" s="19" t="str">
        <f>A112&amp;B112&amp;C112&amp;E112</f>
        <v>AndrewBurnsMMILLENNIUM RUNNING</v>
      </c>
      <c r="G112" s="11">
        <v>5.6180555555555553E-2</v>
      </c>
      <c r="H112" s="19">
        <f>IF(C112="F",VLOOKUP(D112,'F Half'!$A$2:$B$100,2,FALSE)*G112,VLOOKUP(D112,'M Half'!$A$2:$B$100,2,FALSE)*G112)</f>
        <v>5.6180555555555553E-2</v>
      </c>
      <c r="I112" s="20">
        <f>COUNTIFS($C$2:$C$355,C112,$H$2:$H$355,"&lt;"&amp;H112)+1</f>
        <v>15</v>
      </c>
      <c r="J112" s="21">
        <f>VLOOKUP(I112,'Point Table - Half'!A:B,2,FALSE)</f>
        <v>49</v>
      </c>
      <c r="K112" s="37"/>
      <c r="P112" s="6"/>
      <c r="Q112" s="6"/>
      <c r="R112" s="9"/>
      <c r="X112" s="2"/>
      <c r="AB112" s="2"/>
      <c r="AC112" s="2"/>
      <c r="AD112" s="2"/>
      <c r="AE112" s="2"/>
    </row>
    <row r="113" spans="1:31" ht="12.45">
      <c r="A113" t="s">
        <v>124</v>
      </c>
      <c r="B113" t="s">
        <v>157</v>
      </c>
      <c r="C113" t="s">
        <v>35</v>
      </c>
      <c r="D113">
        <v>57</v>
      </c>
      <c r="E113" t="s">
        <v>19</v>
      </c>
      <c r="F113" s="19" t="str">
        <f>A113&amp;B113&amp;C113&amp;E113</f>
        <v>MarkCraneMMILLENNIUM RUNNING</v>
      </c>
      <c r="G113" s="11">
        <v>6.7546296296296299E-2</v>
      </c>
      <c r="H113" s="19">
        <f>IF(C113="F",VLOOKUP(D113,'F Half'!$A$2:$B$100,2,FALSE)*G113,VLOOKUP(D113,'M Half'!$A$2:$B$100,2,FALSE)*G113)</f>
        <v>5.6590287037037036E-2</v>
      </c>
      <c r="I113" s="20">
        <f>COUNTIFS($C$2:$C$355,C113,$H$2:$H$355,"&lt;"&amp;H113)+1</f>
        <v>16</v>
      </c>
      <c r="J113" s="21">
        <f>VLOOKUP(I113,'Point Table - Half'!A:B,2,FALSE)</f>
        <v>46</v>
      </c>
      <c r="K113" s="37"/>
      <c r="P113" s="6"/>
      <c r="Q113" s="6"/>
      <c r="R113" s="9"/>
      <c r="X113" s="2"/>
      <c r="AB113" s="2"/>
      <c r="AC113" s="2"/>
      <c r="AD113" s="2"/>
      <c r="AE113" s="2"/>
    </row>
    <row r="114" spans="1:31" ht="12.45">
      <c r="A114" t="s">
        <v>92</v>
      </c>
      <c r="B114" t="s">
        <v>537</v>
      </c>
      <c r="C114" t="s">
        <v>35</v>
      </c>
      <c r="D114">
        <v>45</v>
      </c>
      <c r="E114" t="s">
        <v>19</v>
      </c>
      <c r="F114" s="19" t="str">
        <f>A114&amp;B114&amp;C114&amp;E114</f>
        <v>MichaelMartinezMMILLENNIUM RUNNING</v>
      </c>
      <c r="G114" s="11">
        <v>6.1296296296296293E-2</v>
      </c>
      <c r="H114" s="19">
        <f>IF(C114="F",VLOOKUP(D114,'F Half'!$A$2:$B$100,2,FALSE)*G114,VLOOKUP(D114,'M Half'!$A$2:$B$100,2,FALSE)*G114)</f>
        <v>5.7072981481481481E-2</v>
      </c>
      <c r="I114" s="20">
        <f>COUNTIFS($C$2:$C$355,C114,$H$2:$H$355,"&lt;"&amp;H114)+1</f>
        <v>17</v>
      </c>
      <c r="J114" s="21">
        <f>VLOOKUP(I114,'Point Table - Half'!A:B,2,FALSE)</f>
        <v>43</v>
      </c>
      <c r="K114" s="37"/>
      <c r="P114" s="6"/>
      <c r="Q114" s="6"/>
      <c r="R114" s="9"/>
      <c r="X114" s="2"/>
      <c r="AB114" s="2"/>
      <c r="AC114" s="2"/>
      <c r="AD114" s="2"/>
      <c r="AE114" s="2"/>
    </row>
    <row r="115" spans="1:31" ht="12.45">
      <c r="A115" t="s">
        <v>561</v>
      </c>
      <c r="B115" t="s">
        <v>859</v>
      </c>
      <c r="C115" t="s">
        <v>35</v>
      </c>
      <c r="D115">
        <v>33</v>
      </c>
      <c r="E115" t="s">
        <v>19</v>
      </c>
      <c r="F115" s="19" t="str">
        <f>A115&amp;B115&amp;C115&amp;E115</f>
        <v>KyleBraytonMMILLENNIUM RUNNING</v>
      </c>
      <c r="G115" s="11">
        <v>5.7349537037037039E-2</v>
      </c>
      <c r="H115" s="19">
        <f>IF(C115="F",VLOOKUP(D115,'F Half'!$A$2:$B$100,2,FALSE)*G115,VLOOKUP(D115,'M Half'!$A$2:$B$100,2,FALSE)*G115)</f>
        <v>5.7280717592592595E-2</v>
      </c>
      <c r="I115" s="20">
        <f>COUNTIFS($C$2:$C$355,C115,$H$2:$H$355,"&lt;"&amp;H115)+1</f>
        <v>18</v>
      </c>
      <c r="J115" s="21">
        <f>VLOOKUP(I115,'Point Table - Half'!A:B,2,FALSE)</f>
        <v>40</v>
      </c>
      <c r="K115" s="37"/>
      <c r="P115" s="6"/>
      <c r="Q115" s="6"/>
      <c r="R115" s="9"/>
      <c r="X115" s="2"/>
      <c r="AB115" s="2"/>
      <c r="AC115" s="2"/>
      <c r="AD115" s="2"/>
      <c r="AE115" s="2"/>
    </row>
    <row r="116" spans="1:31" ht="12.45">
      <c r="A116" t="s">
        <v>62</v>
      </c>
      <c r="B116" t="s">
        <v>413</v>
      </c>
      <c r="C116" t="s">
        <v>35</v>
      </c>
      <c r="D116">
        <v>38</v>
      </c>
      <c r="E116" t="s">
        <v>19</v>
      </c>
      <c r="F116" s="19" t="str">
        <f>A116&amp;B116&amp;C116&amp;E116</f>
        <v>ThomasCookMMILLENNIUM RUNNING</v>
      </c>
      <c r="G116" s="11">
        <v>5.8333333333333334E-2</v>
      </c>
      <c r="H116" s="19">
        <f>IF(C116="F",VLOOKUP(D116,'F Half'!$A$2:$B$100,2,FALSE)*G116,VLOOKUP(D116,'M Half'!$A$2:$B$100,2,FALSE)*G116)</f>
        <v>5.7283333333333332E-2</v>
      </c>
      <c r="I116" s="20">
        <f>COUNTIFS($C$2:$C$355,C116,$H$2:$H$355,"&lt;"&amp;H116)+1</f>
        <v>19</v>
      </c>
      <c r="J116" s="21">
        <f>VLOOKUP(I116,'Point Table - Half'!A:B,2,FALSE)</f>
        <v>37</v>
      </c>
      <c r="K116" s="37"/>
      <c r="P116" s="6"/>
      <c r="Q116" s="6"/>
      <c r="R116" s="9"/>
      <c r="X116" s="2"/>
      <c r="AB116" s="2"/>
      <c r="AC116" s="2"/>
      <c r="AD116" s="2"/>
      <c r="AE116" s="2"/>
    </row>
    <row r="117" spans="1:31" ht="12.45">
      <c r="A117" s="3" t="s">
        <v>778</v>
      </c>
      <c r="B117" s="3" t="s">
        <v>779</v>
      </c>
      <c r="C117" s="3" t="s">
        <v>35</v>
      </c>
      <c r="D117" s="3">
        <v>59</v>
      </c>
      <c r="E117" s="3" t="s">
        <v>23</v>
      </c>
      <c r="F117" s="19" t="str">
        <f>A117&amp;B117&amp;C117&amp;E117</f>
        <v>EdIthierMGREATER MANCHESTER RUNNING CLUB</v>
      </c>
      <c r="G117" s="11">
        <v>6.9768518518518521E-2</v>
      </c>
      <c r="H117" s="19">
        <f>IF(C117="F",VLOOKUP(D117,'F Half'!$A$2:$B$100,2,FALSE)*G117,VLOOKUP(D117,'M Half'!$A$2:$B$100,2,FALSE)*G117)</f>
        <v>5.7363675925925929E-2</v>
      </c>
      <c r="I117" s="20">
        <f>COUNTIFS($C$2:$C$355,C117,$H$2:$H$355,"&lt;"&amp;H117)+1</f>
        <v>20</v>
      </c>
      <c r="J117" s="21">
        <f>VLOOKUP(I117,'Point Table - Half'!A:B,2,FALSE)</f>
        <v>34</v>
      </c>
      <c r="K117" s="37"/>
      <c r="P117" s="6"/>
      <c r="Q117" s="6"/>
      <c r="R117" s="9"/>
      <c r="X117" s="2"/>
      <c r="AB117" s="2"/>
      <c r="AC117" s="2"/>
      <c r="AD117" s="2"/>
      <c r="AE117" s="2"/>
    </row>
    <row r="118" spans="1:31" ht="12.45">
      <c r="A118" t="s">
        <v>83</v>
      </c>
      <c r="B118" t="s">
        <v>775</v>
      </c>
      <c r="C118" t="s">
        <v>35</v>
      </c>
      <c r="D118">
        <v>60</v>
      </c>
      <c r="E118" t="s">
        <v>19</v>
      </c>
      <c r="F118" s="19" t="str">
        <f>A118&amp;B118&amp;C118&amp;E118</f>
        <v>DavidLapierreMMILLENNIUM RUNNING</v>
      </c>
      <c r="G118" s="11">
        <v>7.0543981481481485E-2</v>
      </c>
      <c r="H118" s="19">
        <f>IF(C118="F",VLOOKUP(D118,'F Half'!$A$2:$B$100,2,FALSE)*G118,VLOOKUP(D118,'M Half'!$A$2:$B$100,2,FALSE)*G118)</f>
        <v>5.7451018518518519E-2</v>
      </c>
      <c r="I118" s="20">
        <f>COUNTIFS($C$2:$C$355,C118,$H$2:$H$355,"&lt;"&amp;H118)+1</f>
        <v>21</v>
      </c>
      <c r="J118" s="21">
        <f>VLOOKUP(I118,'Point Table - Half'!A:B,2,FALSE)</f>
        <v>32</v>
      </c>
      <c r="K118" s="37"/>
      <c r="P118" s="6"/>
      <c r="Q118" s="6"/>
      <c r="R118" s="9"/>
      <c r="X118" s="2"/>
      <c r="AB118" s="2"/>
      <c r="AC118" s="2"/>
      <c r="AD118" s="2"/>
      <c r="AE118" s="2"/>
    </row>
    <row r="119" spans="1:31" ht="12.45">
      <c r="A119" t="s">
        <v>153</v>
      </c>
      <c r="B119" t="s">
        <v>565</v>
      </c>
      <c r="C119" t="s">
        <v>35</v>
      </c>
      <c r="D119">
        <v>56</v>
      </c>
      <c r="E119" t="s">
        <v>19</v>
      </c>
      <c r="F119" s="19" t="str">
        <f>A119&amp;B119&amp;C119&amp;E119</f>
        <v>DaveBeliveauMMILLENNIUM RUNNING</v>
      </c>
      <c r="G119" s="11">
        <v>6.8449074074074079E-2</v>
      </c>
      <c r="H119" s="19">
        <f>IF(C119="F",VLOOKUP(D119,'F Half'!$A$2:$B$100,2,FALSE)*G119,VLOOKUP(D119,'M Half'!$A$2:$B$100,2,FALSE)*G119)</f>
        <v>5.7880537037037043E-2</v>
      </c>
      <c r="I119" s="20">
        <f>COUNTIFS($C$2:$C$355,C119,$H$2:$H$355,"&lt;"&amp;H119)+1</f>
        <v>22</v>
      </c>
      <c r="J119" s="21">
        <f>VLOOKUP(I119,'Point Table - Half'!A:B,2,FALSE)</f>
        <v>30</v>
      </c>
      <c r="K119" s="37"/>
      <c r="P119" s="6"/>
      <c r="Q119" s="6"/>
      <c r="R119" s="9"/>
      <c r="X119" s="2"/>
      <c r="AB119" s="2"/>
      <c r="AC119" s="2"/>
      <c r="AD119" s="2"/>
      <c r="AE119" s="2"/>
    </row>
    <row r="120" spans="1:31" ht="12.45">
      <c r="A120" t="s">
        <v>854</v>
      </c>
      <c r="B120" t="s">
        <v>739</v>
      </c>
      <c r="C120" t="s">
        <v>35</v>
      </c>
      <c r="D120">
        <v>50</v>
      </c>
      <c r="E120" t="s">
        <v>18</v>
      </c>
      <c r="F120" s="19" t="str">
        <f>A120&amp;B120&amp;C120&amp;E120</f>
        <v>KurtMullenMGREATER DERRY TRACK CLUB</v>
      </c>
      <c r="G120" s="11">
        <v>6.5763888888888886E-2</v>
      </c>
      <c r="H120" s="19">
        <f>IF(C120="F",VLOOKUP(D120,'F Half'!$A$2:$B$100,2,FALSE)*G120,VLOOKUP(D120,'M Half'!$A$2:$B$100,2,FALSE)*G120)</f>
        <v>5.8674541666666663E-2</v>
      </c>
      <c r="I120" s="20">
        <f>COUNTIFS($C$2:$C$355,C120,$H$2:$H$355,"&lt;"&amp;H120)+1</f>
        <v>23</v>
      </c>
      <c r="J120" s="21">
        <f>VLOOKUP(I120,'Point Table - Half'!A:B,2,FALSE)</f>
        <v>28</v>
      </c>
      <c r="K120" s="37"/>
      <c r="P120" s="6"/>
      <c r="Q120" s="6"/>
      <c r="R120" s="9"/>
      <c r="X120" s="2"/>
      <c r="AB120" s="2"/>
      <c r="AC120" s="2"/>
      <c r="AD120" s="2"/>
      <c r="AE120" s="2"/>
    </row>
    <row r="121" spans="1:31" ht="12.45">
      <c r="A121" t="s">
        <v>860</v>
      </c>
      <c r="B121" t="s">
        <v>861</v>
      </c>
      <c r="C121" t="s">
        <v>35</v>
      </c>
      <c r="D121">
        <v>19</v>
      </c>
      <c r="E121" t="s">
        <v>19</v>
      </c>
      <c r="F121" s="19" t="str">
        <f>A121&amp;B121&amp;C121&amp;E121</f>
        <v>ChaseHallMMILLENNIUM RUNNING</v>
      </c>
      <c r="G121" s="11">
        <v>5.8692129629629629E-2</v>
      </c>
      <c r="H121" s="19">
        <f>IF(C121="F",VLOOKUP(D121,'F Half'!$A$2:$B$100,2,FALSE)*G121,VLOOKUP(D121,'M Half'!$A$2:$B$100,2,FALSE)*G121)</f>
        <v>5.8692129629629629E-2</v>
      </c>
      <c r="I121" s="20">
        <f>COUNTIFS($C$2:$C$355,C121,$H$2:$H$355,"&lt;"&amp;H121)+1</f>
        <v>24</v>
      </c>
      <c r="J121" s="21">
        <f>VLOOKUP(I121,'Point Table - Half'!A:B,2,FALSE)</f>
        <v>26</v>
      </c>
      <c r="K121" s="37"/>
      <c r="P121" s="6"/>
      <c r="Q121" s="6"/>
      <c r="R121" s="9"/>
      <c r="X121" s="2"/>
      <c r="AB121" s="2"/>
      <c r="AC121" s="2"/>
      <c r="AD121" s="2"/>
      <c r="AE121" s="2"/>
    </row>
    <row r="122" spans="1:31" ht="12.45">
      <c r="A122" t="s">
        <v>852</v>
      </c>
      <c r="B122" t="s">
        <v>853</v>
      </c>
      <c r="C122" t="s">
        <v>35</v>
      </c>
      <c r="D122">
        <v>41</v>
      </c>
      <c r="E122" t="s">
        <v>18</v>
      </c>
      <c r="F122" s="19" t="str">
        <f>A122&amp;B122&amp;C122&amp;E122</f>
        <v>EthanRowinMGREATER DERRY TRACK CLUB</v>
      </c>
      <c r="G122" s="11">
        <v>6.177083333333333E-2</v>
      </c>
      <c r="H122" s="19">
        <f>IF(C122="F",VLOOKUP(D122,'F Half'!$A$2:$B$100,2,FALSE)*G122,VLOOKUP(D122,'M Half'!$A$2:$B$100,2,FALSE)*G122)</f>
        <v>5.9442072916666665E-2</v>
      </c>
      <c r="I122" s="20">
        <f>COUNTIFS($C$2:$C$355,C122,$H$2:$H$355,"&lt;"&amp;H122)+1</f>
        <v>25</v>
      </c>
      <c r="J122" s="21">
        <f>VLOOKUP(I122,'Point Table - Half'!A:B,2,FALSE)</f>
        <v>24</v>
      </c>
      <c r="K122" s="37"/>
      <c r="P122" s="6"/>
      <c r="Q122" s="6"/>
      <c r="R122" s="9"/>
      <c r="X122" s="2"/>
      <c r="AB122" s="2"/>
      <c r="AC122" s="2"/>
      <c r="AD122" s="2"/>
      <c r="AE122" s="2"/>
    </row>
    <row r="123" spans="1:31" ht="12.45">
      <c r="A123" t="s">
        <v>92</v>
      </c>
      <c r="B123" t="s">
        <v>485</v>
      </c>
      <c r="C123" t="s">
        <v>35</v>
      </c>
      <c r="D123">
        <v>37</v>
      </c>
      <c r="E123" t="s">
        <v>19</v>
      </c>
      <c r="F123" s="19" t="str">
        <f>A123&amp;B123&amp;C123&amp;E123</f>
        <v>MichaelGendreauMMILLENNIUM RUNNING</v>
      </c>
      <c r="G123" s="11">
        <v>6.0717592592592594E-2</v>
      </c>
      <c r="H123" s="19">
        <f>IF(C123="F",VLOOKUP(D123,'F Half'!$A$2:$B$100,2,FALSE)*G123,VLOOKUP(D123,'M Half'!$A$2:$B$100,2,FALSE)*G123)</f>
        <v>5.9928263888888889E-2</v>
      </c>
      <c r="I123" s="20">
        <f>COUNTIFS($C$2:$C$355,C123,$H$2:$H$355,"&lt;"&amp;H123)+1</f>
        <v>26</v>
      </c>
      <c r="J123" s="21">
        <f>VLOOKUP(I123,'Point Table - Half'!A:B,2,FALSE)</f>
        <v>22.5</v>
      </c>
      <c r="K123" s="37"/>
      <c r="P123" s="6"/>
      <c r="Q123" s="6"/>
      <c r="R123" s="9"/>
      <c r="X123" s="2"/>
      <c r="AB123" s="2"/>
      <c r="AC123" s="2"/>
      <c r="AD123" s="2"/>
      <c r="AE123" s="2"/>
    </row>
    <row r="124" spans="1:31" ht="12.45">
      <c r="A124" t="s">
        <v>377</v>
      </c>
      <c r="B124" t="s">
        <v>490</v>
      </c>
      <c r="C124" t="s">
        <v>35</v>
      </c>
      <c r="D124">
        <v>58</v>
      </c>
      <c r="E124" t="s">
        <v>19</v>
      </c>
      <c r="F124" s="19" t="str">
        <f>A124&amp;B124&amp;C124&amp;E124</f>
        <v>BrianArsenaultMMILLENNIUM RUNNING</v>
      </c>
      <c r="G124" s="11">
        <v>7.2951388888888885E-2</v>
      </c>
      <c r="H124" s="19">
        <f>IF(C124="F",VLOOKUP(D124,'F Half'!$A$2:$B$100,2,FALSE)*G124,VLOOKUP(D124,'M Half'!$A$2:$B$100,2,FALSE)*G124)</f>
        <v>6.0549652777777768E-2</v>
      </c>
      <c r="I124" s="20">
        <f>COUNTIFS($C$2:$C$355,C124,$H$2:$H$355,"&lt;"&amp;H124)+1</f>
        <v>27</v>
      </c>
      <c r="J124" s="21">
        <f>VLOOKUP(I124,'Point Table - Half'!A:B,2,FALSE)</f>
        <v>21</v>
      </c>
      <c r="K124" s="37"/>
      <c r="P124" s="6"/>
      <c r="Q124" s="6"/>
      <c r="R124" s="9"/>
      <c r="X124" s="2"/>
      <c r="AB124" s="2"/>
      <c r="AC124" s="2"/>
      <c r="AD124" s="2"/>
      <c r="AE124" s="2"/>
    </row>
    <row r="125" spans="1:31" ht="12.45">
      <c r="A125" t="s">
        <v>843</v>
      </c>
      <c r="B125" t="s">
        <v>844</v>
      </c>
      <c r="C125" t="s">
        <v>35</v>
      </c>
      <c r="D125">
        <v>60</v>
      </c>
      <c r="E125" t="s">
        <v>21</v>
      </c>
      <c r="F125" s="19" t="str">
        <f>A125&amp;B125&amp;C125&amp;E125</f>
        <v>VincentPerelliMGRANITE STATE RACING TEAM</v>
      </c>
      <c r="G125" s="11">
        <v>7.452546296296296E-2</v>
      </c>
      <c r="H125" s="19">
        <f>IF(C125="F",VLOOKUP(D125,'F Half'!$A$2:$B$100,2,FALSE)*G125,VLOOKUP(D125,'M Half'!$A$2:$B$100,2,FALSE)*G125)</f>
        <v>6.0693537037037039E-2</v>
      </c>
      <c r="I125" s="20">
        <f>COUNTIFS($C$2:$C$355,C125,$H$2:$H$355,"&lt;"&amp;H125)+1</f>
        <v>28</v>
      </c>
      <c r="J125" s="21">
        <f>VLOOKUP(I125,'Point Table - Half'!A:B,2,FALSE)</f>
        <v>19.5</v>
      </c>
      <c r="K125" s="37"/>
      <c r="P125" s="6"/>
      <c r="Q125" s="6"/>
      <c r="R125" s="9"/>
      <c r="X125" s="2"/>
      <c r="AB125" s="2"/>
      <c r="AC125" s="2"/>
      <c r="AD125" s="2"/>
      <c r="AE125" s="2"/>
    </row>
    <row r="126" spans="1:31" ht="12.45">
      <c r="A126" t="s">
        <v>419</v>
      </c>
      <c r="B126" t="s">
        <v>62</v>
      </c>
      <c r="C126" t="s">
        <v>35</v>
      </c>
      <c r="D126">
        <v>27</v>
      </c>
      <c r="E126" t="s">
        <v>19</v>
      </c>
      <c r="F126" s="19" t="str">
        <f>A126&amp;B126&amp;C126&amp;E126</f>
        <v>GavinThomasMMILLENNIUM RUNNING</v>
      </c>
      <c r="G126" s="11">
        <v>6.0821759259259256E-2</v>
      </c>
      <c r="H126" s="19">
        <f>IF(C126="F",VLOOKUP(D126,'F Half'!$A$2:$B$100,2,FALSE)*G126,VLOOKUP(D126,'M Half'!$A$2:$B$100,2,FALSE)*G126)</f>
        <v>6.0821759259259256E-2</v>
      </c>
      <c r="I126" s="20">
        <f>COUNTIFS($C$2:$C$355,C126,$H$2:$H$355,"&lt;"&amp;H126)+1</f>
        <v>29</v>
      </c>
      <c r="J126" s="21">
        <f>VLOOKUP(I126,'Point Table - Half'!A:B,2,FALSE)</f>
        <v>18</v>
      </c>
      <c r="K126" s="37"/>
      <c r="P126" s="6"/>
      <c r="Q126" s="6"/>
      <c r="R126" s="9"/>
      <c r="X126" s="2"/>
      <c r="AB126" s="2"/>
      <c r="AC126" s="2"/>
      <c r="AD126" s="2"/>
      <c r="AE126" s="2"/>
    </row>
    <row r="127" spans="1:31" ht="12.45">
      <c r="A127" t="s">
        <v>618</v>
      </c>
      <c r="B127" t="s">
        <v>785</v>
      </c>
      <c r="C127" t="s">
        <v>35</v>
      </c>
      <c r="D127">
        <v>53</v>
      </c>
      <c r="E127" t="s">
        <v>19</v>
      </c>
      <c r="F127" s="19" t="str">
        <f>A127&amp;B127&amp;C127&amp;E127</f>
        <v>SteveChampeyMMILLENNIUM RUNNING</v>
      </c>
      <c r="G127" s="11">
        <v>7.0173611111111117E-2</v>
      </c>
      <c r="H127" s="19">
        <f>IF(C127="F",VLOOKUP(D127,'F Half'!$A$2:$B$100,2,FALSE)*G127,VLOOKUP(D127,'M Half'!$A$2:$B$100,2,FALSE)*G127)</f>
        <v>6.0973850694444449E-2</v>
      </c>
      <c r="I127" s="20">
        <f>COUNTIFS($C$2:$C$355,C127,$H$2:$H$355,"&lt;"&amp;H127)+1</f>
        <v>30</v>
      </c>
      <c r="J127" s="21">
        <f>VLOOKUP(I127,'Point Table - Half'!A:B,2,FALSE)</f>
        <v>16.5</v>
      </c>
      <c r="K127" s="37"/>
      <c r="P127" s="6"/>
      <c r="Q127" s="6"/>
      <c r="R127" s="9"/>
      <c r="X127" s="2"/>
      <c r="AB127" s="2"/>
      <c r="AC127" s="2"/>
      <c r="AD127" s="2"/>
      <c r="AE127" s="2"/>
    </row>
    <row r="128" spans="1:31" ht="12.45">
      <c r="A128" t="s">
        <v>583</v>
      </c>
      <c r="B128" t="s">
        <v>584</v>
      </c>
      <c r="C128" t="s">
        <v>35</v>
      </c>
      <c r="D128">
        <v>71</v>
      </c>
      <c r="E128" t="s">
        <v>19</v>
      </c>
      <c r="F128" s="19" t="str">
        <f>A128&amp;B128&amp;C128&amp;E128</f>
        <v>DickJardineMMILLENNIUM RUNNING</v>
      </c>
      <c r="G128" s="11">
        <v>8.3738425925925924E-2</v>
      </c>
      <c r="H128" s="19">
        <f>IF(C128="F",VLOOKUP(D128,'F Half'!$A$2:$B$100,2,FALSE)*G128,VLOOKUP(D128,'M Half'!$A$2:$B$100,2,FALSE)*G128)</f>
        <v>6.1003443287037037E-2</v>
      </c>
      <c r="I128" s="20">
        <f>COUNTIFS($C$2:$C$355,C128,$H$2:$H$355,"&lt;"&amp;H128)+1</f>
        <v>31</v>
      </c>
      <c r="J128" s="21">
        <f>VLOOKUP(I128,'Point Table - Half'!A:B,2,FALSE)</f>
        <v>15.5</v>
      </c>
      <c r="K128" s="37"/>
      <c r="P128" s="6"/>
      <c r="Q128" s="6"/>
      <c r="R128" s="9"/>
      <c r="X128" s="2"/>
      <c r="AB128" s="2"/>
      <c r="AC128" s="2"/>
      <c r="AD128" s="2"/>
      <c r="AE128" s="2"/>
    </row>
    <row r="129" spans="1:31" ht="12.45">
      <c r="A129" t="s">
        <v>176</v>
      </c>
      <c r="B129" t="s">
        <v>862</v>
      </c>
      <c r="C129" t="s">
        <v>35</v>
      </c>
      <c r="D129">
        <v>46</v>
      </c>
      <c r="E129" t="s">
        <v>19</v>
      </c>
      <c r="F129" s="19" t="str">
        <f>A129&amp;B129&amp;C129&amp;E129</f>
        <v>ScottLemireMMILLENNIUM RUNNING</v>
      </c>
      <c r="G129" s="11">
        <v>6.626157407407407E-2</v>
      </c>
      <c r="H129" s="19">
        <f>IF(C129="F",VLOOKUP(D129,'F Half'!$A$2:$B$100,2,FALSE)*G129,VLOOKUP(D129,'M Half'!$A$2:$B$100,2,FALSE)*G129)</f>
        <v>6.1185937499999996E-2</v>
      </c>
      <c r="I129" s="20">
        <f>COUNTIFS($C$2:$C$355,C129,$H$2:$H$355,"&lt;"&amp;H129)+1</f>
        <v>32</v>
      </c>
      <c r="J129" s="21">
        <f>VLOOKUP(I129,'Point Table - Half'!A:B,2,FALSE)</f>
        <v>14.5</v>
      </c>
      <c r="K129" s="37"/>
      <c r="P129" s="6"/>
      <c r="Q129" s="6"/>
      <c r="R129" s="9"/>
      <c r="X129" s="2"/>
      <c r="AB129" s="2"/>
      <c r="AC129" s="2"/>
      <c r="AD129" s="2"/>
      <c r="AE129" s="2"/>
    </row>
    <row r="130" spans="1:31" ht="12.45">
      <c r="A130" t="s">
        <v>787</v>
      </c>
      <c r="B130" t="s">
        <v>788</v>
      </c>
      <c r="C130" t="s">
        <v>35</v>
      </c>
      <c r="D130">
        <v>24</v>
      </c>
      <c r="E130" t="s">
        <v>19</v>
      </c>
      <c r="F130" s="19" t="str">
        <f>A130&amp;B130&amp;C130&amp;E130</f>
        <v>AidenGindinMMILLENNIUM RUNNING</v>
      </c>
      <c r="G130" s="11">
        <v>6.1215277777777778E-2</v>
      </c>
      <c r="H130" s="19">
        <f>IF(C130="F",VLOOKUP(D130,'F Half'!$A$2:$B$100,2,FALSE)*G130,VLOOKUP(D130,'M Half'!$A$2:$B$100,2,FALSE)*G130)</f>
        <v>6.1215277777777778E-2</v>
      </c>
      <c r="I130" s="20">
        <f>COUNTIFS($C$2:$C$355,C130,$H$2:$H$355,"&lt;"&amp;H130)+1</f>
        <v>33</v>
      </c>
      <c r="J130" s="21">
        <f>VLOOKUP(I130,'Point Table - Half'!A:B,2,FALSE)</f>
        <v>13.5</v>
      </c>
      <c r="K130" s="37"/>
      <c r="P130" s="6"/>
      <c r="Q130" s="6"/>
      <c r="R130" s="9"/>
      <c r="X130" s="2"/>
      <c r="AB130" s="2"/>
      <c r="AC130" s="2"/>
      <c r="AD130" s="2"/>
      <c r="AE130" s="2"/>
    </row>
    <row r="131" spans="1:31" ht="12.45">
      <c r="A131" t="s">
        <v>50</v>
      </c>
      <c r="B131" t="s">
        <v>51</v>
      </c>
      <c r="C131" t="s">
        <v>35</v>
      </c>
      <c r="D131">
        <v>66</v>
      </c>
      <c r="E131" t="s">
        <v>17</v>
      </c>
      <c r="F131" s="19" t="str">
        <f>A131&amp;B131&amp;C131&amp;E131</f>
        <v>BruceContiMGATE CITY STRIDERS</v>
      </c>
      <c r="G131" s="11">
        <v>8.0069444444444443E-2</v>
      </c>
      <c r="H131" s="19">
        <f>IF(C131="F",VLOOKUP(D131,'F Half'!$A$2:$B$100,2,FALSE)*G131,VLOOKUP(D131,'M Half'!$A$2:$B$100,2,FALSE)*G131)</f>
        <v>6.1477319444444449E-2</v>
      </c>
      <c r="I131" s="20">
        <f>COUNTIFS($C$2:$C$355,C131,$H$2:$H$355,"&lt;"&amp;H131)+1</f>
        <v>34</v>
      </c>
      <c r="J131" s="21">
        <f>VLOOKUP(I131,'Point Table - Half'!A:B,2,FALSE)</f>
        <v>12.5</v>
      </c>
      <c r="K131" s="37"/>
      <c r="P131" s="6"/>
      <c r="Q131" s="6"/>
      <c r="R131" s="9"/>
      <c r="X131" s="2"/>
      <c r="AB131" s="2"/>
      <c r="AC131" s="2"/>
      <c r="AD131" s="2"/>
      <c r="AE131" s="2"/>
    </row>
    <row r="132" spans="1:31" ht="12.45">
      <c r="A132" t="s">
        <v>546</v>
      </c>
      <c r="B132" t="s">
        <v>547</v>
      </c>
      <c r="C132" t="s">
        <v>35</v>
      </c>
      <c r="D132">
        <v>47</v>
      </c>
      <c r="E132" t="s">
        <v>19</v>
      </c>
      <c r="F132" s="19" t="str">
        <f>A132&amp;B132&amp;C132&amp;E132</f>
        <v>RayLevesqueMMILLENNIUM RUNNING</v>
      </c>
      <c r="G132" s="11">
        <v>6.7256944444444439E-2</v>
      </c>
      <c r="H132" s="19">
        <f>IF(C132="F",VLOOKUP(D132,'F Half'!$A$2:$B$100,2,FALSE)*G132,VLOOKUP(D132,'M Half'!$A$2:$B$100,2,FALSE)*G132)</f>
        <v>6.1580458333333324E-2</v>
      </c>
      <c r="I132" s="20">
        <f>COUNTIFS($C$2:$C$355,C132,$H$2:$H$355,"&lt;"&amp;H132)+1</f>
        <v>35</v>
      </c>
      <c r="J132" s="21">
        <f>VLOOKUP(I132,'Point Table - Half'!A:B,2,FALSE)</f>
        <v>11.5</v>
      </c>
      <c r="K132" s="37"/>
      <c r="P132" s="6"/>
      <c r="Q132" s="6"/>
      <c r="R132" s="9"/>
      <c r="X132" s="2"/>
      <c r="AB132" s="2"/>
      <c r="AC132" s="2"/>
      <c r="AD132" s="2"/>
      <c r="AE132" s="2"/>
    </row>
    <row r="133" spans="1:31" ht="12.45">
      <c r="A133" t="s">
        <v>83</v>
      </c>
      <c r="B133" t="s">
        <v>498</v>
      </c>
      <c r="C133" t="s">
        <v>35</v>
      </c>
      <c r="D133">
        <v>53</v>
      </c>
      <c r="E133" t="s">
        <v>19</v>
      </c>
      <c r="F133" s="19" t="str">
        <f>A133&amp;B133&amp;C133&amp;E133</f>
        <v>DavidRoseMMILLENNIUM RUNNING</v>
      </c>
      <c r="G133" s="11">
        <v>7.1134259259259258E-2</v>
      </c>
      <c r="H133" s="19">
        <f>IF(C133="F",VLOOKUP(D133,'F Half'!$A$2:$B$100,2,FALSE)*G133,VLOOKUP(D133,'M Half'!$A$2:$B$100,2,FALSE)*G133)</f>
        <v>6.1808557870370373E-2</v>
      </c>
      <c r="I133" s="20">
        <f>COUNTIFS($C$2:$C$355,C133,$H$2:$H$355,"&lt;"&amp;H133)+1</f>
        <v>36</v>
      </c>
      <c r="J133" s="21">
        <f>VLOOKUP(I133,'Point Table - Half'!A:B,2,FALSE)</f>
        <v>11</v>
      </c>
      <c r="K133" s="37"/>
      <c r="P133" s="6"/>
      <c r="Q133" s="6"/>
      <c r="R133" s="9"/>
      <c r="X133" s="2"/>
      <c r="AB133" s="2"/>
      <c r="AC133" s="2"/>
      <c r="AD133" s="2"/>
      <c r="AE133" s="2"/>
    </row>
    <row r="134" spans="1:31" ht="12.45">
      <c r="A134" t="s">
        <v>81</v>
      </c>
      <c r="B134" t="s">
        <v>904</v>
      </c>
      <c r="C134" t="s">
        <v>35</v>
      </c>
      <c r="D134">
        <v>38</v>
      </c>
      <c r="E134" t="s">
        <v>28</v>
      </c>
      <c r="F134" s="19" t="str">
        <f>A134&amp;B134&amp;C134&amp;E134</f>
        <v>JordanPikeMWHITE MOUNTAIN MILERS</v>
      </c>
      <c r="G134" s="11">
        <v>6.2986111111111118E-2</v>
      </c>
      <c r="H134" s="19">
        <f>IF(C134="F",VLOOKUP(D134,'F Half'!$A$2:$B$100,2,FALSE)*G134,VLOOKUP(D134,'M Half'!$A$2:$B$100,2,FALSE)*G134)</f>
        <v>6.1852361111111115E-2</v>
      </c>
      <c r="I134" s="20">
        <f>COUNTIFS($C$2:$C$355,C134,$H$2:$H$355,"&lt;"&amp;H134)+1</f>
        <v>37</v>
      </c>
      <c r="J134" s="21">
        <f>VLOOKUP(I134,'Point Table - Half'!A:B,2,FALSE)</f>
        <v>10.5</v>
      </c>
      <c r="K134" s="37"/>
      <c r="P134" s="6"/>
      <c r="Q134" s="6"/>
      <c r="R134" s="9"/>
      <c r="X134" s="2"/>
      <c r="AB134" s="2"/>
      <c r="AC134" s="2"/>
      <c r="AD134" s="2"/>
      <c r="AE134" s="2"/>
    </row>
    <row r="135" spans="1:31" ht="12.45">
      <c r="A135" t="s">
        <v>863</v>
      </c>
      <c r="B135" t="s">
        <v>864</v>
      </c>
      <c r="C135" t="s">
        <v>35</v>
      </c>
      <c r="D135">
        <v>52</v>
      </c>
      <c r="E135" t="s">
        <v>19</v>
      </c>
      <c r="F135" s="19" t="str">
        <f>A135&amp;B135&amp;C135&amp;E135</f>
        <v>BradleyMaherMMILLENNIUM RUNNING</v>
      </c>
      <c r="G135" s="11">
        <v>7.1134259259259258E-2</v>
      </c>
      <c r="H135" s="19">
        <f>IF(C135="F",VLOOKUP(D135,'F Half'!$A$2:$B$100,2,FALSE)*G135,VLOOKUP(D135,'M Half'!$A$2:$B$100,2,FALSE)*G135)</f>
        <v>6.2363405092592597E-2</v>
      </c>
      <c r="I135" s="20">
        <f>COUNTIFS($C$2:$C$355,C135,$H$2:$H$355,"&lt;"&amp;H135)+1</f>
        <v>38</v>
      </c>
      <c r="J135" s="21">
        <f>VLOOKUP(I135,'Point Table - Half'!A:B,2,FALSE)</f>
        <v>10</v>
      </c>
      <c r="K135" s="37"/>
      <c r="P135" s="6"/>
      <c r="Q135" s="6"/>
      <c r="R135" s="9"/>
      <c r="X135" s="2"/>
      <c r="AB135" s="2"/>
      <c r="AC135" s="2"/>
      <c r="AD135" s="2"/>
      <c r="AE135" s="2"/>
    </row>
    <row r="136" spans="1:31" ht="12.45">
      <c r="A136" t="s">
        <v>501</v>
      </c>
      <c r="B136" t="s">
        <v>502</v>
      </c>
      <c r="C136" t="s">
        <v>35</v>
      </c>
      <c r="D136">
        <v>47</v>
      </c>
      <c r="E136" t="s">
        <v>18</v>
      </c>
      <c r="F136" s="19" t="str">
        <f>A136&amp;B136&amp;C136&amp;E136</f>
        <v>JonathanAlizioMGREATER DERRY TRACK CLUB</v>
      </c>
      <c r="G136" s="11">
        <v>6.8472222222222226E-2</v>
      </c>
      <c r="H136" s="19">
        <f>IF(C136="F",VLOOKUP(D136,'F Half'!$A$2:$B$100,2,FALSE)*G136,VLOOKUP(D136,'M Half'!$A$2:$B$100,2,FALSE)*G136)</f>
        <v>6.2693166666666675E-2</v>
      </c>
      <c r="I136" s="20">
        <f>COUNTIFS($C$2:$C$355,C136,$H$2:$H$355,"&lt;"&amp;H136)+1</f>
        <v>39</v>
      </c>
      <c r="J136" s="21">
        <f>VLOOKUP(I136,'Point Table - Half'!A:B,2,FALSE)</f>
        <v>9.5</v>
      </c>
      <c r="K136" s="37"/>
      <c r="P136" s="6"/>
      <c r="Q136" s="6"/>
      <c r="R136" s="9"/>
      <c r="X136" s="2"/>
      <c r="AB136" s="2"/>
      <c r="AC136" s="2"/>
      <c r="AD136" s="2"/>
      <c r="AE136" s="2"/>
    </row>
    <row r="137" spans="1:31" ht="12.45">
      <c r="A137" t="s">
        <v>176</v>
      </c>
      <c r="B137" t="s">
        <v>352</v>
      </c>
      <c r="C137" t="s">
        <v>35</v>
      </c>
      <c r="D137">
        <v>52</v>
      </c>
      <c r="E137" t="s">
        <v>18</v>
      </c>
      <c r="F137" s="19" t="str">
        <f>A137&amp;B137&amp;C137&amp;E137</f>
        <v>ScottReiffMGREATER DERRY TRACK CLUB</v>
      </c>
      <c r="G137" s="11">
        <v>7.1527777777777773E-2</v>
      </c>
      <c r="H137" s="19">
        <f>IF(C137="F",VLOOKUP(D137,'F Half'!$A$2:$B$100,2,FALSE)*G137,VLOOKUP(D137,'M Half'!$A$2:$B$100,2,FALSE)*G137)</f>
        <v>6.2708402777777783E-2</v>
      </c>
      <c r="I137" s="20">
        <f>COUNTIFS($C$2:$C$355,C137,$H$2:$H$355,"&lt;"&amp;H137)+1</f>
        <v>40</v>
      </c>
      <c r="J137" s="21">
        <f>VLOOKUP(I137,'Point Table - Half'!A:B,2,FALSE)</f>
        <v>9</v>
      </c>
      <c r="K137" s="37"/>
      <c r="P137" s="6"/>
      <c r="Q137" s="6"/>
      <c r="R137" s="9"/>
      <c r="X137" s="2"/>
      <c r="AB137" s="2"/>
      <c r="AC137" s="2"/>
      <c r="AD137" s="2"/>
      <c r="AE137" s="2"/>
    </row>
    <row r="138" spans="1:31" ht="12.45">
      <c r="A138" t="s">
        <v>433</v>
      </c>
      <c r="B138" t="s">
        <v>784</v>
      </c>
      <c r="C138" t="s">
        <v>35</v>
      </c>
      <c r="D138">
        <v>69</v>
      </c>
      <c r="E138" t="s">
        <v>19</v>
      </c>
      <c r="F138" s="19" t="str">
        <f>A138&amp;B138&amp;C138&amp;E138</f>
        <v>KevinDurkinMMILLENNIUM RUNNING</v>
      </c>
      <c r="G138" s="11">
        <v>8.6435185185185184E-2</v>
      </c>
      <c r="H138" s="19">
        <f>IF(C138="F",VLOOKUP(D138,'F Half'!$A$2:$B$100,2,FALSE)*G138,VLOOKUP(D138,'M Half'!$A$2:$B$100,2,FALSE)*G138)</f>
        <v>6.4342351851851845E-2</v>
      </c>
      <c r="I138" s="20">
        <f>COUNTIFS($C$2:$C$355,C138,$H$2:$H$355,"&lt;"&amp;H138)+1</f>
        <v>41</v>
      </c>
      <c r="J138" s="21">
        <f>VLOOKUP(I138,'Point Table - Half'!A:B,2,FALSE)</f>
        <v>8.6999999999999993</v>
      </c>
      <c r="K138" s="37"/>
      <c r="P138" s="6"/>
      <c r="Q138" s="6"/>
      <c r="R138" s="9"/>
      <c r="X138" s="2"/>
      <c r="AB138" s="2"/>
      <c r="AC138" s="2"/>
      <c r="AD138" s="2"/>
      <c r="AE138" s="2"/>
    </row>
    <row r="139" spans="1:31" ht="12.45">
      <c r="A139" t="s">
        <v>107</v>
      </c>
      <c r="B139" t="s">
        <v>108</v>
      </c>
      <c r="C139" t="s">
        <v>35</v>
      </c>
      <c r="D139">
        <v>51</v>
      </c>
      <c r="E139" t="s">
        <v>18</v>
      </c>
      <c r="F139" s="19" t="str">
        <f>A139&amp;B139&amp;C139&amp;E139</f>
        <v>JamesAikenMGREATER DERRY TRACK CLUB</v>
      </c>
      <c r="G139" s="11">
        <v>7.3865740740740746E-2</v>
      </c>
      <c r="H139" s="19">
        <f>IF(C139="F",VLOOKUP(D139,'F Half'!$A$2:$B$100,2,FALSE)*G139,VLOOKUP(D139,'M Half'!$A$2:$B$100,2,FALSE)*G139)</f>
        <v>6.5334247685185184E-2</v>
      </c>
      <c r="I139" s="20">
        <f>COUNTIFS($C$2:$C$355,C139,$H$2:$H$355,"&lt;"&amp;H139)+1</f>
        <v>42</v>
      </c>
      <c r="J139" s="21">
        <f>VLOOKUP(I139,'Point Table - Half'!A:B,2,FALSE)</f>
        <v>8.4</v>
      </c>
      <c r="K139" s="37"/>
      <c r="P139" s="6"/>
      <c r="Q139" s="6"/>
      <c r="R139" s="9"/>
      <c r="X139" s="2"/>
      <c r="AB139" s="2"/>
      <c r="AC139" s="2"/>
      <c r="AD139" s="2"/>
      <c r="AE139" s="2"/>
    </row>
    <row r="140" spans="1:31" ht="12.45">
      <c r="A140" t="s">
        <v>585</v>
      </c>
      <c r="B140" t="s">
        <v>833</v>
      </c>
      <c r="C140" t="s">
        <v>35</v>
      </c>
      <c r="D140">
        <v>52</v>
      </c>
      <c r="E140" t="s">
        <v>17</v>
      </c>
      <c r="F140" s="19" t="str">
        <f>A140&amp;B140&amp;C140&amp;E140</f>
        <v>JoseOchoaMGATE CITY STRIDERS</v>
      </c>
      <c r="G140" s="11">
        <v>7.5023148148148144E-2</v>
      </c>
      <c r="H140" s="19">
        <f>IF(C140="F",VLOOKUP(D140,'F Half'!$A$2:$B$100,2,FALSE)*G140,VLOOKUP(D140,'M Half'!$A$2:$B$100,2,FALSE)*G140)</f>
        <v>6.5772793981481475E-2</v>
      </c>
      <c r="I140" s="20">
        <f>COUNTIFS($C$2:$C$355,C140,$H$2:$H$355,"&lt;"&amp;H140)+1</f>
        <v>43</v>
      </c>
      <c r="J140" s="21">
        <f>VLOOKUP(I140,'Point Table - Half'!A:B,2,FALSE)</f>
        <v>8.1</v>
      </c>
      <c r="K140" s="37"/>
      <c r="P140" s="6"/>
      <c r="Q140" s="6"/>
      <c r="R140" s="9"/>
      <c r="X140" s="2"/>
      <c r="AB140" s="2"/>
      <c r="AC140" s="2"/>
      <c r="AD140" s="2"/>
      <c r="AE140" s="2"/>
    </row>
    <row r="141" spans="1:31" ht="12.45">
      <c r="A141" t="s">
        <v>618</v>
      </c>
      <c r="B141" t="s">
        <v>233</v>
      </c>
      <c r="C141" t="s">
        <v>35</v>
      </c>
      <c r="D141">
        <v>51</v>
      </c>
      <c r="E141" t="s">
        <v>21</v>
      </c>
      <c r="F141" s="19" t="str">
        <f>A141&amp;B141&amp;C141&amp;E141</f>
        <v>SteveMcGowanMGRANITE STATE RACING TEAM</v>
      </c>
      <c r="G141" s="11">
        <v>7.542824074074074E-2</v>
      </c>
      <c r="H141" s="19">
        <f>IF(C141="F",VLOOKUP(D141,'F Half'!$A$2:$B$100,2,FALSE)*G141,VLOOKUP(D141,'M Half'!$A$2:$B$100,2,FALSE)*G141)</f>
        <v>6.6716278935185183E-2</v>
      </c>
      <c r="I141" s="20">
        <f>COUNTIFS($C$2:$C$355,C141,$H$2:$H$355,"&lt;"&amp;H141)+1</f>
        <v>44</v>
      </c>
      <c r="J141" s="21">
        <f>VLOOKUP(I141,'Point Table - Half'!A:B,2,FALSE)</f>
        <v>7.8</v>
      </c>
      <c r="K141" s="37"/>
      <c r="P141" s="6"/>
      <c r="Q141" s="6"/>
      <c r="R141" s="9"/>
      <c r="X141" s="2"/>
      <c r="AB141" s="2"/>
      <c r="AC141" s="2"/>
      <c r="AD141" s="2"/>
      <c r="AE141" s="2"/>
    </row>
    <row r="142" spans="1:31" ht="12.45">
      <c r="A142" t="s">
        <v>134</v>
      </c>
      <c r="B142" t="s">
        <v>580</v>
      </c>
      <c r="C142" t="s">
        <v>35</v>
      </c>
      <c r="D142">
        <v>56</v>
      </c>
      <c r="E142" t="s">
        <v>19</v>
      </c>
      <c r="F142" s="19" t="str">
        <f>A142&amp;B142&amp;C142&amp;E142</f>
        <v>PeterLincolnMMILLENNIUM RUNNING</v>
      </c>
      <c r="G142" s="11">
        <v>7.96412037037037E-2</v>
      </c>
      <c r="H142" s="19">
        <f>IF(C142="F",VLOOKUP(D142,'F Half'!$A$2:$B$100,2,FALSE)*G142,VLOOKUP(D142,'M Half'!$A$2:$B$100,2,FALSE)*G142)</f>
        <v>6.7344601851851857E-2</v>
      </c>
      <c r="I142" s="20">
        <f>COUNTIFS($C$2:$C$355,C142,$H$2:$H$355,"&lt;"&amp;H142)+1</f>
        <v>45</v>
      </c>
      <c r="J142" s="21">
        <f>VLOOKUP(I142,'Point Table - Half'!A:B,2,FALSE)</f>
        <v>7.5</v>
      </c>
      <c r="K142" s="37"/>
      <c r="P142" s="6"/>
      <c r="Q142" s="6"/>
      <c r="R142" s="9"/>
      <c r="X142" s="2"/>
      <c r="AB142" s="2"/>
      <c r="AC142" s="2"/>
      <c r="AD142" s="2"/>
      <c r="AE142" s="2"/>
    </row>
    <row r="143" spans="1:31" ht="12.45">
      <c r="A143" t="s">
        <v>312</v>
      </c>
      <c r="B143" t="s">
        <v>422</v>
      </c>
      <c r="C143" t="s">
        <v>35</v>
      </c>
      <c r="D143">
        <v>42</v>
      </c>
      <c r="E143" t="s">
        <v>19</v>
      </c>
      <c r="F143" s="19" t="str">
        <f>A143&amp;B143&amp;C143&amp;E143</f>
        <v>CharlesPerreaultMMILLENNIUM RUNNING</v>
      </c>
      <c r="G143" s="11">
        <v>7.1030092592592589E-2</v>
      </c>
      <c r="H143" s="19">
        <f>IF(C143="F",VLOOKUP(D143,'F Half'!$A$2:$B$100,2,FALSE)*G143,VLOOKUP(D143,'M Half'!$A$2:$B$100,2,FALSE)*G143)</f>
        <v>6.7798223379629624E-2</v>
      </c>
      <c r="I143" s="20">
        <f>COUNTIFS($C$2:$C$355,C143,$H$2:$H$355,"&lt;"&amp;H143)+1</f>
        <v>46</v>
      </c>
      <c r="J143" s="21">
        <f>VLOOKUP(I143,'Point Table - Half'!A:B,2,FALSE)</f>
        <v>7.25</v>
      </c>
      <c r="K143" s="37"/>
      <c r="P143" s="6"/>
      <c r="Q143" s="6"/>
      <c r="R143" s="9"/>
      <c r="X143" s="2"/>
      <c r="AB143" s="2"/>
      <c r="AC143" s="2"/>
      <c r="AD143" s="2"/>
      <c r="AE143" s="2"/>
    </row>
    <row r="144" spans="1:31" ht="12.45">
      <c r="A144" t="s">
        <v>101</v>
      </c>
      <c r="B144" t="s">
        <v>142</v>
      </c>
      <c r="C144" t="s">
        <v>35</v>
      </c>
      <c r="D144">
        <v>59</v>
      </c>
      <c r="E144" t="s">
        <v>19</v>
      </c>
      <c r="F144" s="19" t="str">
        <f>A144&amp;B144&amp;C144&amp;E144</f>
        <v>GregSmithMMILLENNIUM RUNNING</v>
      </c>
      <c r="G144" s="11">
        <v>8.2511574074074071E-2</v>
      </c>
      <c r="H144" s="19">
        <f>IF(C144="F",VLOOKUP(D144,'F Half'!$A$2:$B$100,2,FALSE)*G144,VLOOKUP(D144,'M Half'!$A$2:$B$100,2,FALSE)*G144)</f>
        <v>6.7841016203703711E-2</v>
      </c>
      <c r="I144" s="20">
        <f>COUNTIFS($C$2:$C$355,C144,$H$2:$H$355,"&lt;"&amp;H144)+1</f>
        <v>47</v>
      </c>
      <c r="J144" s="21">
        <f>VLOOKUP(I144,'Point Table - Half'!A:B,2,FALSE)</f>
        <v>7</v>
      </c>
      <c r="K144" s="37"/>
      <c r="P144" s="6"/>
      <c r="Q144" s="6"/>
      <c r="R144" s="9"/>
      <c r="X144" s="2"/>
      <c r="AB144" s="2"/>
      <c r="AC144" s="2"/>
      <c r="AD144" s="2"/>
      <c r="AE144" s="2"/>
    </row>
    <row r="145" spans="1:31" ht="12.45">
      <c r="A145" t="s">
        <v>290</v>
      </c>
      <c r="B145" t="s">
        <v>49</v>
      </c>
      <c r="C145" t="s">
        <v>35</v>
      </c>
      <c r="D145">
        <v>22</v>
      </c>
      <c r="E145" t="s">
        <v>17</v>
      </c>
      <c r="F145" s="19" t="str">
        <f>A145&amp;B145&amp;C145&amp;E145</f>
        <v>ChrisDrudingMGATE CITY STRIDERS</v>
      </c>
      <c r="G145" s="11">
        <v>6.8657407407407403E-2</v>
      </c>
      <c r="H145" s="19">
        <f>IF(C145="F",VLOOKUP(D145,'F Half'!$A$2:$B$100,2,FALSE)*G145,VLOOKUP(D145,'M Half'!$A$2:$B$100,2,FALSE)*G145)</f>
        <v>6.8657407407407403E-2</v>
      </c>
      <c r="I145" s="20">
        <f>COUNTIFS($C$2:$C$355,C145,$H$2:$H$355,"&lt;"&amp;H145)+1</f>
        <v>48</v>
      </c>
      <c r="J145" s="21">
        <f>VLOOKUP(I145,'Point Table - Half'!A:B,2,FALSE)</f>
        <v>6.75</v>
      </c>
      <c r="K145" s="37"/>
      <c r="P145" s="6"/>
      <c r="Q145" s="6"/>
      <c r="R145" s="9"/>
      <c r="X145" s="2"/>
      <c r="AB145" s="2"/>
      <c r="AC145" s="2"/>
      <c r="AD145" s="2"/>
      <c r="AE145" s="2"/>
    </row>
    <row r="146" spans="1:31" ht="12.45">
      <c r="A146" t="s">
        <v>68</v>
      </c>
      <c r="B146" t="s">
        <v>869</v>
      </c>
      <c r="C146" t="s">
        <v>35</v>
      </c>
      <c r="D146">
        <v>51</v>
      </c>
      <c r="E146" t="s">
        <v>19</v>
      </c>
      <c r="F146" s="19" t="str">
        <f>A146&amp;B146&amp;C146&amp;E146</f>
        <v>TomStuartMMILLENNIUM RUNNING</v>
      </c>
      <c r="G146" s="11">
        <v>8.0277777777777781E-2</v>
      </c>
      <c r="H146" s="19">
        <f>IF(C146="F",VLOOKUP(D146,'F Half'!$A$2:$B$100,2,FALSE)*G146,VLOOKUP(D146,'M Half'!$A$2:$B$100,2,FALSE)*G146)</f>
        <v>7.1005694444444448E-2</v>
      </c>
      <c r="I146" s="20">
        <f>COUNTIFS($C$2:$C$355,C146,$H$2:$H$355,"&lt;"&amp;H146)+1</f>
        <v>49</v>
      </c>
      <c r="J146" s="21">
        <f>VLOOKUP(I146,'Point Table - Half'!A:B,2,FALSE)</f>
        <v>6.5</v>
      </c>
      <c r="K146" s="37"/>
      <c r="P146" s="6"/>
      <c r="Q146" s="6"/>
      <c r="R146" s="9"/>
      <c r="X146" s="2"/>
      <c r="AB146" s="2"/>
      <c r="AC146" s="2"/>
      <c r="AD146" s="2"/>
      <c r="AE146" s="2"/>
    </row>
    <row r="147" spans="1:31" ht="12.45">
      <c r="A147" t="s">
        <v>164</v>
      </c>
      <c r="B147" t="s">
        <v>426</v>
      </c>
      <c r="C147" t="s">
        <v>35</v>
      </c>
      <c r="D147">
        <v>52</v>
      </c>
      <c r="E147" t="s">
        <v>19</v>
      </c>
      <c r="F147" s="19" t="str">
        <f>A147&amp;B147&amp;C147&amp;E147</f>
        <v>EricChorneyMMILLENNIUM RUNNING</v>
      </c>
      <c r="G147" s="11">
        <v>8.1469907407407408E-2</v>
      </c>
      <c r="H147" s="19">
        <f>IF(C147="F",VLOOKUP(D147,'F Half'!$A$2:$B$100,2,FALSE)*G147,VLOOKUP(D147,'M Half'!$A$2:$B$100,2,FALSE)*G147)</f>
        <v>7.142466782407407E-2</v>
      </c>
      <c r="I147" s="20">
        <f>COUNTIFS($C$2:$C$355,C147,$H$2:$H$355,"&lt;"&amp;H147)+1</f>
        <v>50</v>
      </c>
      <c r="J147" s="21">
        <f>VLOOKUP(I147,'Point Table - Half'!A:B,2,FALSE)</f>
        <v>6.25</v>
      </c>
      <c r="K147" s="37"/>
      <c r="P147" s="6"/>
      <c r="Q147" s="6"/>
      <c r="R147" s="9"/>
      <c r="X147" s="2"/>
      <c r="AB147" s="2"/>
      <c r="AC147" s="2"/>
      <c r="AD147" s="2"/>
      <c r="AE147" s="2"/>
    </row>
    <row r="148" spans="1:31" ht="12.45">
      <c r="A148" t="s">
        <v>46</v>
      </c>
      <c r="B148" t="s">
        <v>873</v>
      </c>
      <c r="C148" t="s">
        <v>35</v>
      </c>
      <c r="D148">
        <v>51</v>
      </c>
      <c r="E148" t="s">
        <v>19</v>
      </c>
      <c r="F148" s="19" t="str">
        <f>A148&amp;B148&amp;C148&amp;E148</f>
        <v>MatthewWineriterMMILLENNIUM RUNNING</v>
      </c>
      <c r="G148" s="11">
        <v>8.1076388888888892E-2</v>
      </c>
      <c r="H148" s="19">
        <f>IF(C148="F",VLOOKUP(D148,'F Half'!$A$2:$B$100,2,FALSE)*G148,VLOOKUP(D148,'M Half'!$A$2:$B$100,2,FALSE)*G148)</f>
        <v>7.1712065972222225E-2</v>
      </c>
      <c r="I148" s="20">
        <f>COUNTIFS($C$2:$C$355,C148,$H$2:$H$355,"&lt;"&amp;H148)+1</f>
        <v>51</v>
      </c>
      <c r="J148" s="21">
        <f>VLOOKUP(I148,'Point Table - Half'!A:B,2,FALSE)</f>
        <v>6</v>
      </c>
      <c r="K148" s="37"/>
      <c r="P148" s="6"/>
      <c r="Q148" s="6"/>
      <c r="R148" s="9"/>
      <c r="X148" s="2"/>
      <c r="AB148" s="2"/>
      <c r="AC148" s="2"/>
      <c r="AD148" s="2"/>
      <c r="AE148" s="2"/>
    </row>
    <row r="149" spans="1:31" ht="12.45">
      <c r="A149" t="s">
        <v>109</v>
      </c>
      <c r="B149" t="s">
        <v>497</v>
      </c>
      <c r="C149" t="s">
        <v>35</v>
      </c>
      <c r="D149">
        <v>48</v>
      </c>
      <c r="E149" t="s">
        <v>19</v>
      </c>
      <c r="F149" s="19" t="str">
        <f>A149&amp;B149&amp;C149&amp;E149</f>
        <v>ChristopherDeanMMILLENNIUM RUNNING</v>
      </c>
      <c r="G149" s="11">
        <v>7.9247685185185185E-2</v>
      </c>
      <c r="H149" s="19">
        <f>IF(C149="F",VLOOKUP(D149,'F Half'!$A$2:$B$100,2,FALSE)*G149,VLOOKUP(D149,'M Half'!$A$2:$B$100,2,FALSE)*G149)</f>
        <v>7.1941048611111114E-2</v>
      </c>
      <c r="I149" s="20">
        <f>COUNTIFS($C$2:$C$355,C149,$H$2:$H$355,"&lt;"&amp;H149)+1</f>
        <v>52</v>
      </c>
      <c r="J149" s="21">
        <f>VLOOKUP(I149,'Point Table - Half'!A:B,2,FALSE)</f>
        <v>5.75</v>
      </c>
      <c r="K149" s="37"/>
      <c r="P149" s="6"/>
      <c r="Q149" s="6"/>
      <c r="R149" s="9"/>
      <c r="X149" s="2"/>
      <c r="AB149" s="2"/>
      <c r="AC149" s="2"/>
      <c r="AD149" s="2"/>
      <c r="AE149" s="2"/>
    </row>
    <row r="150" spans="1:31" ht="12.45">
      <c r="A150" t="s">
        <v>46</v>
      </c>
      <c r="B150" t="s">
        <v>47</v>
      </c>
      <c r="C150" t="s">
        <v>35</v>
      </c>
      <c r="D150">
        <v>52</v>
      </c>
      <c r="E150" t="s">
        <v>17</v>
      </c>
      <c r="F150" s="19" t="str">
        <f>A150&amp;B150&amp;C150&amp;E150</f>
        <v>MatthewShapiroMGATE CITY STRIDERS</v>
      </c>
      <c r="G150" s="11">
        <v>8.2118055555555555E-2</v>
      </c>
      <c r="H150" s="19">
        <f>IF(C150="F",VLOOKUP(D150,'F Half'!$A$2:$B$100,2,FALSE)*G150,VLOOKUP(D150,'M Half'!$A$2:$B$100,2,FALSE)*G150)</f>
        <v>7.1992899305555552E-2</v>
      </c>
      <c r="I150" s="20">
        <f>COUNTIFS($C$2:$C$355,C150,$H$2:$H$355,"&lt;"&amp;H150)+1</f>
        <v>53</v>
      </c>
      <c r="J150" s="21">
        <f>VLOOKUP(I150,'Point Table - Half'!A:B,2,FALSE)</f>
        <v>5.5</v>
      </c>
      <c r="K150" s="37"/>
      <c r="P150" s="6"/>
      <c r="Q150" s="6"/>
      <c r="R150" s="9"/>
      <c r="X150" s="2"/>
      <c r="AB150" s="2"/>
      <c r="AC150" s="2"/>
      <c r="AD150" s="2"/>
      <c r="AE150" s="2"/>
    </row>
    <row r="151" spans="1:31" ht="12.45">
      <c r="A151" t="s">
        <v>325</v>
      </c>
      <c r="B151" t="s">
        <v>326</v>
      </c>
      <c r="C151" t="s">
        <v>35</v>
      </c>
      <c r="D151">
        <v>40</v>
      </c>
      <c r="E151" t="s">
        <v>18</v>
      </c>
      <c r="F151" s="19" t="str">
        <f>A151&amp;B151&amp;C151&amp;E151</f>
        <v>ChristophJaegerMGREATER DERRY TRACK CLUB</v>
      </c>
      <c r="G151" s="11">
        <v>7.4374999999999997E-2</v>
      </c>
      <c r="H151" s="19">
        <f>IF(C151="F",VLOOKUP(D151,'F Half'!$A$2:$B$100,2,FALSE)*G151,VLOOKUP(D151,'M Half'!$A$2:$B$100,2,FALSE)*G151)</f>
        <v>7.2113999999999998E-2</v>
      </c>
      <c r="I151" s="20">
        <f>COUNTIFS($C$2:$C$355,C151,$H$2:$H$355,"&lt;"&amp;H151)+1</f>
        <v>54</v>
      </c>
      <c r="J151" s="21">
        <f>VLOOKUP(I151,'Point Table - Half'!A:B,2,FALSE)</f>
        <v>5.25</v>
      </c>
      <c r="K151" s="37"/>
      <c r="P151" s="6"/>
      <c r="Q151" s="6"/>
      <c r="R151" s="9"/>
      <c r="X151" s="2"/>
      <c r="AB151" s="2"/>
      <c r="AC151" s="2"/>
      <c r="AD151" s="2"/>
      <c r="AE151" s="2"/>
    </row>
    <row r="152" spans="1:31" ht="12.45">
      <c r="A152" t="s">
        <v>789</v>
      </c>
      <c r="B152" t="s">
        <v>790</v>
      </c>
      <c r="C152" t="s">
        <v>35</v>
      </c>
      <c r="D152">
        <v>30</v>
      </c>
      <c r="E152" t="s">
        <v>19</v>
      </c>
      <c r="F152" s="19" t="str">
        <f>A152&amp;B152&amp;C152&amp;E152</f>
        <v>ColtonPiperMMILLENNIUM RUNNING</v>
      </c>
      <c r="G152" s="11">
        <v>7.2939814814814818E-2</v>
      </c>
      <c r="H152" s="19">
        <f>IF(C152="F",VLOOKUP(D152,'F Half'!$A$2:$B$100,2,FALSE)*G152,VLOOKUP(D152,'M Half'!$A$2:$B$100,2,FALSE)*G152)</f>
        <v>7.2939814814814818E-2</v>
      </c>
      <c r="I152" s="20">
        <f>COUNTIFS($C$2:$C$355,C152,$H$2:$H$355,"&lt;"&amp;H152)+1</f>
        <v>55</v>
      </c>
      <c r="J152" s="21">
        <f>VLOOKUP(I152,'Point Table - Half'!A:B,2,FALSE)</f>
        <v>5</v>
      </c>
      <c r="K152" s="37"/>
      <c r="P152" s="6"/>
      <c r="Q152" s="6"/>
      <c r="R152" s="9"/>
      <c r="X152" s="2"/>
      <c r="AB152" s="2"/>
      <c r="AC152" s="2"/>
      <c r="AD152" s="2"/>
      <c r="AE152" s="2"/>
    </row>
    <row r="153" spans="1:31" ht="12.45">
      <c r="A153" t="s">
        <v>323</v>
      </c>
      <c r="B153" t="s">
        <v>609</v>
      </c>
      <c r="C153" t="s">
        <v>35</v>
      </c>
      <c r="D153">
        <v>36</v>
      </c>
      <c r="E153" t="s">
        <v>18</v>
      </c>
      <c r="F153" s="19" t="str">
        <f>A153&amp;B153&amp;C153&amp;E153</f>
        <v>JoeRizzoMGREATER DERRY TRACK CLUB</v>
      </c>
      <c r="G153" s="11">
        <v>7.3923611111111107E-2</v>
      </c>
      <c r="H153" s="19">
        <f>IF(C153="F",VLOOKUP(D153,'F Half'!$A$2:$B$100,2,FALSE)*G153,VLOOKUP(D153,'M Half'!$A$2:$B$100,2,FALSE)*G153)</f>
        <v>7.3265690972222214E-2</v>
      </c>
      <c r="I153" s="20">
        <f>COUNTIFS($C$2:$C$355,C153,$H$2:$H$355,"&lt;"&amp;H153)+1</f>
        <v>56</v>
      </c>
      <c r="J153" s="21">
        <f>VLOOKUP(I153,'Point Table - Half'!A:B,2,FALSE)</f>
        <v>4.75</v>
      </c>
      <c r="K153" s="37"/>
      <c r="P153" s="6"/>
      <c r="Q153" s="6"/>
      <c r="R153" s="9"/>
      <c r="X153" s="2"/>
      <c r="AB153" s="2"/>
      <c r="AC153" s="2"/>
      <c r="AD153" s="2"/>
      <c r="AE153" s="2"/>
    </row>
    <row r="154" spans="1:31" ht="12.45">
      <c r="A154" t="s">
        <v>210</v>
      </c>
      <c r="B154" t="s">
        <v>798</v>
      </c>
      <c r="C154" t="s">
        <v>35</v>
      </c>
      <c r="D154">
        <v>28</v>
      </c>
      <c r="E154" t="s">
        <v>18</v>
      </c>
      <c r="F154" s="19" t="str">
        <f>A154&amp;B154&amp;C154&amp;E154</f>
        <v>JeremySayersMGREATER DERRY TRACK CLUB</v>
      </c>
      <c r="G154" s="11">
        <v>7.3981481481481481E-2</v>
      </c>
      <c r="H154" s="19">
        <f>IF(C154="F",VLOOKUP(D154,'F Half'!$A$2:$B$100,2,FALSE)*G154,VLOOKUP(D154,'M Half'!$A$2:$B$100,2,FALSE)*G154)</f>
        <v>7.3981481481481481E-2</v>
      </c>
      <c r="I154" s="20">
        <f>COUNTIFS($C$2:$C$355,C154,$H$2:$H$355,"&lt;"&amp;H154)+1</f>
        <v>57</v>
      </c>
      <c r="J154" s="21">
        <f>VLOOKUP(I154,'Point Table - Half'!A:B,2,FALSE)</f>
        <v>4.5</v>
      </c>
      <c r="K154" s="37"/>
      <c r="P154" s="6"/>
      <c r="Q154" s="6"/>
      <c r="R154" s="9"/>
      <c r="X154" s="2"/>
      <c r="AB154" s="2"/>
      <c r="AC154" s="2"/>
      <c r="AD154" s="2"/>
      <c r="AE154" s="2"/>
    </row>
    <row r="155" spans="1:31" ht="12.45">
      <c r="A155" t="s">
        <v>573</v>
      </c>
      <c r="B155" t="s">
        <v>574</v>
      </c>
      <c r="C155" t="s">
        <v>35</v>
      </c>
      <c r="D155">
        <v>48</v>
      </c>
      <c r="E155" t="s">
        <v>19</v>
      </c>
      <c r="F155" s="19" t="str">
        <f>A155&amp;B155&amp;C155&amp;E155</f>
        <v>ClintonSwettMMILLENNIUM RUNNING</v>
      </c>
      <c r="G155" s="11">
        <v>8.1793981481481481E-2</v>
      </c>
      <c r="H155" s="19">
        <f>IF(C155="F",VLOOKUP(D155,'F Half'!$A$2:$B$100,2,FALSE)*G155,VLOOKUP(D155,'M Half'!$A$2:$B$100,2,FALSE)*G155)</f>
        <v>7.4252576388888894E-2</v>
      </c>
      <c r="I155" s="20">
        <f>COUNTIFS($C$2:$C$355,C155,$H$2:$H$355,"&lt;"&amp;H155)+1</f>
        <v>58</v>
      </c>
      <c r="J155" s="21">
        <f>VLOOKUP(I155,'Point Table - Half'!A:B,2,FALSE)</f>
        <v>4.25</v>
      </c>
      <c r="K155" s="37"/>
      <c r="P155" s="6"/>
      <c r="Q155" s="6"/>
      <c r="R155" s="9"/>
      <c r="X155" s="2"/>
      <c r="AB155" s="2"/>
      <c r="AC155" s="2"/>
      <c r="AD155" s="2"/>
      <c r="AE155" s="2"/>
    </row>
    <row r="156" spans="1:31" ht="12.45">
      <c r="A156" t="s">
        <v>361</v>
      </c>
      <c r="B156" t="s">
        <v>362</v>
      </c>
      <c r="C156" t="s">
        <v>35</v>
      </c>
      <c r="D156">
        <v>63</v>
      </c>
      <c r="E156" t="s">
        <v>18</v>
      </c>
      <c r="F156" s="19" t="str">
        <f>A156&amp;B156&amp;C156&amp;E156</f>
        <v>BryanKermanMGREATER DERRY TRACK CLUB</v>
      </c>
      <c r="G156" s="11">
        <v>9.6203703703703708E-2</v>
      </c>
      <c r="H156" s="19">
        <f>IF(C156="F",VLOOKUP(D156,'F Half'!$A$2:$B$100,2,FALSE)*G156,VLOOKUP(D156,'M Half'!$A$2:$B$100,2,FALSE)*G156)</f>
        <v>7.6106750000000001E-2</v>
      </c>
      <c r="I156" s="20">
        <f>COUNTIFS($C$2:$C$355,C156,$H$2:$H$355,"&lt;"&amp;H156)+1</f>
        <v>59</v>
      </c>
      <c r="J156" s="21">
        <f>VLOOKUP(I156,'Point Table - Half'!A:B,2,FALSE)</f>
        <v>4</v>
      </c>
      <c r="K156" s="37"/>
      <c r="P156" s="6"/>
      <c r="Q156" s="6"/>
      <c r="R156" s="9"/>
      <c r="X156" s="2"/>
      <c r="AB156" s="2"/>
      <c r="AC156" s="2"/>
      <c r="AD156" s="2"/>
      <c r="AE156" s="2"/>
    </row>
    <row r="157" spans="1:31" ht="12.45">
      <c r="A157" t="s">
        <v>160</v>
      </c>
      <c r="B157" t="s">
        <v>903</v>
      </c>
      <c r="C157" t="s">
        <v>35</v>
      </c>
      <c r="D157">
        <v>45</v>
      </c>
      <c r="E157" t="s">
        <v>20</v>
      </c>
      <c r="F157" s="19" t="str">
        <f>A157&amp;B157&amp;C157&amp;E157</f>
        <v>SeanHealeyMUPPER VALLEY RUNNING CLUB</v>
      </c>
      <c r="G157" s="11">
        <v>8.1817129629629629E-2</v>
      </c>
      <c r="H157" s="19">
        <f>IF(C157="F",VLOOKUP(D157,'F Half'!$A$2:$B$100,2,FALSE)*G157,VLOOKUP(D157,'M Half'!$A$2:$B$100,2,FALSE)*G157)</f>
        <v>7.6179929398148147E-2</v>
      </c>
      <c r="I157" s="20">
        <f>COUNTIFS($C$2:$C$355,C157,$H$2:$H$355,"&lt;"&amp;H157)+1</f>
        <v>60</v>
      </c>
      <c r="J157" s="21">
        <f>VLOOKUP(I157,'Point Table - Half'!A:B,2,FALSE)</f>
        <v>3.75</v>
      </c>
      <c r="K157" s="37"/>
      <c r="P157" s="6"/>
      <c r="Q157" s="6"/>
      <c r="R157" s="9"/>
      <c r="X157" s="2"/>
      <c r="AB157" s="2"/>
      <c r="AC157" s="2"/>
      <c r="AD157" s="2"/>
      <c r="AE157" s="2"/>
    </row>
    <row r="158" spans="1:31" ht="12.45">
      <c r="A158" t="s">
        <v>160</v>
      </c>
      <c r="B158" t="s">
        <v>161</v>
      </c>
      <c r="C158" t="s">
        <v>35</v>
      </c>
      <c r="D158">
        <v>56</v>
      </c>
      <c r="E158" t="s">
        <v>19</v>
      </c>
      <c r="F158" s="19" t="str">
        <f>A158&amp;B158&amp;C158&amp;E158</f>
        <v>SeanPattenMMILLENNIUM RUNNING</v>
      </c>
      <c r="G158" s="11">
        <v>9.0590277777777783E-2</v>
      </c>
      <c r="H158" s="19">
        <f>IF(C158="F",VLOOKUP(D158,'F Half'!$A$2:$B$100,2,FALSE)*G158,VLOOKUP(D158,'M Half'!$A$2:$B$100,2,FALSE)*G158)</f>
        <v>7.6603138888888894E-2</v>
      </c>
      <c r="I158" s="20">
        <f>COUNTIFS($C$2:$C$355,C158,$H$2:$H$355,"&lt;"&amp;H158)+1</f>
        <v>61</v>
      </c>
      <c r="J158" s="21">
        <f>VLOOKUP(I158,'Point Table - Half'!A:B,2,FALSE)</f>
        <v>3.5</v>
      </c>
      <c r="K158" s="37"/>
      <c r="P158" s="6"/>
      <c r="Q158" s="6"/>
      <c r="R158" s="9"/>
      <c r="X158" s="2"/>
      <c r="AB158" s="2"/>
      <c r="AC158" s="2"/>
      <c r="AD158" s="2"/>
      <c r="AE158" s="2"/>
    </row>
    <row r="159" spans="1:31" ht="12.45">
      <c r="A159" t="s">
        <v>614</v>
      </c>
      <c r="B159" t="s">
        <v>569</v>
      </c>
      <c r="C159" t="s">
        <v>35</v>
      </c>
      <c r="D159">
        <v>63</v>
      </c>
      <c r="E159" t="s">
        <v>18</v>
      </c>
      <c r="F159" s="19" t="str">
        <f>A159&amp;B159&amp;C159&amp;E159</f>
        <v>DouglasPhairMGREATER DERRY TRACK CLUB</v>
      </c>
      <c r="G159" s="11">
        <v>9.6851851851851856E-2</v>
      </c>
      <c r="H159" s="19">
        <f>IF(C159="F",VLOOKUP(D159,'F Half'!$A$2:$B$100,2,FALSE)*G159,VLOOKUP(D159,'M Half'!$A$2:$B$100,2,FALSE)*G159)</f>
        <v>7.6619500000000007E-2</v>
      </c>
      <c r="I159" s="20">
        <f>COUNTIFS($C$2:$C$355,C159,$H$2:$H$355,"&lt;"&amp;H159)+1</f>
        <v>62</v>
      </c>
      <c r="J159" s="21">
        <f>VLOOKUP(I159,'Point Table - Half'!A:B,2,FALSE)</f>
        <v>3.25</v>
      </c>
      <c r="K159" s="37"/>
      <c r="P159" s="6"/>
      <c r="Q159" s="6"/>
      <c r="R159" s="9"/>
      <c r="X159" s="2"/>
      <c r="AB159" s="2"/>
      <c r="AC159" s="2"/>
      <c r="AD159" s="2"/>
      <c r="AE159" s="2"/>
    </row>
    <row r="160" spans="1:31" ht="12.45">
      <c r="A160" t="s">
        <v>202</v>
      </c>
      <c r="B160" t="s">
        <v>902</v>
      </c>
      <c r="C160" t="s">
        <v>35</v>
      </c>
      <c r="D160">
        <v>40</v>
      </c>
      <c r="E160" t="s">
        <v>20</v>
      </c>
      <c r="F160" s="19" t="str">
        <f>A160&amp;B160&amp;C160&amp;E160</f>
        <v>RyanScelzaMUPPER VALLEY RUNNING CLUB</v>
      </c>
      <c r="G160" s="11">
        <v>8.0011574074074068E-2</v>
      </c>
      <c r="H160" s="19">
        <f>IF(C160="F",VLOOKUP(D160,'F Half'!$A$2:$B$100,2,FALSE)*G160,VLOOKUP(D160,'M Half'!$A$2:$B$100,2,FALSE)*G160)</f>
        <v>7.7579222222222216E-2</v>
      </c>
      <c r="I160" s="20">
        <f>COUNTIFS($C$2:$C$355,C160,$H$2:$H$355,"&lt;"&amp;H160)+1</f>
        <v>63</v>
      </c>
      <c r="J160" s="21">
        <f>VLOOKUP(I160,'Point Table - Half'!A:B,2,FALSE)</f>
        <v>3</v>
      </c>
      <c r="K160" s="37"/>
      <c r="P160" s="6"/>
      <c r="Q160" s="6"/>
      <c r="R160" s="9"/>
      <c r="X160" s="2"/>
      <c r="AB160" s="2"/>
      <c r="AC160" s="2"/>
      <c r="AD160" s="2"/>
      <c r="AE160" s="2"/>
    </row>
    <row r="161" spans="1:31" ht="12.45">
      <c r="A161" t="s">
        <v>272</v>
      </c>
      <c r="B161" t="s">
        <v>273</v>
      </c>
      <c r="C161" t="s">
        <v>35</v>
      </c>
      <c r="D161">
        <v>53</v>
      </c>
      <c r="E161" t="s">
        <v>20</v>
      </c>
      <c r="F161" s="19" t="str">
        <f>A161&amp;B161&amp;C161&amp;E161</f>
        <v>PedroAlvarezMUPPER VALLEY RUNNING CLUB</v>
      </c>
      <c r="G161" s="11">
        <v>9.0590277777777783E-2</v>
      </c>
      <c r="H161" s="19">
        <f>IF(C161="F",VLOOKUP(D161,'F Half'!$A$2:$B$100,2,FALSE)*G161,VLOOKUP(D161,'M Half'!$A$2:$B$100,2,FALSE)*G161)</f>
        <v>7.8713892361111121E-2</v>
      </c>
      <c r="I161" s="20">
        <f>COUNTIFS($C$2:$C$355,C161,$H$2:$H$355,"&lt;"&amp;H161)+1</f>
        <v>64</v>
      </c>
      <c r="J161" s="21">
        <f>VLOOKUP(I161,'Point Table - Half'!A:B,2,FALSE)</f>
        <v>2.8</v>
      </c>
      <c r="K161" s="37"/>
      <c r="P161" s="6"/>
      <c r="Q161" s="6"/>
      <c r="R161" s="9"/>
      <c r="X161" s="2"/>
      <c r="AB161" s="2"/>
      <c r="AC161" s="2"/>
      <c r="AD161" s="2"/>
      <c r="AE161" s="2"/>
    </row>
    <row r="162" spans="1:31" ht="12.45">
      <c r="A162" t="s">
        <v>618</v>
      </c>
      <c r="B162" t="s">
        <v>619</v>
      </c>
      <c r="C162" t="s">
        <v>35</v>
      </c>
      <c r="D162">
        <v>61</v>
      </c>
      <c r="E162" t="s">
        <v>19</v>
      </c>
      <c r="F162" s="19" t="str">
        <f>A162&amp;B162&amp;C162&amp;E162</f>
        <v>StevePembertonMMILLENNIUM RUNNING</v>
      </c>
      <c r="G162" s="11">
        <v>9.8194444444444445E-2</v>
      </c>
      <c r="H162" s="19">
        <f>IF(C162="F",VLOOKUP(D162,'F Half'!$A$2:$B$100,2,FALSE)*G162,VLOOKUP(D162,'M Half'!$A$2:$B$100,2,FALSE)*G162)</f>
        <v>7.9213458333333334E-2</v>
      </c>
      <c r="I162" s="20">
        <f>COUNTIFS($C$2:$C$355,C162,$H$2:$H$355,"&lt;"&amp;H162)+1</f>
        <v>65</v>
      </c>
      <c r="J162" s="21">
        <f>VLOOKUP(I162,'Point Table - Half'!A:B,2,FALSE)</f>
        <v>2.6</v>
      </c>
      <c r="K162" s="37"/>
      <c r="P162" s="6"/>
      <c r="Q162" s="6"/>
      <c r="R162" s="9"/>
      <c r="X162" s="2"/>
      <c r="AB162" s="2"/>
      <c r="AC162" s="2"/>
      <c r="AD162" s="2"/>
      <c r="AE162" s="2"/>
    </row>
    <row r="163" spans="1:31" ht="12.45">
      <c r="A163" t="s">
        <v>164</v>
      </c>
      <c r="B163" t="s">
        <v>165</v>
      </c>
      <c r="C163" t="s">
        <v>35</v>
      </c>
      <c r="D163">
        <v>44</v>
      </c>
      <c r="E163" t="s">
        <v>19</v>
      </c>
      <c r="F163" s="19" t="str">
        <f>A163&amp;B163&amp;C163&amp;E163</f>
        <v>EricBoucherMMILLENNIUM RUNNING</v>
      </c>
      <c r="G163" s="11">
        <v>8.4780092592592587E-2</v>
      </c>
      <c r="H163" s="19">
        <f>IF(C163="F",VLOOKUP(D163,'F Half'!$A$2:$B$100,2,FALSE)*G163,VLOOKUP(D163,'M Half'!$A$2:$B$100,2,FALSE)*G163)</f>
        <v>7.9600028935185183E-2</v>
      </c>
      <c r="I163" s="20">
        <f>COUNTIFS($C$2:$C$355,C163,$H$2:$H$355,"&lt;"&amp;H163)+1</f>
        <v>66</v>
      </c>
      <c r="J163" s="21">
        <f>VLOOKUP(I163,'Point Table - Half'!A:B,2,FALSE)</f>
        <v>2.4</v>
      </c>
      <c r="K163" s="37"/>
      <c r="P163" s="6"/>
      <c r="Q163" s="6"/>
      <c r="R163" s="9"/>
      <c r="X163" s="2"/>
      <c r="AB163" s="2"/>
      <c r="AC163" s="2"/>
      <c r="AD163" s="2"/>
      <c r="AE163" s="2"/>
    </row>
    <row r="164" spans="1:31" ht="12.45">
      <c r="A164" t="s">
        <v>852</v>
      </c>
      <c r="B164" t="s">
        <v>142</v>
      </c>
      <c r="C164" t="s">
        <v>35</v>
      </c>
      <c r="D164">
        <v>30</v>
      </c>
      <c r="E164" t="s">
        <v>24</v>
      </c>
      <c r="F164" s="19" t="str">
        <f>A164&amp;B164&amp;C164&amp;E164</f>
        <v>EthanSmithMRUNNERS ALLEY</v>
      </c>
      <c r="G164" s="11">
        <v>8.0462962962962958E-2</v>
      </c>
      <c r="H164" s="19">
        <f>IF(C164="F",VLOOKUP(D164,'F Half'!$A$2:$B$100,2,FALSE)*G164,VLOOKUP(D164,'M Half'!$A$2:$B$100,2,FALSE)*G164)</f>
        <v>8.0462962962962958E-2</v>
      </c>
      <c r="I164" s="20">
        <f>COUNTIFS($C$2:$C$355,C164,$H$2:$H$355,"&lt;"&amp;H164)+1</f>
        <v>67</v>
      </c>
      <c r="J164" s="21">
        <f>VLOOKUP(I164,'Point Table - Half'!A:B,2,FALSE)</f>
        <v>2.2000000000000002</v>
      </c>
      <c r="K164" s="37"/>
      <c r="P164" s="6"/>
      <c r="Q164" s="6"/>
      <c r="R164" s="9"/>
      <c r="X164" s="2"/>
      <c r="AB164" s="2"/>
      <c r="AC164" s="2"/>
      <c r="AD164" s="2"/>
      <c r="AE164" s="2"/>
    </row>
    <row r="165" spans="1:31" ht="12.45">
      <c r="A165" t="s">
        <v>107</v>
      </c>
      <c r="B165" t="s">
        <v>849</v>
      </c>
      <c r="C165" t="s">
        <v>35</v>
      </c>
      <c r="D165">
        <v>61</v>
      </c>
      <c r="E165" t="s">
        <v>21</v>
      </c>
      <c r="F165" s="19" t="str">
        <f>A165&amp;B165&amp;C165&amp;E165</f>
        <v>JamesMonahanMGRANITE STATE RACING TEAM</v>
      </c>
      <c r="G165" s="11">
        <v>0.10179398148148149</v>
      </c>
      <c r="H165" s="19">
        <f>IF(C165="F",VLOOKUP(D165,'F Half'!$A$2:$B$100,2,FALSE)*G165,VLOOKUP(D165,'M Half'!$A$2:$B$100,2,FALSE)*G165)</f>
        <v>8.2117204861111112E-2</v>
      </c>
      <c r="I165" s="20">
        <f>COUNTIFS($C$2:$C$355,C165,$H$2:$H$355,"&lt;"&amp;H165)+1</f>
        <v>68</v>
      </c>
      <c r="J165" s="21">
        <f>VLOOKUP(I165,'Point Table - Half'!A:B,2,FALSE)</f>
        <v>2</v>
      </c>
      <c r="K165" s="37"/>
      <c r="P165" s="6"/>
      <c r="Q165" s="6"/>
      <c r="R165" s="9"/>
      <c r="X165" s="2"/>
      <c r="AB165" s="2"/>
      <c r="AC165" s="2"/>
      <c r="AD165" s="2"/>
      <c r="AE165" s="2"/>
    </row>
    <row r="166" spans="1:31" ht="12.45">
      <c r="A166" t="s">
        <v>176</v>
      </c>
      <c r="B166" t="s">
        <v>739</v>
      </c>
      <c r="C166" t="s">
        <v>35</v>
      </c>
      <c r="D166">
        <v>45</v>
      </c>
      <c r="E166" t="s">
        <v>19</v>
      </c>
      <c r="F166" s="19" t="str">
        <f>A166&amp;B166&amp;C166&amp;E166</f>
        <v>ScottMullenMMILLENNIUM RUNNING</v>
      </c>
      <c r="G166" s="11">
        <v>8.8287037037037039E-2</v>
      </c>
      <c r="H166" s="19">
        <f>IF(C166="F",VLOOKUP(D166,'F Half'!$A$2:$B$100,2,FALSE)*G166,VLOOKUP(D166,'M Half'!$A$2:$B$100,2,FALSE)*G166)</f>
        <v>8.2204060185185196E-2</v>
      </c>
      <c r="I166" s="20">
        <f>COUNTIFS($C$2:$C$355,C166,$H$2:$H$355,"&lt;"&amp;H166)+1</f>
        <v>69</v>
      </c>
      <c r="J166" s="21">
        <f>VLOOKUP(I166,'Point Table - Half'!A:B,2,FALSE)</f>
        <v>1.8</v>
      </c>
      <c r="K166" s="37"/>
      <c r="P166" s="6"/>
      <c r="Q166" s="6"/>
      <c r="R166" s="9"/>
      <c r="X166" s="2"/>
      <c r="AB166" s="2"/>
      <c r="AC166" s="2"/>
      <c r="AD166" s="2"/>
      <c r="AE166" s="2"/>
    </row>
    <row r="167" spans="1:31" ht="12.45">
      <c r="A167" t="s">
        <v>896</v>
      </c>
      <c r="B167" t="s">
        <v>306</v>
      </c>
      <c r="C167" t="s">
        <v>35</v>
      </c>
      <c r="D167">
        <v>44</v>
      </c>
      <c r="E167" t="s">
        <v>24</v>
      </c>
      <c r="F167" s="19" t="str">
        <f>A167&amp;B167&amp;C167&amp;E167</f>
        <v>RandyBrownMRUNNERS ALLEY</v>
      </c>
      <c r="G167" s="11">
        <v>8.8090277777777781E-2</v>
      </c>
      <c r="H167" s="19">
        <f>IF(C167="F",VLOOKUP(D167,'F Half'!$A$2:$B$100,2,FALSE)*G167,VLOOKUP(D167,'M Half'!$A$2:$B$100,2,FALSE)*G167)</f>
        <v>8.2707961805555549E-2</v>
      </c>
      <c r="I167" s="20">
        <f>COUNTIFS($C$2:$C$355,C167,$H$2:$H$355,"&lt;"&amp;H167)+1</f>
        <v>70</v>
      </c>
      <c r="J167" s="21">
        <f>VLOOKUP(I167,'Point Table - Half'!A:B,2,FALSE)</f>
        <v>1.6</v>
      </c>
      <c r="K167" s="37"/>
      <c r="P167" s="6"/>
      <c r="Q167" s="6"/>
      <c r="R167" s="9"/>
      <c r="X167" s="2"/>
      <c r="AB167" s="2"/>
      <c r="AC167" s="2"/>
      <c r="AD167" s="2"/>
      <c r="AE167" s="2"/>
    </row>
    <row r="168" spans="1:31" ht="12.45">
      <c r="A168" t="s">
        <v>361</v>
      </c>
      <c r="B168" t="s">
        <v>799</v>
      </c>
      <c r="C168" t="s">
        <v>35</v>
      </c>
      <c r="D168">
        <v>61</v>
      </c>
      <c r="E168" t="s">
        <v>19</v>
      </c>
      <c r="F168" s="19" t="str">
        <f>A168&amp;B168&amp;C168&amp;E168</f>
        <v>BryanNowellMMILLENNIUM RUNNING</v>
      </c>
      <c r="G168" s="11">
        <v>0.10256944444444445</v>
      </c>
      <c r="H168" s="19">
        <f>IF(C168="F",VLOOKUP(D168,'F Half'!$A$2:$B$100,2,FALSE)*G168,VLOOKUP(D168,'M Half'!$A$2:$B$100,2,FALSE)*G168)</f>
        <v>8.274277083333334E-2</v>
      </c>
      <c r="I168" s="20">
        <f>COUNTIFS($C$2:$C$355,C168,$H$2:$H$355,"&lt;"&amp;H168)+1</f>
        <v>71</v>
      </c>
      <c r="J168" s="21">
        <f>VLOOKUP(I168,'Point Table - Half'!A:B,2,FALSE)</f>
        <v>1.5</v>
      </c>
      <c r="K168" s="37"/>
      <c r="P168" s="6"/>
      <c r="Q168" s="6"/>
      <c r="R168" s="9"/>
      <c r="X168" s="2"/>
      <c r="AB168" s="2"/>
      <c r="AC168" s="2"/>
      <c r="AD168" s="2"/>
      <c r="AE168" s="2"/>
    </row>
    <row r="169" spans="1:31" ht="12.45">
      <c r="A169" t="s">
        <v>210</v>
      </c>
      <c r="B169" t="s">
        <v>879</v>
      </c>
      <c r="C169" t="s">
        <v>35</v>
      </c>
      <c r="D169">
        <v>46</v>
      </c>
      <c r="E169" t="s">
        <v>19</v>
      </c>
      <c r="F169" s="19" t="str">
        <f>A169&amp;B169&amp;C169&amp;E169</f>
        <v>JeremyWoodwardMMILLENNIUM RUNNING</v>
      </c>
      <c r="G169" s="11">
        <v>9.3217592592592588E-2</v>
      </c>
      <c r="H169" s="19">
        <f>IF(C169="F",VLOOKUP(D169,'F Half'!$A$2:$B$100,2,FALSE)*G169,VLOOKUP(D169,'M Half'!$A$2:$B$100,2,FALSE)*G169)</f>
        <v>8.607712499999999E-2</v>
      </c>
      <c r="I169" s="20">
        <f>COUNTIFS($C$2:$C$355,C169,$H$2:$H$355,"&lt;"&amp;H169)+1</f>
        <v>72</v>
      </c>
      <c r="J169" s="21">
        <f>VLOOKUP(I169,'Point Table - Half'!A:B,2,FALSE)</f>
        <v>1.4</v>
      </c>
      <c r="K169" s="37"/>
      <c r="P169" s="6"/>
      <c r="Q169" s="6"/>
      <c r="R169" s="9"/>
      <c r="X169" s="2"/>
      <c r="AB169" s="2"/>
      <c r="AC169" s="2"/>
      <c r="AD169" s="2"/>
      <c r="AE169" s="2"/>
    </row>
    <row r="170" spans="1:31" ht="12.45">
      <c r="A170" t="s">
        <v>59</v>
      </c>
      <c r="B170" t="s">
        <v>502</v>
      </c>
      <c r="C170" t="s">
        <v>35</v>
      </c>
      <c r="D170">
        <v>19</v>
      </c>
      <c r="E170" t="s">
        <v>18</v>
      </c>
      <c r="F170" s="19" t="str">
        <f>A170&amp;B170&amp;C170&amp;E170</f>
        <v>JackAlizioMGREATER DERRY TRACK CLUB</v>
      </c>
      <c r="G170" s="11">
        <v>8.773148148148148E-2</v>
      </c>
      <c r="H170" s="19">
        <f>IF(C170="F",VLOOKUP(D170,'F Half'!$A$2:$B$100,2,FALSE)*G170,VLOOKUP(D170,'M Half'!$A$2:$B$100,2,FALSE)*G170)</f>
        <v>8.773148148148148E-2</v>
      </c>
      <c r="I170" s="20">
        <f>COUNTIFS($C$2:$C$355,C170,$H$2:$H$355,"&lt;"&amp;H170)+1</f>
        <v>73</v>
      </c>
      <c r="J170" s="21">
        <f>VLOOKUP(I170,'Point Table - Half'!A:B,2,FALSE)</f>
        <v>1.3</v>
      </c>
      <c r="K170" s="37"/>
      <c r="P170" s="6"/>
      <c r="Q170" s="6"/>
      <c r="R170" s="9"/>
      <c r="X170" s="2"/>
      <c r="AB170" s="2"/>
      <c r="AC170" s="2"/>
      <c r="AD170" s="2"/>
      <c r="AE170" s="2"/>
    </row>
    <row r="171" spans="1:31" ht="12.45">
      <c r="A171" t="s">
        <v>808</v>
      </c>
      <c r="B171" t="s">
        <v>809</v>
      </c>
      <c r="C171" t="s">
        <v>35</v>
      </c>
      <c r="D171">
        <v>72</v>
      </c>
      <c r="E171" t="s">
        <v>19</v>
      </c>
      <c r="F171" s="19" t="str">
        <f>A171&amp;B171&amp;C171&amp;E171</f>
        <v>GeorgeSheldonMMILLENNIUM RUNNING</v>
      </c>
      <c r="G171" s="11">
        <v>0.13038194444444445</v>
      </c>
      <c r="H171" s="19">
        <f>IF(C171="F",VLOOKUP(D171,'F Half'!$A$2:$B$100,2,FALSE)*G171,VLOOKUP(D171,'M Half'!$A$2:$B$100,2,FALSE)*G171)</f>
        <v>9.3835885416666667E-2</v>
      </c>
      <c r="I171" s="20">
        <f>COUNTIFS($C$2:$C$355,C171,$H$2:$H$355,"&lt;"&amp;H171)+1</f>
        <v>74</v>
      </c>
      <c r="J171" s="21">
        <f>VLOOKUP(I171,'Point Table - Half'!A:B,2,FALSE)</f>
        <v>1.2</v>
      </c>
      <c r="K171" s="37"/>
      <c r="P171" s="6"/>
      <c r="Q171" s="6"/>
      <c r="R171" s="9"/>
      <c r="X171" s="2"/>
      <c r="AB171" s="2"/>
      <c r="AC171" s="2"/>
      <c r="AD171" s="2"/>
      <c r="AE171" s="2"/>
    </row>
    <row r="172" spans="1:31" ht="12.45">
      <c r="A172" t="s">
        <v>658</v>
      </c>
      <c r="B172" t="s">
        <v>659</v>
      </c>
      <c r="C172" t="s">
        <v>35</v>
      </c>
      <c r="D172">
        <v>51</v>
      </c>
      <c r="E172" t="s">
        <v>19</v>
      </c>
      <c r="F172" s="19" t="str">
        <f>A172&amp;B172&amp;C172&amp;E172</f>
        <v>JonBurpeeMMILLENNIUM RUNNING</v>
      </c>
      <c r="G172" s="11">
        <v>0.1078587962962963</v>
      </c>
      <c r="H172" s="19">
        <f>IF(C172="F",VLOOKUP(D172,'F Half'!$A$2:$B$100,2,FALSE)*G172,VLOOKUP(D172,'M Half'!$A$2:$B$100,2,FALSE)*G172)</f>
        <v>9.5401105324074073E-2</v>
      </c>
      <c r="I172" s="20">
        <f>COUNTIFS($C$2:$C$355,C172,$H$2:$H$355,"&lt;"&amp;H172)+1</f>
        <v>75</v>
      </c>
      <c r="J172" s="21">
        <f>VLOOKUP(I172,'Point Table - Half'!A:B,2,FALSE)</f>
        <v>1.1000000000000001</v>
      </c>
      <c r="K172" s="37"/>
      <c r="P172" s="6"/>
      <c r="Q172" s="6"/>
      <c r="R172" s="9"/>
      <c r="X172" s="2"/>
      <c r="AB172" s="2"/>
      <c r="AC172" s="2"/>
      <c r="AD172" s="2"/>
      <c r="AE172" s="2"/>
    </row>
    <row r="173" spans="1:31" ht="12.45">
      <c r="A173" t="s">
        <v>83</v>
      </c>
      <c r="B173" t="s">
        <v>158</v>
      </c>
      <c r="C173" t="s">
        <v>35</v>
      </c>
      <c r="D173">
        <v>62</v>
      </c>
      <c r="E173" t="s">
        <v>17</v>
      </c>
      <c r="F173" s="19" t="str">
        <f>A173&amp;B173&amp;C173&amp;E173</f>
        <v>DavidLongMGATE CITY STRIDERS</v>
      </c>
      <c r="G173" s="11">
        <v>0.11950231481481481</v>
      </c>
      <c r="H173" s="19">
        <f>IF(C173="F",VLOOKUP(D173,'F Half'!$A$2:$B$100,2,FALSE)*G173,VLOOKUP(D173,'M Half'!$A$2:$B$100,2,FALSE)*G173)</f>
        <v>9.5470399305555564E-2</v>
      </c>
      <c r="I173" s="20">
        <f>COUNTIFS($C$2:$C$355,C173,$H$2:$H$355,"&lt;"&amp;H173)+1</f>
        <v>76</v>
      </c>
      <c r="J173" s="21">
        <f>VLOOKUP(I173,'Point Table - Half'!A:B,2,FALSE)</f>
        <v>1</v>
      </c>
      <c r="K173" s="37"/>
      <c r="P173" s="6"/>
      <c r="Q173" s="6"/>
      <c r="R173" s="9"/>
      <c r="X173" s="2"/>
      <c r="AB173" s="2"/>
      <c r="AC173" s="2"/>
      <c r="AD173" s="2"/>
      <c r="AE173" s="2"/>
    </row>
    <row r="174" spans="1:31" ht="12.45">
      <c r="A174" t="s">
        <v>117</v>
      </c>
      <c r="B174" t="s">
        <v>592</v>
      </c>
      <c r="C174" t="s">
        <v>35</v>
      </c>
      <c r="D174">
        <v>41</v>
      </c>
      <c r="E174" t="s">
        <v>19</v>
      </c>
      <c r="F174" s="19" t="str">
        <f>A174&amp;B174&amp;C174&amp;E174</f>
        <v>JeffTobineMMILLENNIUM RUNNING</v>
      </c>
      <c r="G174" s="11">
        <v>9.9259259259259255E-2</v>
      </c>
      <c r="H174" s="19">
        <f>IF(C174="F",VLOOKUP(D174,'F Half'!$A$2:$B$100,2,FALSE)*G174,VLOOKUP(D174,'M Half'!$A$2:$B$100,2,FALSE)*G174)</f>
        <v>9.5517185185185191E-2</v>
      </c>
      <c r="I174" s="20">
        <f>COUNTIFS($C$2:$C$355,C174,$H$2:$H$355,"&lt;"&amp;H174)+1</f>
        <v>77</v>
      </c>
      <c r="J174" s="21">
        <f>VLOOKUP(I174,'Point Table - Half'!A:B,2,FALSE)</f>
        <v>1</v>
      </c>
      <c r="K174" s="37"/>
      <c r="P174" s="6"/>
      <c r="Q174" s="6"/>
      <c r="R174" s="9"/>
      <c r="X174" s="2"/>
      <c r="AB174" s="2"/>
      <c r="AC174" s="2"/>
      <c r="AD174" s="2"/>
      <c r="AE174" s="2"/>
    </row>
    <row r="175" spans="1:31" ht="12.45">
      <c r="A175" t="s">
        <v>323</v>
      </c>
      <c r="B175" t="s">
        <v>888</v>
      </c>
      <c r="C175" t="s">
        <v>35</v>
      </c>
      <c r="D175">
        <v>55</v>
      </c>
      <c r="E175" t="s">
        <v>19</v>
      </c>
      <c r="F175" s="19" t="str">
        <f>A175&amp;B175&amp;C175&amp;E175</f>
        <v>JoeCappaMMILLENNIUM RUNNING</v>
      </c>
      <c r="G175" s="11">
        <v>0.113125</v>
      </c>
      <c r="H175" s="19">
        <f>IF(C175="F",VLOOKUP(D175,'F Half'!$A$2:$B$100,2,FALSE)*G175,VLOOKUP(D175,'M Half'!$A$2:$B$100,2,FALSE)*G175)</f>
        <v>9.6529562499999999E-2</v>
      </c>
      <c r="I175" s="20">
        <f>COUNTIFS($C$2:$C$355,C175,$H$2:$H$355,"&lt;"&amp;H175)+1</f>
        <v>78</v>
      </c>
      <c r="J175" s="21">
        <f>VLOOKUP(I175,'Point Table - Half'!A:B,2,FALSE)</f>
        <v>1</v>
      </c>
      <c r="K175" s="37"/>
      <c r="P175" s="6"/>
      <c r="Q175" s="6"/>
      <c r="R175" s="9"/>
      <c r="X175" s="2"/>
      <c r="AB175" s="2"/>
      <c r="AC175" s="2"/>
      <c r="AD175" s="2"/>
      <c r="AE175" s="2"/>
    </row>
    <row r="176" spans="1:31" ht="12.45">
      <c r="A176" t="s">
        <v>367</v>
      </c>
      <c r="B176" t="s">
        <v>368</v>
      </c>
      <c r="C176" t="s">
        <v>35</v>
      </c>
      <c r="D176">
        <v>46</v>
      </c>
      <c r="E176" t="s">
        <v>18</v>
      </c>
      <c r="F176" s="19" t="str">
        <f>A176&amp;B176&amp;C176&amp;E176</f>
        <v>SharadVidyarthyMGREATER DERRY TRACK CLUB</v>
      </c>
      <c r="G176" s="11">
        <v>0.10627314814814814</v>
      </c>
      <c r="H176" s="19">
        <f>IF(C176="F",VLOOKUP(D176,'F Half'!$A$2:$B$100,2,FALSE)*G176,VLOOKUP(D176,'M Half'!$A$2:$B$100,2,FALSE)*G176)</f>
        <v>9.8132625000000001E-2</v>
      </c>
      <c r="I176" s="20">
        <f>COUNTIFS($C$2:$C$355,C176,$H$2:$H$355,"&lt;"&amp;H176)+1</f>
        <v>79</v>
      </c>
      <c r="J176" s="21">
        <f>VLOOKUP(I176,'Point Table - Half'!A:B,2,FALSE)</f>
        <v>1</v>
      </c>
      <c r="K176" s="37"/>
      <c r="P176" s="6"/>
      <c r="Q176" s="6"/>
      <c r="R176" s="9"/>
      <c r="X176" s="2"/>
      <c r="AB176" s="2"/>
      <c r="AC176" s="2"/>
      <c r="AD176" s="2"/>
      <c r="AE176" s="2"/>
    </row>
    <row r="177" spans="1:31" ht="12.45">
      <c r="A177" t="s">
        <v>39</v>
      </c>
      <c r="B177" t="s">
        <v>812</v>
      </c>
      <c r="C177" t="s">
        <v>35</v>
      </c>
      <c r="D177">
        <v>53</v>
      </c>
      <c r="E177" t="s">
        <v>19</v>
      </c>
      <c r="F177" s="19" t="str">
        <f>A177&amp;B177&amp;C177&amp;E177</f>
        <v>StephenBurkeMMILLENNIUM RUNNING</v>
      </c>
      <c r="G177" s="11">
        <v>0.11304398148148148</v>
      </c>
      <c r="H177" s="19">
        <f>IF(C177="F",VLOOKUP(D177,'F Half'!$A$2:$B$100,2,FALSE)*G177,VLOOKUP(D177,'M Half'!$A$2:$B$100,2,FALSE)*G177)</f>
        <v>9.8223915509259255E-2</v>
      </c>
      <c r="I177" s="20">
        <f>COUNTIFS($C$2:$C$355,C177,$H$2:$H$355,"&lt;"&amp;H177)+1</f>
        <v>80</v>
      </c>
      <c r="J177" s="21">
        <f>VLOOKUP(I177,'Point Table - Half'!A:B,2,FALSE)</f>
        <v>1</v>
      </c>
      <c r="K177" s="37"/>
      <c r="P177" s="6"/>
      <c r="Q177" s="6"/>
      <c r="R177" s="9"/>
      <c r="X177" s="2"/>
      <c r="AB177" s="2"/>
      <c r="AC177" s="2"/>
      <c r="AD177" s="2"/>
      <c r="AE177" s="2"/>
    </row>
    <row r="178" spans="1:31" ht="12.45">
      <c r="A178" t="s">
        <v>889</v>
      </c>
      <c r="B178" t="s">
        <v>83</v>
      </c>
      <c r="C178" t="s">
        <v>35</v>
      </c>
      <c r="D178">
        <v>55</v>
      </c>
      <c r="E178" t="s">
        <v>19</v>
      </c>
      <c r="F178" s="19" t="str">
        <f>A178&amp;B178&amp;C178&amp;E178</f>
        <v>StephanDavidMMILLENNIUM RUNNING</v>
      </c>
      <c r="G178" s="11">
        <v>0.11591435185185185</v>
      </c>
      <c r="H178" s="19">
        <f>IF(C178="F",VLOOKUP(D178,'F Half'!$A$2:$B$100,2,FALSE)*G178,VLOOKUP(D178,'M Half'!$A$2:$B$100,2,FALSE)*G178)</f>
        <v>9.8909716435185174E-2</v>
      </c>
      <c r="I178" s="20">
        <f>COUNTIFS($C$2:$C$355,C178,$H$2:$H$355,"&lt;"&amp;H178)+1</f>
        <v>81</v>
      </c>
      <c r="J178" s="21">
        <f>VLOOKUP(I178,'Point Table - Half'!A:B,2,FALSE)</f>
        <v>1</v>
      </c>
      <c r="K178" s="37"/>
      <c r="P178" s="6"/>
      <c r="Q178" s="6"/>
      <c r="R178" s="9"/>
      <c r="X178" s="2"/>
      <c r="AB178" s="2"/>
      <c r="AC178" s="2"/>
      <c r="AD178" s="2"/>
      <c r="AE178" s="2"/>
    </row>
    <row r="179" spans="1:31" ht="12.45">
      <c r="A179" t="s">
        <v>177</v>
      </c>
      <c r="B179" t="s">
        <v>178</v>
      </c>
      <c r="C179" t="s">
        <v>35</v>
      </c>
      <c r="D179">
        <v>58</v>
      </c>
      <c r="E179" t="s">
        <v>19</v>
      </c>
      <c r="F179" s="19" t="str">
        <f>A179&amp;B179&amp;C179&amp;E179</f>
        <v>AlanCamusoMMILLENNIUM RUNNING</v>
      </c>
      <c r="G179" s="11">
        <v>0.12856481481481483</v>
      </c>
      <c r="H179" s="19">
        <f>IF(C179="F",VLOOKUP(D179,'F Half'!$A$2:$B$100,2,FALSE)*G179,VLOOKUP(D179,'M Half'!$A$2:$B$100,2,FALSE)*G179)</f>
        <v>0.1067087962962963</v>
      </c>
      <c r="I179" s="20">
        <f>COUNTIFS($C$2:$C$355,C179,$H$2:$H$355,"&lt;"&amp;H179)+1</f>
        <v>82</v>
      </c>
      <c r="J179" s="21">
        <f>VLOOKUP(I179,'Point Table - Half'!A:B,2,FALSE)</f>
        <v>1</v>
      </c>
      <c r="K179" s="37"/>
      <c r="P179" s="6"/>
      <c r="Q179" s="6"/>
      <c r="R179" s="9"/>
      <c r="X179" s="2"/>
      <c r="AB179" s="2"/>
      <c r="AC179" s="2"/>
      <c r="AD179" s="2"/>
      <c r="AE179" s="2"/>
    </row>
    <row r="180" spans="1:31" ht="12.45">
      <c r="A180" t="s">
        <v>172</v>
      </c>
      <c r="B180" t="s">
        <v>173</v>
      </c>
      <c r="C180" t="s">
        <v>35</v>
      </c>
      <c r="D180">
        <v>53</v>
      </c>
      <c r="E180" t="s">
        <v>19</v>
      </c>
      <c r="F180" s="19" t="str">
        <f>A180&amp;B180&amp;C180&amp;E180</f>
        <v>RobertHoffmanMMILLENNIUM RUNNING</v>
      </c>
      <c r="G180" s="11">
        <v>0.12422453703703704</v>
      </c>
      <c r="H180" s="19">
        <f>IF(C180="F",VLOOKUP(D180,'F Half'!$A$2:$B$100,2,FALSE)*G180,VLOOKUP(D180,'M Half'!$A$2:$B$100,2,FALSE)*G180)</f>
        <v>0.10793870023148149</v>
      </c>
      <c r="I180" s="20">
        <f>COUNTIFS($C$2:$C$355,C180,$H$2:$H$355,"&lt;"&amp;H180)+1</f>
        <v>83</v>
      </c>
      <c r="J180" s="21">
        <f>VLOOKUP(I180,'Point Table - Half'!A:B,2,FALSE)</f>
        <v>1</v>
      </c>
      <c r="K180" s="37"/>
      <c r="P180" s="6"/>
      <c r="Q180" s="6"/>
      <c r="R180" s="9"/>
      <c r="X180" s="2"/>
      <c r="AB180" s="2"/>
      <c r="AC180" s="2"/>
      <c r="AD180" s="2"/>
      <c r="AE180" s="2"/>
    </row>
    <row r="181" spans="1:31" ht="12.45">
      <c r="A181" t="s">
        <v>224</v>
      </c>
      <c r="B181" t="s">
        <v>462</v>
      </c>
      <c r="C181" t="s">
        <v>35</v>
      </c>
      <c r="D181">
        <v>49</v>
      </c>
      <c r="E181" t="s">
        <v>19</v>
      </c>
      <c r="F181" s="19" t="str">
        <f>A181&amp;B181&amp;C181&amp;E181</f>
        <v>CraigOlearyMMILLENNIUM RUNNING</v>
      </c>
      <c r="G181" s="11">
        <v>0.12528935185185186</v>
      </c>
      <c r="H181" s="19">
        <f>IF(C181="F",VLOOKUP(D181,'F Half'!$A$2:$B$100,2,FALSE)*G181,VLOOKUP(D181,'M Half'!$A$2:$B$100,2,FALSE)*G181)</f>
        <v>0.11276041666666668</v>
      </c>
      <c r="I181" s="20">
        <f>COUNTIFS($C$2:$C$355,C181,$H$2:$H$355,"&lt;"&amp;H181)+1</f>
        <v>84</v>
      </c>
      <c r="J181" s="21">
        <f>VLOOKUP(I181,'Point Table - Half'!A:B,2,FALSE)</f>
        <v>1</v>
      </c>
      <c r="K181" s="37"/>
      <c r="P181" s="6"/>
      <c r="Q181" s="6"/>
      <c r="R181" s="9"/>
      <c r="X181" s="2"/>
      <c r="AB181" s="2"/>
      <c r="AC181" s="2"/>
      <c r="AD181" s="2"/>
      <c r="AE181" s="2"/>
    </row>
    <row r="182" spans="1:31" ht="12.45">
      <c r="A182" t="s">
        <v>576</v>
      </c>
      <c r="B182" t="s">
        <v>719</v>
      </c>
      <c r="C182" t="s">
        <v>35</v>
      </c>
      <c r="D182">
        <v>67</v>
      </c>
      <c r="E182" t="s">
        <v>19</v>
      </c>
      <c r="F182" s="19" t="str">
        <f>A182&amp;B182&amp;C182&amp;E182</f>
        <v>AdamRosenthalMMILLENNIUM RUNNING</v>
      </c>
      <c r="G182" s="11">
        <v>0.17083333333333334</v>
      </c>
      <c r="H182" s="19">
        <f>IF(C182="F",VLOOKUP(D182,'F Half'!$A$2:$B$100,2,FALSE)*G182,VLOOKUP(D182,'M Half'!$A$2:$B$100,2,FALSE)*G182)</f>
        <v>0.12983333333333333</v>
      </c>
      <c r="I182" s="20">
        <f>COUNTIFS($C$2:$C$355,C182,$H$2:$H$355,"&lt;"&amp;H182)+1</f>
        <v>85</v>
      </c>
      <c r="J182" s="21">
        <f>VLOOKUP(I182,'Point Table - Half'!A:B,2,FALSE)</f>
        <v>1</v>
      </c>
      <c r="K182" s="37"/>
      <c r="P182" s="6"/>
      <c r="Q182" s="6"/>
      <c r="R182" s="9"/>
      <c r="X182" s="2"/>
      <c r="AB182" s="2"/>
      <c r="AC182" s="2"/>
      <c r="AD182" s="2"/>
      <c r="AE182" s="2"/>
    </row>
    <row r="183" spans="1:31" ht="12.45">
      <c r="A183" t="s">
        <v>62</v>
      </c>
      <c r="B183" t="s">
        <v>375</v>
      </c>
      <c r="C183" t="s">
        <v>35</v>
      </c>
      <c r="D183">
        <v>34</v>
      </c>
      <c r="E183" t="s">
        <v>17</v>
      </c>
      <c r="F183" s="19" t="str">
        <f>A183&amp;B183&amp;C183&amp;E183</f>
        <v>ThomasCantaraMGATE CITY STRIDERS</v>
      </c>
      <c r="G183" s="11">
        <v>0.16050925925925927</v>
      </c>
      <c r="H183" s="19">
        <f>IF(C183="F",VLOOKUP(D183,'F Half'!$A$2:$B$100,2,FALSE)*G183,VLOOKUP(D183,'M Half'!$A$2:$B$100,2,FALSE)*G183)</f>
        <v>0.16004378240740741</v>
      </c>
      <c r="I183" s="20">
        <f>COUNTIFS($C$2:$C$355,C183,$H$2:$H$355,"&lt;"&amp;H183)+1</f>
        <v>86</v>
      </c>
      <c r="J183" s="21">
        <f>VLOOKUP(I183,'Point Table - Half'!A:B,2,FALSE)</f>
        <v>1</v>
      </c>
      <c r="K183" s="37"/>
      <c r="P183" s="6"/>
      <c r="Q183" s="6"/>
      <c r="R183" s="9"/>
      <c r="X183" s="2"/>
      <c r="AB183" s="2"/>
      <c r="AC183" s="2"/>
      <c r="AD183" s="2"/>
      <c r="AE183" s="2"/>
    </row>
    <row r="184" spans="1:31" ht="12.45">
      <c r="A184"/>
      <c r="B184"/>
      <c r="C184"/>
      <c r="D184"/>
      <c r="E184"/>
      <c r="F184" s="19"/>
      <c r="G184" s="11"/>
      <c r="H184" s="6"/>
      <c r="I184" s="2"/>
      <c r="J184" s="41"/>
      <c r="K184" s="37"/>
      <c r="P184" s="6"/>
      <c r="Q184" s="6"/>
      <c r="R184" s="9"/>
      <c r="X184" s="2"/>
      <c r="AB184" s="2"/>
      <c r="AC184" s="2"/>
      <c r="AD184" s="2"/>
      <c r="AE184" s="2"/>
    </row>
    <row r="185" spans="1:31" ht="12.45">
      <c r="A185"/>
      <c r="B185"/>
      <c r="C185"/>
      <c r="D185"/>
      <c r="E185"/>
      <c r="F185" s="19"/>
      <c r="G185" s="11"/>
      <c r="H185" s="6"/>
      <c r="I185" s="2"/>
      <c r="J185" s="41"/>
      <c r="K185" s="37"/>
      <c r="P185" s="6"/>
      <c r="Q185" s="6"/>
      <c r="R185" s="9"/>
      <c r="X185" s="2"/>
      <c r="AB185" s="2"/>
      <c r="AC185" s="2"/>
      <c r="AD185" s="2"/>
      <c r="AE185" s="2"/>
    </row>
    <row r="186" spans="1:31" ht="12.45">
      <c r="A186"/>
      <c r="B186"/>
      <c r="C186"/>
      <c r="D186"/>
      <c r="E186"/>
      <c r="F186" s="19"/>
      <c r="G186" s="11"/>
      <c r="H186" s="6"/>
      <c r="I186" s="2"/>
      <c r="J186" s="41"/>
      <c r="K186" s="37"/>
      <c r="P186" s="6"/>
      <c r="Q186" s="6"/>
      <c r="R186" s="9"/>
      <c r="X186" s="2"/>
      <c r="AB186" s="2"/>
      <c r="AC186" s="2"/>
      <c r="AD186" s="2"/>
      <c r="AE186" s="2"/>
    </row>
    <row r="187" spans="1:31" ht="12.45">
      <c r="A187"/>
      <c r="B187"/>
      <c r="C187"/>
      <c r="D187"/>
      <c r="E187"/>
      <c r="F187" s="19"/>
      <c r="G187" s="11"/>
      <c r="H187" s="6"/>
      <c r="I187" s="2"/>
      <c r="J187" s="41"/>
      <c r="K187" s="37"/>
      <c r="P187" s="6"/>
      <c r="Q187" s="6"/>
      <c r="R187" s="9"/>
      <c r="X187" s="2"/>
      <c r="AB187" s="2"/>
      <c r="AC187" s="2"/>
      <c r="AD187" s="2"/>
      <c r="AE187" s="2"/>
    </row>
    <row r="188" spans="1:31" ht="12.45">
      <c r="A188"/>
      <c r="B188"/>
      <c r="C188"/>
      <c r="D188"/>
      <c r="E188"/>
      <c r="F188" s="19"/>
      <c r="G188" s="11"/>
      <c r="H188" s="6"/>
      <c r="I188" s="2"/>
      <c r="J188" s="41"/>
      <c r="K188" s="37"/>
      <c r="P188" s="6"/>
      <c r="Q188" s="6"/>
      <c r="R188" s="9"/>
      <c r="X188" s="2"/>
      <c r="AB188" s="2"/>
      <c r="AC188" s="2"/>
      <c r="AD188" s="2"/>
      <c r="AE188" s="2"/>
    </row>
    <row r="189" spans="1:31" ht="12.45">
      <c r="A189"/>
      <c r="B189"/>
      <c r="C189"/>
      <c r="D189"/>
      <c r="E189"/>
      <c r="F189" s="19"/>
      <c r="G189" s="11"/>
      <c r="H189" s="6"/>
      <c r="I189" s="2"/>
      <c r="J189" s="41"/>
      <c r="K189" s="37"/>
      <c r="P189" s="6"/>
      <c r="Q189" s="6"/>
      <c r="R189" s="9"/>
      <c r="X189" s="2"/>
      <c r="AB189" s="2"/>
      <c r="AC189" s="2"/>
      <c r="AD189" s="2"/>
      <c r="AE189" s="2"/>
    </row>
    <row r="190" spans="1:31" ht="12.45">
      <c r="A190"/>
      <c r="B190"/>
      <c r="C190"/>
      <c r="D190"/>
      <c r="E190"/>
      <c r="F190" s="19"/>
      <c r="G190" s="11"/>
      <c r="H190" s="6"/>
      <c r="I190" s="2"/>
      <c r="J190" s="41"/>
      <c r="K190" s="37"/>
      <c r="P190" s="6"/>
      <c r="Q190" s="6"/>
      <c r="R190" s="9"/>
      <c r="X190" s="2"/>
      <c r="AB190" s="2"/>
      <c r="AC190" s="2"/>
      <c r="AD190" s="2"/>
      <c r="AE190" s="2"/>
    </row>
    <row r="191" spans="1:31" ht="12.45">
      <c r="A191"/>
      <c r="B191"/>
      <c r="C191"/>
      <c r="D191"/>
      <c r="E191"/>
      <c r="F191" s="19"/>
      <c r="G191" s="11"/>
      <c r="H191" s="6"/>
      <c r="I191" s="2"/>
      <c r="J191" s="41"/>
      <c r="K191" s="37"/>
      <c r="P191" s="6"/>
      <c r="Q191" s="6"/>
      <c r="R191" s="9"/>
      <c r="X191" s="2"/>
      <c r="AB191" s="2"/>
      <c r="AC191" s="2"/>
      <c r="AD191" s="2"/>
      <c r="AE191" s="2"/>
    </row>
    <row r="192" spans="1:31" ht="12.45">
      <c r="A192"/>
      <c r="B192"/>
      <c r="C192"/>
      <c r="D192"/>
      <c r="E192"/>
      <c r="F192" s="19"/>
      <c r="G192" s="11"/>
      <c r="H192" s="6"/>
      <c r="I192" s="2"/>
      <c r="J192" s="41"/>
      <c r="K192" s="37"/>
      <c r="P192" s="6"/>
      <c r="Q192" s="6"/>
      <c r="R192" s="9"/>
      <c r="X192" s="2"/>
      <c r="AB192" s="2"/>
      <c r="AC192" s="2"/>
      <c r="AD192" s="2"/>
      <c r="AE192" s="2"/>
    </row>
    <row r="193" spans="1:31" ht="12.45">
      <c r="A193"/>
      <c r="B193"/>
      <c r="C193"/>
      <c r="D193"/>
      <c r="E193"/>
      <c r="F193" s="19"/>
      <c r="G193" s="11"/>
      <c r="H193" s="6"/>
      <c r="I193" s="2"/>
      <c r="J193" s="41"/>
      <c r="K193" s="37"/>
      <c r="P193" s="6"/>
      <c r="Q193" s="6"/>
      <c r="R193" s="9"/>
      <c r="X193" s="2"/>
      <c r="AB193" s="2"/>
      <c r="AC193" s="2"/>
      <c r="AD193" s="2"/>
      <c r="AE193" s="2"/>
    </row>
    <row r="194" spans="1:31" ht="12.45">
      <c r="A194"/>
      <c r="B194"/>
      <c r="C194"/>
      <c r="D194"/>
      <c r="E194"/>
      <c r="F194" s="19"/>
      <c r="G194" s="11"/>
      <c r="H194" s="6"/>
      <c r="I194" s="2"/>
      <c r="J194" s="41"/>
      <c r="K194" s="37"/>
      <c r="P194" s="6"/>
      <c r="Q194" s="6"/>
      <c r="R194" s="9"/>
      <c r="X194" s="2"/>
      <c r="AB194" s="2"/>
      <c r="AC194" s="2"/>
      <c r="AD194" s="2"/>
      <c r="AE194" s="2"/>
    </row>
    <row r="195" spans="1:31" ht="12.45">
      <c r="A195"/>
      <c r="B195"/>
      <c r="C195"/>
      <c r="D195"/>
      <c r="E195"/>
      <c r="F195" s="19"/>
      <c r="G195" s="11"/>
      <c r="H195" s="6"/>
      <c r="I195" s="2"/>
      <c r="J195" s="41"/>
      <c r="K195" s="37"/>
      <c r="P195" s="6"/>
      <c r="Q195" s="6"/>
      <c r="R195" s="9"/>
      <c r="X195" s="2"/>
      <c r="AB195" s="2"/>
      <c r="AC195" s="2"/>
      <c r="AD195" s="2"/>
      <c r="AE195" s="2"/>
    </row>
    <row r="196" spans="1:31" ht="12.45">
      <c r="A196"/>
      <c r="B196"/>
      <c r="C196"/>
      <c r="D196"/>
      <c r="E196"/>
      <c r="F196" s="19"/>
      <c r="G196" s="11"/>
      <c r="H196" s="6"/>
      <c r="I196" s="2"/>
      <c r="J196" s="41"/>
      <c r="K196" s="37"/>
      <c r="P196" s="6"/>
      <c r="Q196" s="6"/>
      <c r="R196" s="9"/>
      <c r="X196" s="2"/>
      <c r="AB196" s="2"/>
      <c r="AC196" s="2"/>
      <c r="AD196" s="2"/>
      <c r="AE196" s="2"/>
    </row>
    <row r="197" spans="1:31" ht="12.45">
      <c r="A197"/>
      <c r="B197"/>
      <c r="C197"/>
      <c r="D197"/>
      <c r="E197"/>
      <c r="F197" s="19"/>
      <c r="G197" s="11"/>
      <c r="H197" s="6"/>
      <c r="I197" s="2"/>
      <c r="J197" s="41"/>
      <c r="K197" s="37"/>
      <c r="P197" s="6"/>
      <c r="Q197" s="6"/>
      <c r="R197" s="9"/>
      <c r="X197" s="2"/>
      <c r="AB197" s="2"/>
      <c r="AC197" s="2"/>
      <c r="AD197" s="2"/>
      <c r="AE197" s="2"/>
    </row>
    <row r="198" spans="1:31" ht="12.45">
      <c r="A198"/>
      <c r="B198"/>
      <c r="C198"/>
      <c r="D198"/>
      <c r="E198"/>
      <c r="F198" s="19"/>
      <c r="G198" s="11"/>
      <c r="H198" s="6"/>
      <c r="I198" s="2"/>
      <c r="J198" s="41"/>
      <c r="K198" s="37"/>
      <c r="P198" s="6"/>
      <c r="Q198" s="6"/>
      <c r="R198" s="9"/>
      <c r="X198" s="2"/>
      <c r="AB198" s="2"/>
      <c r="AC198" s="2"/>
      <c r="AD198" s="2"/>
      <c r="AE198" s="2"/>
    </row>
    <row r="199" spans="1:31" ht="12.45">
      <c r="A199"/>
      <c r="B199"/>
      <c r="C199"/>
      <c r="D199"/>
      <c r="E199"/>
      <c r="F199" s="19"/>
      <c r="G199" s="11"/>
      <c r="H199" s="6"/>
      <c r="I199" s="2"/>
      <c r="J199" s="41"/>
      <c r="K199" s="37"/>
      <c r="P199" s="6"/>
      <c r="Q199" s="6"/>
      <c r="R199" s="9"/>
      <c r="X199" s="2"/>
      <c r="AB199" s="2"/>
      <c r="AC199" s="2"/>
      <c r="AD199" s="2"/>
      <c r="AE199" s="2"/>
    </row>
    <row r="200" spans="1:31" ht="12.45">
      <c r="A200"/>
      <c r="B200"/>
      <c r="C200"/>
      <c r="D200"/>
      <c r="E200"/>
      <c r="F200" s="19"/>
      <c r="G200" s="11"/>
      <c r="H200" s="6"/>
      <c r="I200" s="2"/>
      <c r="J200" s="41"/>
      <c r="K200" s="37"/>
      <c r="P200" s="6"/>
      <c r="Q200" s="6"/>
      <c r="R200" s="9"/>
      <c r="X200" s="2"/>
      <c r="AB200" s="2"/>
      <c r="AC200" s="2"/>
      <c r="AD200" s="2"/>
      <c r="AE200" s="2"/>
    </row>
    <row r="201" spans="1:31" ht="12.45">
      <c r="A201"/>
      <c r="B201"/>
      <c r="C201"/>
      <c r="D201"/>
      <c r="E201"/>
      <c r="F201" s="19"/>
      <c r="G201" s="11"/>
      <c r="H201" s="6"/>
      <c r="I201" s="2"/>
      <c r="J201" s="41"/>
      <c r="K201" s="37"/>
      <c r="P201" s="6"/>
      <c r="Q201" s="6"/>
      <c r="R201" s="9"/>
      <c r="X201" s="2"/>
      <c r="AB201" s="2"/>
      <c r="AC201" s="2"/>
      <c r="AD201" s="2"/>
      <c r="AE201" s="2"/>
    </row>
    <row r="202" spans="1:31" ht="12.45">
      <c r="A202"/>
      <c r="B202"/>
      <c r="C202"/>
      <c r="D202"/>
      <c r="E202"/>
      <c r="F202" s="19"/>
      <c r="G202" s="11"/>
      <c r="H202" s="6"/>
      <c r="I202" s="2"/>
      <c r="J202" s="41"/>
      <c r="K202" s="37"/>
      <c r="P202" s="6"/>
      <c r="Q202" s="6"/>
      <c r="R202" s="9"/>
      <c r="X202" s="2"/>
      <c r="AB202" s="2"/>
      <c r="AC202" s="2"/>
      <c r="AD202" s="2"/>
      <c r="AE202" s="2"/>
    </row>
    <row r="203" spans="1:31" ht="12.45">
      <c r="A203"/>
      <c r="B203"/>
      <c r="C203"/>
      <c r="D203"/>
      <c r="E203"/>
      <c r="F203" s="19"/>
      <c r="G203" s="11"/>
      <c r="H203" s="6"/>
      <c r="I203" s="2"/>
      <c r="J203" s="41"/>
      <c r="K203" s="37"/>
      <c r="P203" s="6"/>
      <c r="Q203" s="6"/>
      <c r="R203" s="9"/>
      <c r="X203" s="2"/>
      <c r="AB203" s="2"/>
      <c r="AC203" s="2"/>
      <c r="AD203" s="2"/>
      <c r="AE203" s="2"/>
    </row>
    <row r="204" spans="1:31" ht="12.45">
      <c r="A204"/>
      <c r="B204"/>
      <c r="C204"/>
      <c r="D204"/>
      <c r="E204"/>
      <c r="F204" s="19"/>
      <c r="G204" s="11"/>
      <c r="H204" s="6"/>
      <c r="I204" s="2"/>
      <c r="J204" s="41"/>
      <c r="K204" s="37"/>
      <c r="P204" s="6"/>
      <c r="Q204" s="6"/>
      <c r="R204" s="9"/>
      <c r="X204" s="2"/>
      <c r="AB204" s="2"/>
      <c r="AC204" s="2"/>
      <c r="AD204" s="2"/>
      <c r="AE204" s="2"/>
    </row>
    <row r="205" spans="1:31" ht="12.45">
      <c r="A205"/>
      <c r="B205"/>
      <c r="C205"/>
      <c r="D205"/>
      <c r="E205"/>
      <c r="F205" s="19"/>
      <c r="G205" s="11"/>
      <c r="H205" s="6"/>
      <c r="I205" s="2"/>
      <c r="J205" s="41"/>
      <c r="K205" s="37"/>
      <c r="P205" s="6"/>
      <c r="Q205" s="6"/>
      <c r="R205" s="9"/>
      <c r="X205" s="2"/>
      <c r="AB205" s="2"/>
      <c r="AC205" s="2"/>
      <c r="AD205" s="2"/>
      <c r="AE205" s="2"/>
    </row>
    <row r="206" spans="1:31" ht="12.45">
      <c r="A206"/>
      <c r="B206"/>
      <c r="C206"/>
      <c r="D206"/>
      <c r="E206"/>
      <c r="F206" s="19"/>
      <c r="G206" s="11"/>
      <c r="H206" s="6"/>
      <c r="I206" s="2"/>
      <c r="J206" s="41"/>
      <c r="K206" s="37"/>
      <c r="P206" s="6"/>
      <c r="Q206" s="6"/>
      <c r="R206" s="9"/>
      <c r="X206" s="2"/>
      <c r="AB206" s="2"/>
      <c r="AC206" s="2"/>
      <c r="AD206" s="2"/>
      <c r="AE206" s="2"/>
    </row>
    <row r="207" spans="1:31" ht="12.45">
      <c r="A207"/>
      <c r="B207"/>
      <c r="C207"/>
      <c r="D207"/>
      <c r="E207"/>
      <c r="F207" s="19"/>
      <c r="G207" s="11"/>
      <c r="H207" s="6"/>
      <c r="I207" s="2"/>
      <c r="J207" s="41"/>
      <c r="K207" s="37"/>
      <c r="P207" s="6"/>
      <c r="Q207" s="6"/>
      <c r="R207" s="9"/>
      <c r="X207" s="2"/>
      <c r="AB207" s="2"/>
      <c r="AC207" s="2"/>
      <c r="AD207" s="2"/>
      <c r="AE207" s="2"/>
    </row>
    <row r="208" spans="1:31" ht="12.45">
      <c r="A208"/>
      <c r="B208"/>
      <c r="C208"/>
      <c r="D208"/>
      <c r="E208"/>
      <c r="F208" s="19"/>
      <c r="G208" s="11"/>
      <c r="H208" s="6"/>
      <c r="I208" s="2"/>
      <c r="J208" s="41"/>
      <c r="K208" s="37"/>
      <c r="P208" s="6"/>
      <c r="Q208" s="6"/>
      <c r="R208" s="9"/>
      <c r="X208" s="2"/>
      <c r="AB208" s="2"/>
      <c r="AC208" s="2"/>
      <c r="AD208" s="2"/>
      <c r="AE208" s="2"/>
    </row>
    <row r="209" spans="1:31" ht="12.45">
      <c r="A209"/>
      <c r="B209"/>
      <c r="C209"/>
      <c r="D209"/>
      <c r="E209"/>
      <c r="F209" s="19"/>
      <c r="G209" s="11"/>
      <c r="H209" s="6"/>
      <c r="I209" s="2"/>
      <c r="J209" s="41"/>
      <c r="K209" s="37"/>
      <c r="P209" s="6"/>
      <c r="Q209" s="6"/>
      <c r="R209" s="9"/>
      <c r="X209" s="2"/>
      <c r="AB209" s="2"/>
      <c r="AC209" s="2"/>
      <c r="AD209" s="2"/>
      <c r="AE209" s="2"/>
    </row>
    <row r="210" spans="1:31" ht="12.45">
      <c r="A210"/>
      <c r="B210"/>
      <c r="C210"/>
      <c r="D210"/>
      <c r="E210"/>
      <c r="F210" s="19"/>
      <c r="G210" s="11"/>
      <c r="H210" s="6"/>
      <c r="I210" s="2"/>
      <c r="J210" s="41"/>
      <c r="K210" s="37"/>
      <c r="P210" s="6"/>
      <c r="Q210" s="6"/>
      <c r="R210" s="9"/>
      <c r="X210" s="2"/>
      <c r="AB210" s="2"/>
      <c r="AC210" s="2"/>
      <c r="AD210" s="2"/>
      <c r="AE210" s="2"/>
    </row>
    <row r="211" spans="1:31" ht="12.45">
      <c r="A211"/>
      <c r="B211"/>
      <c r="C211"/>
      <c r="D211"/>
      <c r="E211"/>
      <c r="F211" s="19"/>
      <c r="G211" s="11"/>
      <c r="H211" s="6"/>
      <c r="I211" s="2"/>
      <c r="J211" s="41"/>
      <c r="K211" s="37"/>
      <c r="P211" s="6"/>
      <c r="Q211" s="6"/>
      <c r="R211" s="9"/>
      <c r="X211" s="2"/>
      <c r="AB211" s="2"/>
      <c r="AC211" s="2"/>
      <c r="AD211" s="2"/>
      <c r="AE211" s="2"/>
    </row>
    <row r="212" spans="1:31" ht="12.45">
      <c r="A212"/>
      <c r="B212"/>
      <c r="C212"/>
      <c r="D212"/>
      <c r="E212"/>
      <c r="F212" s="19"/>
      <c r="G212" s="11"/>
      <c r="H212" s="6"/>
      <c r="I212" s="2"/>
      <c r="J212" s="41"/>
      <c r="K212" s="37"/>
      <c r="P212" s="6"/>
      <c r="Q212" s="6"/>
      <c r="R212" s="9"/>
      <c r="X212" s="2"/>
      <c r="AB212" s="2"/>
      <c r="AC212" s="2"/>
      <c r="AD212" s="2"/>
      <c r="AE212" s="2"/>
    </row>
    <row r="213" spans="1:31" ht="12.45">
      <c r="A213"/>
      <c r="B213"/>
      <c r="C213"/>
      <c r="D213"/>
      <c r="E213"/>
      <c r="F213" s="19"/>
      <c r="G213" s="11"/>
      <c r="H213" s="6"/>
      <c r="I213" s="2"/>
      <c r="J213" s="41"/>
      <c r="K213" s="37"/>
      <c r="P213" s="6"/>
      <c r="Q213" s="6"/>
      <c r="R213" s="9"/>
      <c r="X213" s="2"/>
      <c r="AB213" s="2"/>
      <c r="AC213" s="2"/>
      <c r="AD213" s="2"/>
      <c r="AE213" s="2"/>
    </row>
    <row r="214" spans="1:31" ht="12.45">
      <c r="A214"/>
      <c r="B214"/>
      <c r="C214"/>
      <c r="D214"/>
      <c r="E214"/>
      <c r="F214" s="19"/>
      <c r="G214" s="11"/>
      <c r="H214" s="6"/>
      <c r="I214" s="2"/>
      <c r="J214" s="41"/>
      <c r="K214" s="37"/>
      <c r="P214" s="6"/>
      <c r="Q214" s="6"/>
      <c r="R214" s="9"/>
      <c r="X214" s="2"/>
      <c r="AB214" s="2"/>
      <c r="AC214" s="2"/>
      <c r="AD214" s="2"/>
      <c r="AE214" s="2"/>
    </row>
    <row r="215" spans="1:31" ht="12.45">
      <c r="A215"/>
      <c r="B215"/>
      <c r="C215"/>
      <c r="D215"/>
      <c r="E215"/>
      <c r="F215" s="19"/>
      <c r="G215" s="11"/>
      <c r="H215" s="6"/>
      <c r="I215" s="2"/>
      <c r="J215" s="41"/>
      <c r="K215" s="37"/>
      <c r="P215" s="6"/>
      <c r="Q215" s="6"/>
      <c r="R215" s="9"/>
      <c r="X215" s="2"/>
      <c r="AB215" s="2"/>
      <c r="AC215" s="2"/>
      <c r="AD215" s="2"/>
      <c r="AE215" s="2"/>
    </row>
    <row r="216" spans="1:31" ht="12.45">
      <c r="A216"/>
      <c r="B216"/>
      <c r="C216"/>
      <c r="D216"/>
      <c r="E216"/>
      <c r="F216" s="19"/>
      <c r="G216" s="11"/>
      <c r="H216" s="6"/>
      <c r="I216" s="2"/>
      <c r="J216" s="41"/>
      <c r="K216" s="37"/>
      <c r="P216" s="6"/>
      <c r="Q216" s="6"/>
      <c r="R216" s="9"/>
      <c r="X216" s="2"/>
      <c r="AB216" s="2"/>
      <c r="AC216" s="2"/>
      <c r="AD216" s="2"/>
      <c r="AE216" s="2"/>
    </row>
    <row r="217" spans="1:31" ht="12.45">
      <c r="A217"/>
      <c r="B217"/>
      <c r="C217"/>
      <c r="D217"/>
      <c r="E217"/>
      <c r="F217" s="19"/>
      <c r="G217" s="11"/>
      <c r="H217" s="6"/>
      <c r="I217" s="2"/>
      <c r="J217" s="41"/>
      <c r="K217" s="37"/>
      <c r="P217" s="6"/>
      <c r="Q217" s="6"/>
      <c r="R217" s="9"/>
      <c r="X217" s="2"/>
      <c r="AB217" s="2"/>
      <c r="AC217" s="2"/>
      <c r="AD217" s="2"/>
      <c r="AE217" s="2"/>
    </row>
    <row r="218" spans="1:31" ht="12.45">
      <c r="A218"/>
      <c r="B218"/>
      <c r="C218"/>
      <c r="D218"/>
      <c r="E218"/>
      <c r="F218" s="19"/>
      <c r="G218" s="11"/>
      <c r="H218" s="6"/>
      <c r="I218" s="2"/>
      <c r="J218" s="41"/>
      <c r="K218" s="37"/>
      <c r="P218" s="6"/>
      <c r="Q218" s="6"/>
      <c r="R218" s="9"/>
      <c r="X218" s="2"/>
      <c r="AB218" s="2"/>
      <c r="AC218" s="2"/>
      <c r="AD218" s="2"/>
      <c r="AE218" s="2"/>
    </row>
    <row r="219" spans="1:31" ht="12.45">
      <c r="A219"/>
      <c r="B219"/>
      <c r="C219"/>
      <c r="D219"/>
      <c r="E219"/>
      <c r="F219" s="19"/>
      <c r="G219" s="11"/>
      <c r="H219" s="6"/>
      <c r="I219" s="2"/>
      <c r="J219" s="41"/>
      <c r="K219" s="37"/>
      <c r="P219" s="6"/>
      <c r="Q219" s="6"/>
      <c r="R219" s="9"/>
      <c r="X219" s="2"/>
      <c r="AB219" s="2"/>
      <c r="AC219" s="2"/>
      <c r="AD219" s="2"/>
      <c r="AE219" s="2"/>
    </row>
    <row r="220" spans="1:31" ht="12.45">
      <c r="A220"/>
      <c r="B220"/>
      <c r="C220"/>
      <c r="D220"/>
      <c r="E220"/>
      <c r="F220" s="19"/>
      <c r="G220" s="11"/>
      <c r="H220" s="6"/>
      <c r="I220" s="2"/>
      <c r="J220" s="41"/>
      <c r="K220" s="37"/>
      <c r="P220" s="6"/>
      <c r="Q220" s="6"/>
      <c r="R220" s="9"/>
      <c r="X220" s="2"/>
      <c r="AB220" s="2"/>
      <c r="AC220" s="2"/>
      <c r="AD220" s="2"/>
      <c r="AE220" s="2"/>
    </row>
    <row r="221" spans="1:31" ht="12.45">
      <c r="A221"/>
      <c r="B221"/>
      <c r="C221"/>
      <c r="D221"/>
      <c r="E221"/>
      <c r="F221" s="19"/>
      <c r="G221" s="11"/>
      <c r="H221" s="6"/>
      <c r="I221" s="2"/>
      <c r="J221" s="41"/>
      <c r="K221" s="37"/>
      <c r="P221" s="6"/>
      <c r="Q221" s="6"/>
      <c r="R221" s="9"/>
      <c r="X221" s="2"/>
      <c r="AB221" s="2"/>
      <c r="AC221" s="2"/>
      <c r="AD221" s="2"/>
      <c r="AE221" s="2"/>
    </row>
    <row r="222" spans="1:31" ht="12.45">
      <c r="A222"/>
      <c r="B222"/>
      <c r="C222"/>
      <c r="D222"/>
      <c r="E222"/>
      <c r="F222" s="19"/>
      <c r="G222" s="11"/>
      <c r="H222" s="6"/>
      <c r="I222" s="2"/>
      <c r="J222" s="41"/>
      <c r="K222" s="37"/>
      <c r="P222" s="6"/>
      <c r="Q222" s="6"/>
      <c r="R222" s="9"/>
      <c r="X222" s="2"/>
      <c r="AB222" s="2"/>
      <c r="AC222" s="2"/>
      <c r="AD222" s="2"/>
      <c r="AE222" s="2"/>
    </row>
    <row r="223" spans="1:31" ht="12.45">
      <c r="A223"/>
      <c r="B223"/>
      <c r="C223"/>
      <c r="D223"/>
      <c r="E223"/>
      <c r="F223" s="19"/>
      <c r="G223" s="11"/>
      <c r="H223" s="6"/>
      <c r="I223" s="2"/>
      <c r="J223" s="41"/>
      <c r="K223" s="37"/>
      <c r="P223" s="6"/>
      <c r="Q223" s="6"/>
      <c r="R223" s="9"/>
      <c r="X223" s="2"/>
      <c r="AB223" s="2"/>
      <c r="AC223" s="2"/>
      <c r="AD223" s="2"/>
      <c r="AE223" s="2"/>
    </row>
    <row r="224" spans="1:31" ht="12.45">
      <c r="A224"/>
      <c r="B224"/>
      <c r="C224"/>
      <c r="D224"/>
      <c r="E224"/>
      <c r="F224" s="19"/>
      <c r="G224" s="11"/>
      <c r="H224" s="6"/>
      <c r="I224" s="2"/>
      <c r="J224" s="41"/>
      <c r="K224" s="37"/>
      <c r="P224" s="6"/>
      <c r="Q224" s="6"/>
      <c r="R224" s="9"/>
      <c r="X224" s="2"/>
      <c r="AB224" s="2"/>
      <c r="AC224" s="2"/>
      <c r="AD224" s="2"/>
      <c r="AE224" s="2"/>
    </row>
    <row r="225" spans="1:31" ht="12.45">
      <c r="A225"/>
      <c r="B225"/>
      <c r="C225"/>
      <c r="D225"/>
      <c r="E225"/>
      <c r="F225" s="19"/>
      <c r="G225" s="11"/>
      <c r="H225" s="6"/>
      <c r="I225" s="2"/>
      <c r="J225" s="41"/>
      <c r="K225" s="37"/>
      <c r="P225" s="6"/>
      <c r="Q225" s="6"/>
      <c r="R225" s="9"/>
      <c r="X225" s="2"/>
      <c r="AB225" s="2"/>
      <c r="AC225" s="2"/>
      <c r="AD225" s="2"/>
      <c r="AE225" s="2"/>
    </row>
    <row r="226" spans="1:31" ht="12.45">
      <c r="A226"/>
      <c r="B226"/>
      <c r="C226"/>
      <c r="D226"/>
      <c r="E226"/>
      <c r="F226" s="19"/>
      <c r="G226" s="11"/>
      <c r="H226" s="6"/>
      <c r="I226" s="2"/>
      <c r="J226" s="41"/>
      <c r="K226" s="37"/>
      <c r="P226" s="6"/>
      <c r="Q226" s="6"/>
      <c r="R226" s="9"/>
      <c r="X226" s="2"/>
      <c r="AB226" s="2"/>
      <c r="AC226" s="2"/>
      <c r="AD226" s="2"/>
      <c r="AE226" s="2"/>
    </row>
    <row r="227" spans="1:31" ht="12.45">
      <c r="A227"/>
      <c r="B227"/>
      <c r="C227"/>
      <c r="D227"/>
      <c r="E227"/>
      <c r="F227" s="19"/>
      <c r="G227" s="11"/>
      <c r="H227" s="6"/>
      <c r="I227" s="2"/>
      <c r="J227" s="41"/>
      <c r="K227" s="37"/>
      <c r="P227" s="6"/>
      <c r="Q227" s="6"/>
      <c r="R227" s="9"/>
      <c r="X227" s="2"/>
      <c r="AB227" s="2"/>
      <c r="AC227" s="2"/>
      <c r="AD227" s="2"/>
      <c r="AE227" s="2"/>
    </row>
    <row r="228" spans="1:31" ht="12.45">
      <c r="A228"/>
      <c r="B228"/>
      <c r="C228"/>
      <c r="D228"/>
      <c r="E228"/>
      <c r="F228" s="19"/>
      <c r="G228" s="11"/>
      <c r="H228" s="6"/>
      <c r="I228" s="2"/>
      <c r="J228" s="41"/>
      <c r="K228" s="37"/>
      <c r="P228" s="6"/>
      <c r="Q228" s="6"/>
      <c r="R228" s="9"/>
      <c r="X228" s="2"/>
      <c r="AB228" s="2"/>
      <c r="AC228" s="2"/>
      <c r="AD228" s="2"/>
      <c r="AE228" s="2"/>
    </row>
    <row r="229" spans="1:31" ht="12.45">
      <c r="A229"/>
      <c r="B229"/>
      <c r="C229"/>
      <c r="D229"/>
      <c r="E229"/>
      <c r="F229" s="19"/>
      <c r="G229" s="11"/>
      <c r="H229" s="6"/>
      <c r="I229" s="2"/>
      <c r="J229" s="41"/>
      <c r="K229" s="37"/>
      <c r="P229" s="6"/>
      <c r="Q229" s="6"/>
      <c r="R229" s="9"/>
      <c r="X229" s="2"/>
      <c r="AB229" s="2"/>
      <c r="AC229" s="2"/>
      <c r="AD229" s="2"/>
      <c r="AE229" s="2"/>
    </row>
    <row r="230" spans="1:31" ht="12.45">
      <c r="A230"/>
      <c r="B230"/>
      <c r="C230"/>
      <c r="D230"/>
      <c r="E230"/>
      <c r="F230" s="19"/>
      <c r="G230" s="11"/>
      <c r="H230" s="6"/>
      <c r="I230" s="2"/>
      <c r="J230" s="41"/>
      <c r="K230" s="37"/>
      <c r="P230" s="6"/>
      <c r="Q230" s="6"/>
      <c r="R230" s="9"/>
      <c r="X230" s="2"/>
      <c r="AB230" s="2"/>
      <c r="AC230" s="2"/>
      <c r="AD230" s="2"/>
      <c r="AE230" s="2"/>
    </row>
    <row r="231" spans="1:31" ht="12.45">
      <c r="A231"/>
      <c r="B231"/>
      <c r="C231"/>
      <c r="D231"/>
      <c r="E231"/>
      <c r="F231" s="19"/>
      <c r="G231" s="11"/>
      <c r="H231" s="6"/>
      <c r="I231" s="2"/>
      <c r="J231" s="41"/>
      <c r="K231" s="37"/>
      <c r="P231" s="6"/>
      <c r="Q231" s="6"/>
      <c r="R231" s="9"/>
      <c r="X231" s="2"/>
      <c r="AB231" s="2"/>
      <c r="AC231" s="2"/>
      <c r="AD231" s="2"/>
      <c r="AE231" s="2"/>
    </row>
    <row r="232" spans="1:31" ht="12.45">
      <c r="A232"/>
      <c r="B232"/>
      <c r="C232"/>
      <c r="D232"/>
      <c r="E232"/>
      <c r="F232" s="19"/>
      <c r="G232" s="11"/>
      <c r="H232" s="6"/>
      <c r="I232" s="2"/>
      <c r="J232" s="41"/>
      <c r="K232" s="37"/>
      <c r="P232" s="6"/>
      <c r="Q232" s="6"/>
      <c r="R232" s="9"/>
      <c r="X232" s="2"/>
      <c r="AB232" s="2"/>
      <c r="AC232" s="2"/>
      <c r="AD232" s="2"/>
      <c r="AE232" s="2"/>
    </row>
    <row r="233" spans="1:31" ht="12.45"/>
    <row r="234" spans="1:31" ht="12.45"/>
    <row r="235" spans="1:31" ht="12.45"/>
    <row r="236" spans="1:31" ht="12.45"/>
    <row r="237" spans="1:31" ht="12.45"/>
    <row r="238" spans="1:31" ht="12.45"/>
    <row r="239" spans="1:31" ht="12.45"/>
    <row r="240" spans="1:31" ht="12.45"/>
    <row r="241" ht="12.45"/>
    <row r="242" ht="12.45"/>
    <row r="243" ht="12.45"/>
    <row r="244" ht="12.45"/>
    <row r="245" ht="12.45"/>
    <row r="246" ht="12.45"/>
    <row r="247" ht="12.45"/>
    <row r="248" ht="12.45"/>
    <row r="249" ht="12.45"/>
    <row r="250" ht="12.45"/>
    <row r="251" ht="12.45"/>
    <row r="252" ht="12.45"/>
    <row r="253" ht="12.45"/>
    <row r="254" ht="12.45"/>
    <row r="255" ht="12.45"/>
    <row r="256" ht="12.45"/>
    <row r="257" ht="12.45"/>
    <row r="258" ht="12.45"/>
    <row r="259" ht="12.45"/>
    <row r="260" ht="12.45"/>
    <row r="261" ht="12.45"/>
    <row r="262" ht="12.45"/>
    <row r="263" ht="12.45"/>
    <row r="264" ht="12.45"/>
    <row r="265" ht="12.45"/>
    <row r="266" ht="12.45"/>
    <row r="267" ht="12.45"/>
    <row r="268" ht="12.45"/>
    <row r="269" ht="12.45"/>
    <row r="270" ht="12.45"/>
    <row r="271" ht="12.45"/>
    <row r="272" ht="12.45"/>
    <row r="273" ht="12.45"/>
    <row r="274" ht="12.45"/>
    <row r="275" ht="12.45"/>
    <row r="276" ht="12.45"/>
    <row r="277" ht="12.45"/>
    <row r="278" ht="12.45"/>
    <row r="279" ht="12.45"/>
    <row r="280" ht="12.45"/>
    <row r="281" ht="12.45"/>
    <row r="282" ht="12.45"/>
    <row r="283" ht="12.45"/>
    <row r="284" ht="12.45"/>
    <row r="285" ht="12.45"/>
    <row r="286" ht="12.45"/>
    <row r="287" ht="12.45"/>
    <row r="288" ht="12.45"/>
    <row r="289" ht="12.45"/>
    <row r="290" ht="12.45"/>
    <row r="291" ht="12.45"/>
    <row r="292" ht="12.45"/>
    <row r="293" ht="12.45"/>
    <row r="294" ht="12.45"/>
    <row r="295" ht="12.45"/>
    <row r="296" ht="12.45"/>
    <row r="297" ht="12.45"/>
    <row r="298" ht="12.45"/>
    <row r="299" ht="12.45"/>
    <row r="300" ht="12.45"/>
    <row r="301" ht="12.45"/>
    <row r="302" ht="12.45"/>
    <row r="303" ht="12.45"/>
    <row r="304" ht="12.45"/>
    <row r="305" ht="12.45"/>
    <row r="306" ht="12.45"/>
    <row r="307" ht="12.45"/>
    <row r="308" ht="12.45"/>
    <row r="309" ht="12.45"/>
    <row r="310" ht="12.45"/>
    <row r="311" ht="12.45"/>
    <row r="312" ht="12.45"/>
    <row r="313" ht="12.45"/>
    <row r="314" ht="12.45"/>
    <row r="315" ht="12.45"/>
    <row r="316" ht="12.45"/>
    <row r="317" ht="12.45"/>
    <row r="318" ht="12.45"/>
    <row r="319" ht="12.45"/>
    <row r="320" ht="12.45"/>
    <row r="321" ht="12.45"/>
    <row r="322" ht="12.45"/>
    <row r="323" ht="12.45"/>
    <row r="324" ht="12.45"/>
    <row r="325" ht="12.45"/>
    <row r="326" ht="12.45"/>
    <row r="327" ht="12.45"/>
    <row r="328" ht="12.45"/>
    <row r="329" ht="12.45"/>
    <row r="330" ht="12.45"/>
    <row r="331" ht="12.45"/>
    <row r="332" ht="12.45"/>
    <row r="333" ht="12.45"/>
    <row r="334" ht="12.45"/>
    <row r="335" ht="12.45"/>
    <row r="336" ht="12.45"/>
    <row r="337" ht="12.45"/>
    <row r="338" ht="12.45"/>
    <row r="339" ht="12.45"/>
    <row r="340" ht="12.45"/>
    <row r="341" ht="12.45"/>
    <row r="342" ht="12.45"/>
    <row r="343" ht="12.45"/>
    <row r="344" ht="12.45"/>
    <row r="345" ht="12.45"/>
    <row r="346" ht="12.45"/>
    <row r="347" ht="12.45"/>
    <row r="348" ht="12.45"/>
    <row r="349" ht="12.45"/>
    <row r="350" ht="12.45"/>
    <row r="351" ht="12.45"/>
    <row r="352" ht="12.45"/>
    <row r="353" ht="12.45"/>
    <row r="354" ht="12.45"/>
    <row r="355" ht="12.45"/>
    <row r="356" ht="12.45"/>
    <row r="357" ht="12.45"/>
    <row r="358" ht="12.45"/>
    <row r="359" ht="12.45"/>
    <row r="360" ht="12.45"/>
    <row r="361" ht="12.45"/>
    <row r="362" ht="12.45"/>
    <row r="363" ht="12.45"/>
    <row r="364" ht="12.45"/>
    <row r="365" ht="12.45"/>
    <row r="366" ht="12.45"/>
    <row r="367" ht="12.45"/>
    <row r="368" ht="12.45"/>
    <row r="369" ht="12.45"/>
    <row r="370" ht="12.45"/>
    <row r="371" ht="12.45"/>
    <row r="372" ht="12.45"/>
    <row r="373" ht="12.45"/>
    <row r="374" ht="12.45"/>
    <row r="375" ht="12.45"/>
    <row r="376" ht="12.45"/>
    <row r="377" ht="12.45"/>
    <row r="378" ht="12.45"/>
    <row r="379" ht="12.45"/>
    <row r="380" ht="12.45"/>
    <row r="381" ht="12.45"/>
    <row r="382" ht="12.45"/>
    <row r="383" ht="12.45"/>
    <row r="384" ht="12.45"/>
    <row r="385" ht="12.45"/>
    <row r="386" ht="12.45"/>
    <row r="387" ht="12.45"/>
    <row r="388" ht="12.45"/>
    <row r="389" ht="12.45"/>
    <row r="390" ht="12.45"/>
    <row r="391" ht="12.45"/>
    <row r="392" ht="12.45"/>
    <row r="393" ht="12.45"/>
    <row r="394" ht="12.45"/>
    <row r="395" ht="12.45"/>
    <row r="396" ht="12.45"/>
    <row r="397" ht="12.45"/>
    <row r="398" ht="12.45"/>
    <row r="399" ht="12.45"/>
    <row r="400" ht="12.45"/>
    <row r="401" ht="12.45"/>
    <row r="402" ht="12.45"/>
    <row r="403" ht="12.45"/>
    <row r="404" ht="12.45"/>
    <row r="405" ht="12.45"/>
    <row r="406" ht="12.45"/>
    <row r="407" ht="12.45"/>
    <row r="408" ht="12.45"/>
    <row r="409" ht="12.45"/>
    <row r="410" ht="12.45"/>
    <row r="411" ht="12.45"/>
    <row r="412" ht="12.45"/>
    <row r="413" ht="12.45"/>
    <row r="414" ht="12.45"/>
    <row r="415" ht="12.45"/>
    <row r="416" ht="12.45"/>
    <row r="417" ht="12.45"/>
    <row r="418" ht="12.45"/>
    <row r="419" ht="12.45"/>
    <row r="420" ht="12.45"/>
    <row r="421" ht="12.45"/>
    <row r="422" ht="12.45"/>
    <row r="423" ht="12.45"/>
    <row r="424" ht="12.45"/>
    <row r="425" ht="12.45"/>
    <row r="426" ht="12.45"/>
    <row r="427" ht="12.45"/>
    <row r="428" ht="12.45"/>
    <row r="429" ht="12.45"/>
    <row r="430" ht="12.45"/>
    <row r="431" ht="12.45"/>
    <row r="432" ht="12.45"/>
    <row r="433" ht="12.45"/>
    <row r="434" ht="12.45"/>
    <row r="435" ht="12.45"/>
    <row r="436" ht="12.45"/>
    <row r="437" ht="12.45"/>
    <row r="438" ht="12.45"/>
    <row r="439" ht="12.45"/>
    <row r="440" ht="12.45"/>
    <row r="441" ht="12.45"/>
    <row r="442" ht="12.45"/>
    <row r="443" ht="12.45"/>
    <row r="444" ht="12.45"/>
    <row r="445" ht="12.45"/>
    <row r="446" ht="12.45"/>
    <row r="447" ht="12.45"/>
    <row r="448" ht="12.45"/>
    <row r="449" ht="12.45"/>
    <row r="450" ht="12.45"/>
    <row r="451" ht="12.45"/>
    <row r="452" ht="12.45"/>
    <row r="453" ht="12.45"/>
    <row r="454" ht="12.45"/>
  </sheetData>
  <autoFilter ref="A1:J180" xr:uid="{00000000-0001-0000-1400-000000000000}">
    <sortState xmlns:xlrd2="http://schemas.microsoft.com/office/spreadsheetml/2017/richdata2" ref="A2:J178">
      <sortCondition ref="E1:E178"/>
    </sortState>
  </autoFilter>
  <sortState xmlns:xlrd2="http://schemas.microsoft.com/office/spreadsheetml/2017/richdata2" ref="A2:AE454">
    <sortCondition ref="C2:C454"/>
    <sortCondition ref="H2:H454"/>
  </sortState>
  <pageMargins left="0.7" right="0.7" top="0.75" bottom="0.75" header="0.3" footer="0.3"/>
  <pageSetup orientation="portrait" horizontalDpi="360" verticalDpi="36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M497"/>
  <sheetViews>
    <sheetView workbookViewId="0">
      <pane ySplit="1" topLeftCell="A2" activePane="bottomLeft" state="frozen"/>
      <selection activeCell="D9" sqref="D9"/>
      <selection pane="bottomLeft"/>
    </sheetView>
  </sheetViews>
  <sheetFormatPr defaultColWidth="12.53515625" defaultRowHeight="12.45" outlineLevelCol="1"/>
  <cols>
    <col min="1" max="1" width="11.69140625" style="3" bestFit="1" customWidth="1"/>
    <col min="2" max="2" width="15.4609375" style="3" bestFit="1" customWidth="1"/>
    <col min="3" max="3" width="7.15234375" style="3" customWidth="1"/>
    <col min="4" max="4" width="4.23046875" style="3" customWidth="1"/>
    <col min="5" max="5" width="28.3046875" style="3" customWidth="1" collapsed="1"/>
    <col min="6" max="6" width="50.4609375" style="3" hidden="1" customWidth="1" outlineLevel="1"/>
    <col min="7" max="7" width="12.15234375" style="3" bestFit="1" customWidth="1"/>
    <col min="8" max="8" width="11.23046875" style="3" bestFit="1" customWidth="1"/>
    <col min="9" max="9" width="8.3046875" style="3" bestFit="1" customWidth="1"/>
    <col min="10" max="10" width="18.07421875" style="3" bestFit="1" customWidth="1"/>
    <col min="11" max="11" width="23.23046875" style="3" bestFit="1" customWidth="1"/>
    <col min="12" max="12" width="16.23046875" style="3" customWidth="1"/>
    <col min="13" max="13" width="6.3046875" style="3" bestFit="1" customWidth="1"/>
    <col min="14" max="16384" width="12.53515625" style="3"/>
  </cols>
  <sheetData>
    <row r="1" spans="1:13" s="10" customFormat="1">
      <c r="A1" s="4" t="s">
        <v>1</v>
      </c>
      <c r="B1" s="4" t="s">
        <v>2</v>
      </c>
      <c r="C1" s="4" t="s">
        <v>3</v>
      </c>
      <c r="D1" s="4" t="s">
        <v>4</v>
      </c>
      <c r="E1" s="4" t="s">
        <v>5</v>
      </c>
      <c r="F1" s="4" t="s">
        <v>6</v>
      </c>
      <c r="G1" s="4" t="s">
        <v>29</v>
      </c>
      <c r="H1" s="4" t="s">
        <v>15</v>
      </c>
      <c r="I1" s="4" t="s">
        <v>31</v>
      </c>
      <c r="J1" s="4" t="s">
        <v>30</v>
      </c>
      <c r="K1" s="4" t="s">
        <v>32</v>
      </c>
      <c r="L1" s="4" t="s">
        <v>16</v>
      </c>
      <c r="M1" s="23" t="s">
        <v>0</v>
      </c>
    </row>
    <row r="2" spans="1:13">
      <c r="A2" s="3" t="s">
        <v>43</v>
      </c>
      <c r="B2" s="3" t="s">
        <v>158</v>
      </c>
      <c r="C2" s="3" t="s">
        <v>38</v>
      </c>
      <c r="D2" s="3">
        <v>58</v>
      </c>
      <c r="E2" s="3" t="s">
        <v>19</v>
      </c>
      <c r="F2" s="20" t="str">
        <f>A2&amp;B2&amp;C2&amp;E2</f>
        <v>KarenLongFMILLENNIUM RUNNING</v>
      </c>
      <c r="G2" s="22">
        <f>SUMIF('Shamrock 5K'!$F$2:$F$300,$F2,'Shamrock 5K'!$J$2:$J$300)</f>
        <v>100</v>
      </c>
      <c r="H2" s="22">
        <f>SUMIF('Nashua 10K'!$F$2:$F$300,$F2,'Nashua 10K'!$J$2:$J$300)</f>
        <v>100</v>
      </c>
      <c r="I2" s="22">
        <f>SUMIF('Shaker 7'!$F$2:$F$300,$F2,'Shaker 7'!$J$2:$J$300)</f>
        <v>100</v>
      </c>
      <c r="J2" s="22">
        <f>SUMIF('Run for Freedom 5K'!$F$2:$F$300,$F2,'Run for Freedom 5K'!$J$2:$J$300)</f>
        <v>100</v>
      </c>
      <c r="K2" s="22">
        <f>SUMIF('Footrace for the Fallen 5K'!$F$2:$F$366,$F2,'Footrace for the Fallen 5K'!$J$2:$J$366)</f>
        <v>100</v>
      </c>
      <c r="L2" s="22">
        <f>SUMIF('New England Half'!$F$2:$F$355,$F2,'New England Half'!$J$2:$J$355)</f>
        <v>100</v>
      </c>
      <c r="M2" s="24">
        <f>SUM(G2:L2)</f>
        <v>600</v>
      </c>
    </row>
    <row r="3" spans="1:13">
      <c r="A3" s="3" t="s">
        <v>94</v>
      </c>
      <c r="B3" s="3" t="s">
        <v>95</v>
      </c>
      <c r="C3" s="3" t="s">
        <v>38</v>
      </c>
      <c r="D3" s="3">
        <v>25</v>
      </c>
      <c r="E3" s="3" t="s">
        <v>18</v>
      </c>
      <c r="F3" s="19" t="str">
        <f>A3&amp;B3&amp;C3&amp;E3</f>
        <v>SadieFarnsworthFGREATER DERRY TRACK CLUB</v>
      </c>
      <c r="G3" s="22">
        <f>SUMIF('Shamrock 5K'!$F$2:$F$300,$F3,'Shamrock 5K'!$J$2:$J$300)</f>
        <v>76</v>
      </c>
      <c r="H3" s="22">
        <f>SUMIF('Nashua 10K'!$F$2:$F$300,$F3,'Nashua 10K'!$J$2:$J$300)</f>
        <v>24</v>
      </c>
      <c r="I3" s="22">
        <f>SUMIF('Shaker 7'!$F$2:$F$300,$F3,'Shaker 7'!$J$2:$J$300)</f>
        <v>61</v>
      </c>
      <c r="J3" s="22">
        <f>SUMIF('Run for Freedom 5K'!$F$2:$F$300,$F3,'Run for Freedom 5K'!$J$2:$J$300)</f>
        <v>80</v>
      </c>
      <c r="K3" s="22">
        <f>SUMIF('Footrace for the Fallen 5K'!$F$2:$F$366,$F3,'Footrace for the Fallen 5K'!$J$2:$J$366)</f>
        <v>52</v>
      </c>
      <c r="L3" s="22">
        <f>SUMIF('New England Half'!$F$2:$F$355,$F3,'New England Half'!$J$2:$J$355)</f>
        <v>58</v>
      </c>
      <c r="M3" s="24">
        <f>SUM(G3:L3)</f>
        <v>351</v>
      </c>
    </row>
    <row r="4" spans="1:13">
      <c r="A4" s="3" t="s">
        <v>138</v>
      </c>
      <c r="B4" s="3" t="s">
        <v>359</v>
      </c>
      <c r="C4" s="3" t="s">
        <v>38</v>
      </c>
      <c r="D4" s="3">
        <v>70</v>
      </c>
      <c r="E4" s="3" t="s">
        <v>18</v>
      </c>
      <c r="F4" s="19" t="str">
        <f>A4&amp;B4&amp;C4&amp;E4</f>
        <v>PegDonovanFGREATER DERRY TRACK CLUB</v>
      </c>
      <c r="G4" s="22">
        <f>SUMIF('Shamrock 5K'!$F$2:$F$300,$F4,'Shamrock 5K'!$J$2:$J$300)</f>
        <v>0</v>
      </c>
      <c r="H4" s="22">
        <f>SUMIF('Nashua 10K'!$F$2:$F$300,$F4,'Nashua 10K'!$J$2:$J$300)</f>
        <v>76</v>
      </c>
      <c r="I4" s="22">
        <f>SUMIF('Shaker 7'!$F$2:$F$300,$F4,'Shaker 7'!$J$2:$J$300)</f>
        <v>76</v>
      </c>
      <c r="J4" s="22">
        <f>SUMIF('Run for Freedom 5K'!$F$2:$F$300,$F4,'Run for Freedom 5K'!$J$2:$J$300)</f>
        <v>96</v>
      </c>
      <c r="K4" s="22">
        <f>SUMIF('Footrace for the Fallen 5K'!$F$2:$F$366,$F4,'Footrace for the Fallen 5K'!$J$2:$J$366)</f>
        <v>80</v>
      </c>
      <c r="L4" s="22">
        <f>SUMIF('New England Half'!$F$2:$F$355,$F4,'New England Half'!$J$2:$J$355)</f>
        <v>0</v>
      </c>
      <c r="M4" s="24">
        <f>SUM(G4:L4)</f>
        <v>328</v>
      </c>
    </row>
    <row r="5" spans="1:13">
      <c r="A5" t="s">
        <v>508</v>
      </c>
      <c r="B5" t="s">
        <v>509</v>
      </c>
      <c r="C5" t="s">
        <v>38</v>
      </c>
      <c r="D5" s="3">
        <v>61</v>
      </c>
      <c r="E5" t="s">
        <v>17</v>
      </c>
      <c r="F5" s="19" t="str">
        <f>A5&amp;B5&amp;C5&amp;E5</f>
        <v>GinaJoubertFGATE CITY STRIDERS</v>
      </c>
      <c r="G5" s="22">
        <f>SUMIF('Shamrock 5K'!$F$2:$F$300,$F5,'Shamrock 5K'!$J$2:$J$300)</f>
        <v>0</v>
      </c>
      <c r="H5" s="22">
        <f>SUMIF('Nashua 10K'!$F$2:$F$300,$F5,'Nashua 10K'!$J$2:$J$300)</f>
        <v>0</v>
      </c>
      <c r="I5" s="22">
        <f>SUMIF('Shaker 7'!$F$2:$F$300,$F5,'Shaker 7'!$J$2:$J$300)</f>
        <v>68</v>
      </c>
      <c r="J5" s="22">
        <f>SUMIF('Run for Freedom 5K'!$F$2:$F$300,$F5,'Run for Freedom 5K'!$J$2:$J$300)</f>
        <v>68</v>
      </c>
      <c r="K5" s="22">
        <f>SUMIF('Footrace for the Fallen 5K'!$F$2:$F$366,$F5,'Footrace for the Fallen 5K'!$J$2:$J$366)</f>
        <v>84</v>
      </c>
      <c r="L5" s="22">
        <f>SUMIF('New England Half'!$F$2:$F$355,$F5,'New England Half'!$J$2:$J$355)</f>
        <v>96</v>
      </c>
      <c r="M5" s="24">
        <f>SUM(G5:L5)</f>
        <v>316</v>
      </c>
    </row>
    <row r="6" spans="1:13">
      <c r="A6" s="3" t="s">
        <v>425</v>
      </c>
      <c r="B6" s="3" t="s">
        <v>426</v>
      </c>
      <c r="C6" s="3" t="s">
        <v>38</v>
      </c>
      <c r="D6" s="3">
        <v>52</v>
      </c>
      <c r="E6" s="3" t="s">
        <v>19</v>
      </c>
      <c r="F6" s="19" t="str">
        <f>A6&amp;B6&amp;C6&amp;E6</f>
        <v>YukiChorneyFMILLENNIUM RUNNING</v>
      </c>
      <c r="G6" s="22">
        <f>SUMIF('Shamrock 5K'!$F$2:$F$300,$F6,'Shamrock 5K'!$J$2:$J$300)</f>
        <v>0</v>
      </c>
      <c r="H6" s="22">
        <f>SUMIF('Nashua 10K'!$F$2:$F$300,$F6,'Nashua 10K'!$J$2:$J$300)</f>
        <v>88</v>
      </c>
      <c r="I6" s="22">
        <f>SUMIF('Shaker 7'!$F$2:$F$300,$F6,'Shaker 7'!$J$2:$J$300)</f>
        <v>88</v>
      </c>
      <c r="J6" s="22">
        <f>SUMIF('Run for Freedom 5K'!$F$2:$F$300,$F6,'Run for Freedom 5K'!$J$2:$J$300)</f>
        <v>88</v>
      </c>
      <c r="K6" s="22">
        <f>SUMIF('Footrace for the Fallen 5K'!$F$2:$F$366,$F6,'Footrace for the Fallen 5K'!$J$2:$J$366)</f>
        <v>0</v>
      </c>
      <c r="L6" s="22">
        <f>SUMIF('New England Half'!$F$2:$F$355,$F6,'New England Half'!$J$2:$J$355)</f>
        <v>37</v>
      </c>
      <c r="M6" s="24">
        <f>SUM(G6:L6)</f>
        <v>301</v>
      </c>
    </row>
    <row r="7" spans="1:13">
      <c r="A7" s="3" t="s">
        <v>119</v>
      </c>
      <c r="B7" s="3" t="s">
        <v>118</v>
      </c>
      <c r="C7" s="3" t="s">
        <v>38</v>
      </c>
      <c r="D7" s="3">
        <v>64</v>
      </c>
      <c r="E7" s="3" t="s">
        <v>18</v>
      </c>
      <c r="F7" s="19" t="str">
        <f>A7&amp;B7&amp;C7&amp;E7</f>
        <v>PattyCrothersFGREATER DERRY TRACK CLUB</v>
      </c>
      <c r="G7" s="22">
        <f>SUMIF('Shamrock 5K'!$F$2:$F$300,$F7,'Shamrock 5K'!$J$2:$J$300)</f>
        <v>72</v>
      </c>
      <c r="H7" s="22">
        <f>SUMIF('Nashua 10K'!$F$2:$F$300,$F7,'Nashua 10K'!$J$2:$J$300)</f>
        <v>84</v>
      </c>
      <c r="I7" s="22">
        <f>SUMIF('Shaker 7'!$F$2:$F$300,$F7,'Shaker 7'!$J$2:$J$300)</f>
        <v>80</v>
      </c>
      <c r="J7" s="22">
        <f>SUMIF('Run for Freedom 5K'!$F$2:$F$300,$F7,'Run for Freedom 5K'!$J$2:$J$300)</f>
        <v>0</v>
      </c>
      <c r="K7" s="22">
        <f>SUMIF('Footrace for the Fallen 5K'!$F$2:$F$366,$F7,'Footrace for the Fallen 5K'!$J$2:$J$366)</f>
        <v>61</v>
      </c>
      <c r="L7" s="22">
        <f>SUMIF('New England Half'!$F$2:$F$355,$F7,'New England Half'!$J$2:$J$355)</f>
        <v>0</v>
      </c>
      <c r="M7" s="24">
        <f>SUM(G7:L7)</f>
        <v>297</v>
      </c>
    </row>
    <row r="8" spans="1:13">
      <c r="A8" s="3" t="s">
        <v>166</v>
      </c>
      <c r="B8" s="3" t="s">
        <v>167</v>
      </c>
      <c r="C8" s="3" t="s">
        <v>38</v>
      </c>
      <c r="D8" s="3">
        <v>65</v>
      </c>
      <c r="E8" s="3" t="s">
        <v>19</v>
      </c>
      <c r="F8" s="19" t="str">
        <f>A8&amp;B8&amp;C8&amp;E8</f>
        <v>DonnaDostieFMILLENNIUM RUNNING</v>
      </c>
      <c r="G8" s="22">
        <f>SUMIF('Shamrock 5K'!$F$2:$F$300,$F8,'Shamrock 5K'!$J$2:$J$300)</f>
        <v>46</v>
      </c>
      <c r="H8" s="22">
        <f>SUMIF('Nashua 10K'!$F$2:$F$300,$F8,'Nashua 10K'!$J$2:$J$300)</f>
        <v>72</v>
      </c>
      <c r="I8" s="22">
        <f>SUMIF('Shaker 7'!$F$2:$F$300,$F8,'Shaker 7'!$J$2:$J$300)</f>
        <v>0</v>
      </c>
      <c r="J8" s="22">
        <f>SUMIF('Run for Freedom 5K'!$F$2:$F$300,$F8,'Run for Freedom 5K'!$J$2:$J$300)</f>
        <v>84</v>
      </c>
      <c r="K8" s="22">
        <f>SUMIF('Footrace for the Fallen 5K'!$F$2:$F$366,$F8,'Footrace for the Fallen 5K'!$J$2:$J$366)</f>
        <v>64</v>
      </c>
      <c r="L8" s="22">
        <f>SUMIF('New England Half'!$F$2:$F$355,$F8,'New England Half'!$J$2:$J$355)</f>
        <v>0</v>
      </c>
      <c r="M8" s="24">
        <f>SUM(G8:L8)</f>
        <v>266</v>
      </c>
    </row>
    <row r="9" spans="1:13">
      <c r="A9" s="3" t="s">
        <v>423</v>
      </c>
      <c r="B9" s="3" t="s">
        <v>424</v>
      </c>
      <c r="C9" s="3" t="s">
        <v>38</v>
      </c>
      <c r="D9" s="3">
        <v>50</v>
      </c>
      <c r="E9" s="3" t="s">
        <v>19</v>
      </c>
      <c r="F9" s="19" t="str">
        <f>A9&amp;B9&amp;C9&amp;E9</f>
        <v>EmaliaRubnerFMILLENNIUM RUNNING</v>
      </c>
      <c r="G9" s="22">
        <f>SUMIF('Shamrock 5K'!$F$2:$F$300,$F9,'Shamrock 5K'!$J$2:$J$300)</f>
        <v>0</v>
      </c>
      <c r="H9" s="22">
        <f>SUMIF('Nashua 10K'!$F$2:$F$300,$F9,'Nashua 10K'!$J$2:$J$300)</f>
        <v>80</v>
      </c>
      <c r="I9" s="22">
        <f>SUMIF('Shaker 7'!$F$2:$F$300,$F9,'Shaker 7'!$J$2:$J$300)</f>
        <v>84</v>
      </c>
      <c r="J9" s="22">
        <f>SUMIF('Run for Freedom 5K'!$F$2:$F$300,$F9,'Run for Freedom 5K'!$J$2:$J$300)</f>
        <v>92</v>
      </c>
      <c r="K9" s="22">
        <f>SUMIF('Footrace for the Fallen 5K'!$F$2:$F$366,$F9,'Footrace for the Fallen 5K'!$J$2:$J$366)</f>
        <v>0</v>
      </c>
      <c r="L9" s="22">
        <f>SUMIF('New England Half'!$F$2:$F$355,$F9,'New England Half'!$J$2:$J$355)</f>
        <v>0</v>
      </c>
      <c r="M9" s="24">
        <f>SUM(G9:L9)</f>
        <v>256</v>
      </c>
    </row>
    <row r="10" spans="1:13">
      <c r="A10" t="s">
        <v>503</v>
      </c>
      <c r="B10" t="s">
        <v>504</v>
      </c>
      <c r="C10" t="s">
        <v>38</v>
      </c>
      <c r="D10" s="3">
        <v>57</v>
      </c>
      <c r="E10" t="s">
        <v>17</v>
      </c>
      <c r="F10" s="19" t="str">
        <f>A10&amp;B10&amp;C10&amp;E10</f>
        <v>AdrianaTyersFGATE CITY STRIDERS</v>
      </c>
      <c r="G10" s="22">
        <f>SUMIF('Shamrock 5K'!$F$2:$F$300,$F10,'Shamrock 5K'!$J$2:$J$300)</f>
        <v>0</v>
      </c>
      <c r="H10" s="22">
        <f>SUMIF('Nashua 10K'!$F$2:$F$300,$F10,'Nashua 10K'!$J$2:$J$300)</f>
        <v>0</v>
      </c>
      <c r="I10" s="22">
        <f>SUMIF('Shaker 7'!$F$2:$F$300,$F10,'Shaker 7'!$J$2:$J$300)</f>
        <v>72</v>
      </c>
      <c r="J10" s="22">
        <f>SUMIF('Run for Freedom 5K'!$F$2:$F$300,$F10,'Run for Freedom 5K'!$J$2:$J$300)</f>
        <v>61</v>
      </c>
      <c r="K10" s="22">
        <f>SUMIF('Footrace for the Fallen 5K'!$F$2:$F$366,$F10,'Footrace for the Fallen 5K'!$J$2:$J$366)</f>
        <v>58</v>
      </c>
      <c r="L10" s="22">
        <f>SUMIF('New England Half'!$F$2:$F$355,$F10,'New England Half'!$J$2:$J$355)</f>
        <v>55</v>
      </c>
      <c r="M10" s="24">
        <f>SUM(G10:L10)</f>
        <v>246</v>
      </c>
    </row>
    <row r="11" spans="1:13">
      <c r="A11" s="3" t="s">
        <v>121</v>
      </c>
      <c r="B11" s="3" t="s">
        <v>122</v>
      </c>
      <c r="C11" s="3" t="s">
        <v>38</v>
      </c>
      <c r="D11" s="3">
        <v>63</v>
      </c>
      <c r="E11" s="3" t="s">
        <v>18</v>
      </c>
      <c r="F11" s="19" t="str">
        <f>A11&amp;B11&amp;C11&amp;E11</f>
        <v>NancyPeabodyFGREATER DERRY TRACK CLUB</v>
      </c>
      <c r="G11" s="22">
        <f>SUMIF('Shamrock 5K'!$F$2:$F$300,$F11,'Shamrock 5K'!$J$2:$J$300)</f>
        <v>58</v>
      </c>
      <c r="H11" s="22">
        <f>SUMIF('Nashua 10K'!$F$2:$F$300,$F11,'Nashua 10K'!$J$2:$J$300)</f>
        <v>61</v>
      </c>
      <c r="I11" s="22">
        <f>SUMIF('Shaker 7'!$F$2:$F$300,$F11,'Shaker 7'!$J$2:$J$300)</f>
        <v>55</v>
      </c>
      <c r="J11" s="22">
        <f>SUMIF('Run for Freedom 5K'!$F$2:$F$300,$F11,'Run for Freedom 5K'!$J$2:$J$300)</f>
        <v>55</v>
      </c>
      <c r="K11" s="22">
        <f>SUMIF('Footrace for the Fallen 5K'!$F$2:$F$366,$F11,'Footrace for the Fallen 5K'!$J$2:$J$366)</f>
        <v>0</v>
      </c>
      <c r="L11" s="22">
        <f>SUMIF('New England Half'!$F$2:$F$355,$F11,'New England Half'!$J$2:$J$355)</f>
        <v>0</v>
      </c>
      <c r="M11" s="24">
        <f>SUM(G11:L11)</f>
        <v>229</v>
      </c>
    </row>
    <row r="12" spans="1:13">
      <c r="A12" s="3" t="s">
        <v>428</v>
      </c>
      <c r="B12" s="3" t="s">
        <v>413</v>
      </c>
      <c r="C12" s="3" t="s">
        <v>38</v>
      </c>
      <c r="D12" s="3">
        <v>39</v>
      </c>
      <c r="E12" s="3" t="s">
        <v>19</v>
      </c>
      <c r="F12" s="19" t="str">
        <f>A12&amp;B12&amp;C12&amp;E12</f>
        <v>ChelseaCookFMILLENNIUM RUNNING</v>
      </c>
      <c r="G12" s="22">
        <f>SUMIF('Shamrock 5K'!$F$2:$F$300,$F12,'Shamrock 5K'!$J$2:$J$300)</f>
        <v>0</v>
      </c>
      <c r="H12" s="22">
        <f>SUMIF('Nashua 10K'!$F$2:$F$300,$F12,'Nashua 10K'!$J$2:$J$300)</f>
        <v>52</v>
      </c>
      <c r="I12" s="22">
        <f>SUMIF('Shaker 7'!$F$2:$F$300,$F12,'Shaker 7'!$J$2:$J$300)</f>
        <v>0</v>
      </c>
      <c r="J12" s="22">
        <f>SUMIF('Run for Freedom 5K'!$F$2:$F$300,$F12,'Run for Freedom 5K'!$J$2:$J$300)</f>
        <v>76</v>
      </c>
      <c r="K12" s="22">
        <f>SUMIF('Footrace for the Fallen 5K'!$F$2:$F$366,$F12,'Footrace for the Fallen 5K'!$J$2:$J$366)</f>
        <v>37</v>
      </c>
      <c r="L12" s="22">
        <f>SUMIF('New England Half'!$F$2:$F$355,$F12,'New England Half'!$J$2:$J$355)</f>
        <v>61</v>
      </c>
      <c r="M12" s="24">
        <f>SUM(G12:L12)</f>
        <v>226</v>
      </c>
    </row>
    <row r="13" spans="1:13">
      <c r="A13" t="s">
        <v>186</v>
      </c>
      <c r="B13" t="s">
        <v>571</v>
      </c>
      <c r="C13" t="s">
        <v>38</v>
      </c>
      <c r="D13" s="3">
        <v>61</v>
      </c>
      <c r="E13" s="3" t="s">
        <v>19</v>
      </c>
      <c r="F13" s="19" t="str">
        <f>A13&amp;B13&amp;C13&amp;E13</f>
        <v>LisaLalibertyFMILLENNIUM RUNNING</v>
      </c>
      <c r="G13" s="22">
        <f>SUMIF('Shamrock 5K'!$F$2:$F$300,$F13,'Shamrock 5K'!$J$2:$J$300)</f>
        <v>0</v>
      </c>
      <c r="H13" s="22">
        <f>SUMIF('Nashua 10K'!$F$2:$F$300,$F13,'Nashua 10K'!$J$2:$J$300)</f>
        <v>0</v>
      </c>
      <c r="I13" s="22">
        <f>SUMIF('Shaker 7'!$F$2:$F$300,$F13,'Shaker 7'!$J$2:$J$300)</f>
        <v>0</v>
      </c>
      <c r="J13" s="22">
        <f>SUMIF('Run for Freedom 5K'!$F$2:$F$300,$F13,'Run for Freedom 5K'!$J$2:$J$300)</f>
        <v>72</v>
      </c>
      <c r="K13" s="22">
        <f>SUMIF('Footrace for the Fallen 5K'!$F$2:$F$366,$F13,'Footrace for the Fallen 5K'!$J$2:$J$366)</f>
        <v>68</v>
      </c>
      <c r="L13" s="22">
        <f>SUMIF('New England Half'!$F$2:$F$355,$F13,'New England Half'!$J$2:$J$355)</f>
        <v>80</v>
      </c>
      <c r="M13" s="24">
        <f>SUM(G13:L13)</f>
        <v>220</v>
      </c>
    </row>
    <row r="14" spans="1:13">
      <c r="A14" s="3" t="s">
        <v>345</v>
      </c>
      <c r="B14" s="3" t="s">
        <v>346</v>
      </c>
      <c r="C14" s="3" t="s">
        <v>38</v>
      </c>
      <c r="D14" s="3">
        <v>37</v>
      </c>
      <c r="E14" s="3" t="s">
        <v>18</v>
      </c>
      <c r="F14" s="19" t="str">
        <f>A14&amp;B14&amp;C14&amp;E14</f>
        <v>TivanCasavantFGREATER DERRY TRACK CLUB</v>
      </c>
      <c r="G14" s="22">
        <f>SUMIF('Shamrock 5K'!$F$2:$F$300,$F14,'Shamrock 5K'!$J$2:$J$300)</f>
        <v>0</v>
      </c>
      <c r="H14" s="22">
        <f>SUMIF('Nashua 10K'!$F$2:$F$300,$F14,'Nashua 10K'!$J$2:$J$300)</f>
        <v>64</v>
      </c>
      <c r="I14" s="22">
        <f>SUMIF('Shaker 7'!$F$2:$F$300,$F14,'Shaker 7'!$J$2:$J$300)</f>
        <v>0</v>
      </c>
      <c r="J14" s="22">
        <f>SUMIF('Run for Freedom 5K'!$F$2:$F$300,$F14,'Run for Freedom 5K'!$J$2:$J$300)</f>
        <v>64</v>
      </c>
      <c r="K14" s="22">
        <f>SUMIF('Footrace for the Fallen 5K'!$F$2:$F$366,$F14,'Footrace for the Fallen 5K'!$J$2:$J$366)</f>
        <v>40</v>
      </c>
      <c r="L14" s="22">
        <f>SUMIF('New England Half'!$F$2:$F$355,$F14,'New England Half'!$J$2:$J$355)</f>
        <v>52</v>
      </c>
      <c r="M14" s="24">
        <f>SUM(G14:L14)</f>
        <v>220</v>
      </c>
    </row>
    <row r="15" spans="1:13">
      <c r="A15" s="3" t="s">
        <v>123</v>
      </c>
      <c r="B15" s="3" t="s">
        <v>360</v>
      </c>
      <c r="C15" s="3" t="s">
        <v>38</v>
      </c>
      <c r="D15" s="3">
        <v>62</v>
      </c>
      <c r="E15" s="3" t="s">
        <v>18</v>
      </c>
      <c r="F15" s="19" t="str">
        <f>A15&amp;B15&amp;C15&amp;E15</f>
        <v>DeniseSarnieFGREATER DERRY TRACK CLUB</v>
      </c>
      <c r="G15" s="22">
        <f>SUMIF('Shamrock 5K'!$F$2:$F$300,$F15,'Shamrock 5K'!$J$2:$J$300)</f>
        <v>40</v>
      </c>
      <c r="H15" s="22">
        <f>SUMIF('Nashua 10K'!$F$2:$F$300,$F15,'Nashua 10K'!$J$2:$J$300)</f>
        <v>34</v>
      </c>
      <c r="I15" s="22">
        <f>SUMIF('Shaker 7'!$F$2:$F$300,$F15,'Shaker 7'!$J$2:$J$300)</f>
        <v>49</v>
      </c>
      <c r="J15" s="22">
        <f>SUMIF('Run for Freedom 5K'!$F$2:$F$300,$F15,'Run for Freedom 5K'!$J$2:$J$300)</f>
        <v>49</v>
      </c>
      <c r="K15" s="22">
        <f>SUMIF('Footrace for the Fallen 5K'!$F$2:$F$366,$F15,'Footrace for the Fallen 5K'!$J$2:$J$366)</f>
        <v>32</v>
      </c>
      <c r="L15" s="22">
        <f>SUMIF('New England Half'!$F$2:$F$355,$F15,'New England Half'!$J$2:$J$355)</f>
        <v>0</v>
      </c>
      <c r="M15" s="24">
        <f>SUM(G15:L15)</f>
        <v>204</v>
      </c>
    </row>
    <row r="16" spans="1:13">
      <c r="A16" s="3" t="s">
        <v>48</v>
      </c>
      <c r="B16" s="3" t="s">
        <v>49</v>
      </c>
      <c r="C16" s="3" t="s">
        <v>38</v>
      </c>
      <c r="D16" s="3">
        <v>55</v>
      </c>
      <c r="E16" s="3" t="s">
        <v>17</v>
      </c>
      <c r="F16" s="19" t="str">
        <f>A16&amp;B16&amp;C16&amp;E16</f>
        <v>DianeDrudingFGATE CITY STRIDERS</v>
      </c>
      <c r="G16" s="22">
        <f>SUMIF('Shamrock 5K'!$F$2:$F$300,$F16,'Shamrock 5K'!$J$2:$J$300)</f>
        <v>49</v>
      </c>
      <c r="H16" s="22">
        <f>SUMIF('Nashua 10K'!$F$2:$F$300,$F16,'Nashua 10K'!$J$2:$J$300)</f>
        <v>49</v>
      </c>
      <c r="I16" s="22">
        <f>SUMIF('Shaker 7'!$F$2:$F$300,$F16,'Shaker 7'!$J$2:$J$300)</f>
        <v>52</v>
      </c>
      <c r="J16" s="22">
        <f>SUMIF('Run for Freedom 5K'!$F$2:$F$300,$F16,'Run for Freedom 5K'!$J$2:$J$300)</f>
        <v>0</v>
      </c>
      <c r="K16" s="22">
        <f>SUMIF('Footrace for the Fallen 5K'!$F$2:$F$366,$F16,'Footrace for the Fallen 5K'!$J$2:$J$366)</f>
        <v>0</v>
      </c>
      <c r="L16" s="22">
        <f>SUMIF('New England Half'!$F$2:$F$355,$F16,'New England Half'!$J$2:$J$355)</f>
        <v>46</v>
      </c>
      <c r="M16" s="24">
        <f>SUM(G16:L16)</f>
        <v>196</v>
      </c>
    </row>
    <row r="17" spans="1:13">
      <c r="A17" s="3" t="s">
        <v>226</v>
      </c>
      <c r="B17" s="3" t="s">
        <v>227</v>
      </c>
      <c r="C17" s="3" t="s">
        <v>38</v>
      </c>
      <c r="D17" s="3">
        <v>59</v>
      </c>
      <c r="E17" s="3" t="s">
        <v>20</v>
      </c>
      <c r="F17" s="20" t="str">
        <f>A17&amp;B17&amp;C17&amp;E17</f>
        <v>PamMooreFUPPER VALLEY RUNNING CLUB</v>
      </c>
      <c r="G17" s="22">
        <f>SUMIF('Shamrock 5K'!$F$2:$F$300,$F17,'Shamrock 5K'!$J$2:$J$300)</f>
        <v>96</v>
      </c>
      <c r="H17" s="22">
        <f>SUMIF('Nashua 10K'!$F$2:$F$300,$F17,'Nashua 10K'!$J$2:$J$300)</f>
        <v>0</v>
      </c>
      <c r="I17" s="22">
        <f>SUMIF('Shaker 7'!$F$2:$F$300,$F17,'Shaker 7'!$J$2:$J$300)</f>
        <v>96</v>
      </c>
      <c r="J17" s="22">
        <f>SUMIF('Run for Freedom 5K'!$F$2:$F$300,$F17,'Run for Freedom 5K'!$J$2:$J$300)</f>
        <v>0</v>
      </c>
      <c r="K17" s="22">
        <f>SUMIF('Footrace for the Fallen 5K'!$F$2:$F$366,$F17,'Footrace for the Fallen 5K'!$J$2:$J$366)</f>
        <v>0</v>
      </c>
      <c r="L17" s="22">
        <f>SUMIF('New England Half'!$F$2:$F$355,$F17,'New England Half'!$J$2:$J$355)</f>
        <v>0</v>
      </c>
      <c r="M17" s="24">
        <f>SUM(G17:L17)</f>
        <v>192</v>
      </c>
    </row>
    <row r="18" spans="1:13">
      <c r="A18" s="3" t="s">
        <v>43</v>
      </c>
      <c r="B18" s="3" t="s">
        <v>42</v>
      </c>
      <c r="C18" s="3" t="s">
        <v>38</v>
      </c>
      <c r="D18" s="3">
        <v>53</v>
      </c>
      <c r="E18" s="3" t="s">
        <v>17</v>
      </c>
      <c r="F18" s="19" t="str">
        <f>A18&amp;B18&amp;C18&amp;E18</f>
        <v>KarenSirimogluFGATE CITY STRIDERS</v>
      </c>
      <c r="G18" s="22">
        <f>SUMIF('Shamrock 5K'!$F$2:$F$300,$F18,'Shamrock 5K'!$J$2:$J$300)</f>
        <v>64</v>
      </c>
      <c r="H18" s="22">
        <f>SUMIF('Nashua 10K'!$F$2:$F$300,$F18,'Nashua 10K'!$J$2:$J$300)</f>
        <v>68</v>
      </c>
      <c r="I18" s="22">
        <f>SUMIF('Shaker 7'!$F$2:$F$300,$F18,'Shaker 7'!$J$2:$J$300)</f>
        <v>58</v>
      </c>
      <c r="J18" s="22">
        <f>SUMIF('Run for Freedom 5K'!$F$2:$F$300,$F18,'Run for Freedom 5K'!$J$2:$J$300)</f>
        <v>0</v>
      </c>
      <c r="K18" s="22">
        <f>SUMIF('Footrace for the Fallen 5K'!$F$2:$F$366,$F18,'Footrace for the Fallen 5K'!$J$2:$J$366)</f>
        <v>0</v>
      </c>
      <c r="L18" s="22">
        <f>SUMIF('New England Half'!$F$2:$F$355,$F18,'New England Half'!$J$2:$J$355)</f>
        <v>0</v>
      </c>
      <c r="M18" s="24">
        <f>SUM(G18:L18)</f>
        <v>190</v>
      </c>
    </row>
    <row r="19" spans="1:13">
      <c r="A19" s="3" t="s">
        <v>252</v>
      </c>
      <c r="B19" s="3" t="s">
        <v>249</v>
      </c>
      <c r="C19" s="3" t="s">
        <v>38</v>
      </c>
      <c r="D19" s="3">
        <v>63</v>
      </c>
      <c r="E19" s="3" t="s">
        <v>20</v>
      </c>
      <c r="F19" s="20" t="str">
        <f>A19&amp;B19&amp;C19&amp;E19</f>
        <v>LaurieReedFUPPER VALLEY RUNNING CLUB</v>
      </c>
      <c r="G19" s="22">
        <f>SUMIF('Shamrock 5K'!$F$2:$F$300,$F19,'Shamrock 5K'!$J$2:$J$300)</f>
        <v>92</v>
      </c>
      <c r="H19" s="22">
        <f>SUMIF('Nashua 10K'!$F$2:$F$300,$F19,'Nashua 10K'!$J$2:$J$300)</f>
        <v>96</v>
      </c>
      <c r="I19" s="22">
        <f>SUMIF('Shaker 7'!$F$2:$F$300,$F19,'Shaker 7'!$J$2:$J$300)</f>
        <v>0</v>
      </c>
      <c r="J19" s="22">
        <f>SUMIF('Run for Freedom 5K'!$F$2:$F$300,$F19,'Run for Freedom 5K'!$J$2:$J$300)</f>
        <v>0</v>
      </c>
      <c r="K19" s="22">
        <f>SUMIF('Footrace for the Fallen 5K'!$F$2:$F$366,$F19,'Footrace for the Fallen 5K'!$J$2:$J$366)</f>
        <v>0</v>
      </c>
      <c r="L19" s="22">
        <f>SUMIF('New England Half'!$F$2:$F$355,$F19,'New England Half'!$J$2:$J$355)</f>
        <v>0</v>
      </c>
      <c r="M19" s="24">
        <f>SUM(G19:L19)</f>
        <v>188</v>
      </c>
    </row>
    <row r="20" spans="1:13">
      <c r="A20" s="3" t="s">
        <v>429</v>
      </c>
      <c r="B20" s="3" t="s">
        <v>430</v>
      </c>
      <c r="C20" s="3" t="s">
        <v>38</v>
      </c>
      <c r="D20" s="3">
        <v>55</v>
      </c>
      <c r="E20" s="3" t="s">
        <v>19</v>
      </c>
      <c r="F20" s="19" t="str">
        <f>A20&amp;B20&amp;C20&amp;E20</f>
        <v>MarynBarrettFMILLENNIUM RUNNING</v>
      </c>
      <c r="G20" s="22">
        <f>SUMIF('Shamrock 5K'!$F$2:$F$300,$F20,'Shamrock 5K'!$J$2:$J$300)</f>
        <v>0</v>
      </c>
      <c r="H20" s="22">
        <f>SUMIF('Nashua 10K'!$F$2:$F$300,$F20,'Nashua 10K'!$J$2:$J$300)</f>
        <v>92</v>
      </c>
      <c r="I20" s="22">
        <f>SUMIF('Shaker 7'!$F$2:$F$300,$F20,'Shaker 7'!$J$2:$J$300)</f>
        <v>92</v>
      </c>
      <c r="J20" s="22">
        <f>SUMIF('Run for Freedom 5K'!$F$2:$F$300,$F20,'Run for Freedom 5K'!$J$2:$J$300)</f>
        <v>0</v>
      </c>
      <c r="K20" s="22">
        <f>SUMIF('Footrace for the Fallen 5K'!$F$2:$F$366,$F20,'Footrace for the Fallen 5K'!$J$2:$J$366)</f>
        <v>0</v>
      </c>
      <c r="L20" s="22">
        <f>SUMIF('New England Half'!$F$2:$F$355,$F20,'New England Half'!$J$2:$J$355)</f>
        <v>0</v>
      </c>
      <c r="M20" s="24">
        <f>SUM(G20:L20)</f>
        <v>184</v>
      </c>
    </row>
    <row r="21" spans="1:13">
      <c r="A21" t="s">
        <v>704</v>
      </c>
      <c r="B21" t="s">
        <v>705</v>
      </c>
      <c r="C21" t="s">
        <v>38</v>
      </c>
      <c r="D21" s="3">
        <v>33</v>
      </c>
      <c r="E21" s="3" t="s">
        <v>19</v>
      </c>
      <c r="F21" s="19" t="str">
        <f>A21&amp;B21&amp;C21&amp;E21</f>
        <v>LizBelangerFMILLENNIUM RUNNING</v>
      </c>
      <c r="G21" s="22">
        <f>SUMIF('Shamrock 5K'!$F$2:$F$300,$F21,'Shamrock 5K'!$J$2:$J$300)</f>
        <v>0</v>
      </c>
      <c r="H21" s="22">
        <f>SUMIF('Nashua 10K'!$F$2:$F$300,$F21,'Nashua 10K'!$J$2:$J$300)</f>
        <v>0</v>
      </c>
      <c r="I21" s="22">
        <f>SUMIF('Shaker 7'!$F$2:$F$300,$F21,'Shaker 7'!$J$2:$J$300)</f>
        <v>0</v>
      </c>
      <c r="J21" s="22">
        <f>SUMIF('Run for Freedom 5K'!$F$2:$F$300,$F21,'Run for Freedom 5K'!$J$2:$J$300)</f>
        <v>0</v>
      </c>
      <c r="K21" s="22">
        <f>SUMIF('Footrace for the Fallen 5K'!$F$2:$F$366,$F21,'Footrace for the Fallen 5K'!$J$2:$J$366)</f>
        <v>88</v>
      </c>
      <c r="L21" s="22">
        <f>SUMIF('New England Half'!$F$2:$F$355,$F21,'New England Half'!$J$2:$J$355)</f>
        <v>92</v>
      </c>
      <c r="M21" s="24">
        <f>SUM(G21:L21)</f>
        <v>180</v>
      </c>
    </row>
    <row r="22" spans="1:13">
      <c r="A22" s="3" t="s">
        <v>162</v>
      </c>
      <c r="B22" s="3" t="s">
        <v>163</v>
      </c>
      <c r="C22" s="3" t="s">
        <v>38</v>
      </c>
      <c r="D22" s="3">
        <v>70</v>
      </c>
      <c r="E22" s="3" t="s">
        <v>19</v>
      </c>
      <c r="F22" s="19" t="str">
        <f>A22&amp;B22&amp;C22&amp;E22</f>
        <v>LorraineMcPhillipsFMILLENNIUM RUNNING</v>
      </c>
      <c r="G22" s="22">
        <f>SUMIF('Shamrock 5K'!$F$2:$F$300,$F22,'Shamrock 5K'!$J$2:$J$300)</f>
        <v>88</v>
      </c>
      <c r="H22" s="22">
        <f>SUMIF('Nashua 10K'!$F$2:$F$300,$F22,'Nashua 10K'!$J$2:$J$300)</f>
        <v>0</v>
      </c>
      <c r="I22" s="22">
        <f>SUMIF('Shaker 7'!$F$2:$F$300,$F22,'Shaker 7'!$J$2:$J$300)</f>
        <v>0</v>
      </c>
      <c r="J22" s="22">
        <f>SUMIF('Run for Freedom 5K'!$F$2:$F$300,$F22,'Run for Freedom 5K'!$J$2:$J$300)</f>
        <v>0</v>
      </c>
      <c r="K22" s="22">
        <f>SUMIF('Footrace for the Fallen 5K'!$F$2:$F$366,$F22,'Footrace for the Fallen 5K'!$J$2:$J$366)</f>
        <v>76</v>
      </c>
      <c r="L22" s="22">
        <f>SUMIF('New England Half'!$F$2:$F$355,$F22,'New England Half'!$J$2:$J$355)</f>
        <v>0</v>
      </c>
      <c r="M22" s="24">
        <f>SUM(G22:L22)</f>
        <v>164</v>
      </c>
    </row>
    <row r="23" spans="1:13">
      <c r="A23" s="3" t="s">
        <v>113</v>
      </c>
      <c r="B23" s="3" t="s">
        <v>114</v>
      </c>
      <c r="C23" s="3" t="s">
        <v>38</v>
      </c>
      <c r="D23" s="3">
        <v>55</v>
      </c>
      <c r="E23" s="3" t="s">
        <v>18</v>
      </c>
      <c r="F23" s="19" t="str">
        <f>A23&amp;B23&amp;C23&amp;E23</f>
        <v>CariHoglundFGREATER DERRY TRACK CLUB</v>
      </c>
      <c r="G23" s="22">
        <f>SUMIF('Shamrock 5K'!$F$2:$F$300,$F23,'Shamrock 5K'!$J$2:$J$300)</f>
        <v>55</v>
      </c>
      <c r="H23" s="22">
        <f>SUMIF('Nashua 10K'!$F$2:$F$300,$F23,'Nashua 10K'!$J$2:$J$300)</f>
        <v>40</v>
      </c>
      <c r="I23" s="22">
        <f>SUMIF('Shaker 7'!$F$2:$F$300,$F23,'Shaker 7'!$J$2:$J$300)</f>
        <v>0</v>
      </c>
      <c r="J23" s="22">
        <f>SUMIF('Run for Freedom 5K'!$F$2:$F$300,$F23,'Run for Freedom 5K'!$J$2:$J$300)</f>
        <v>34</v>
      </c>
      <c r="K23" s="22">
        <f>SUMIF('Footrace for the Fallen 5K'!$F$2:$F$366,$F23,'Footrace for the Fallen 5K'!$J$2:$J$366)</f>
        <v>30</v>
      </c>
      <c r="L23" s="22">
        <f>SUMIF('New England Half'!$F$2:$F$355,$F23,'New England Half'!$J$2:$J$355)</f>
        <v>0</v>
      </c>
      <c r="M23" s="24">
        <f>SUM(G23:L23)</f>
        <v>159</v>
      </c>
    </row>
    <row r="24" spans="1:13">
      <c r="A24" t="s">
        <v>706</v>
      </c>
      <c r="B24" t="s">
        <v>707</v>
      </c>
      <c r="C24" t="s">
        <v>38</v>
      </c>
      <c r="D24" s="3">
        <v>65</v>
      </c>
      <c r="E24" s="2" t="s">
        <v>21</v>
      </c>
      <c r="F24" s="19" t="str">
        <f>A24&amp;B24&amp;C24&amp;E24</f>
        <v>PatBourgaultFGRANITE STATE RACING TEAM</v>
      </c>
      <c r="G24" s="22">
        <f>SUMIF('Shamrock 5K'!$F$2:$F$300,$F24,'Shamrock 5K'!$J$2:$J$300)</f>
        <v>0</v>
      </c>
      <c r="H24" s="22">
        <f>SUMIF('Nashua 10K'!$F$2:$F$300,$F24,'Nashua 10K'!$J$2:$J$300)</f>
        <v>0</v>
      </c>
      <c r="I24" s="22">
        <f>SUMIF('Shaker 7'!$F$2:$F$300,$F24,'Shaker 7'!$J$2:$J$300)</f>
        <v>0</v>
      </c>
      <c r="J24" s="22">
        <f>SUMIF('Run for Freedom 5K'!$F$2:$F$300,$F24,'Run for Freedom 5K'!$J$2:$J$300)</f>
        <v>0</v>
      </c>
      <c r="K24" s="22">
        <f>SUMIF('Footrace for the Fallen 5K'!$F$2:$F$366,$F24,'Footrace for the Fallen 5K'!$J$2:$J$366)</f>
        <v>72</v>
      </c>
      <c r="L24" s="22">
        <f>SUMIF('New England Half'!$F$2:$F$355,$F24,'New England Half'!$J$2:$J$355)</f>
        <v>76</v>
      </c>
      <c r="M24" s="24">
        <f>SUM(G24:L24)</f>
        <v>148</v>
      </c>
    </row>
    <row r="25" spans="1:13">
      <c r="A25" t="s">
        <v>226</v>
      </c>
      <c r="B25" t="s">
        <v>512</v>
      </c>
      <c r="C25" t="s">
        <v>38</v>
      </c>
      <c r="D25">
        <v>64</v>
      </c>
      <c r="E25" t="s">
        <v>17</v>
      </c>
      <c r="F25" s="19" t="str">
        <f>A25&amp;B25&amp;C25&amp;E25</f>
        <v>PamTriest-HallahanFGATE CITY STRIDERS</v>
      </c>
      <c r="G25" s="22">
        <f>SUMIF('Shamrock 5K'!$F$2:$F$300,$F25,'Shamrock 5K'!$J$2:$J$300)</f>
        <v>0</v>
      </c>
      <c r="H25" s="22">
        <f>SUMIF('Nashua 10K'!$F$2:$F$300,$F25,'Nashua 10K'!$J$2:$J$300)</f>
        <v>0</v>
      </c>
      <c r="I25" s="22">
        <f>SUMIF('Shaker 7'!$F$2:$F$300,$F25,'Shaker 7'!$J$2:$J$300)</f>
        <v>64</v>
      </c>
      <c r="J25" s="22">
        <f>SUMIF('Run for Freedom 5K'!$F$2:$F$300,$F25,'Run for Freedom 5K'!$J$2:$J$300)</f>
        <v>0</v>
      </c>
      <c r="K25" s="22">
        <f>SUMIF('Footrace for the Fallen 5K'!$F$2:$F$366,$F25,'Footrace for the Fallen 5K'!$J$2:$J$366)</f>
        <v>0</v>
      </c>
      <c r="L25" s="22">
        <f>SUMIF('New England Half'!$F$2:$F$355,$F25,'New England Half'!$J$2:$J$355)</f>
        <v>68</v>
      </c>
      <c r="M25" s="24">
        <f>SUM(G25:L25)</f>
        <v>132</v>
      </c>
    </row>
    <row r="26" spans="1:13">
      <c r="A26" s="3" t="s">
        <v>222</v>
      </c>
      <c r="B26" s="3" t="s">
        <v>223</v>
      </c>
      <c r="C26" s="3" t="s">
        <v>38</v>
      </c>
      <c r="D26" s="3">
        <v>33</v>
      </c>
      <c r="E26" s="3" t="s">
        <v>20</v>
      </c>
      <c r="F26" s="19" t="str">
        <f>A26&amp;B26&amp;C26&amp;E26</f>
        <v>StacyGellerFUPPER VALLEY RUNNING CLUB</v>
      </c>
      <c r="G26" s="22">
        <f>SUMIF('Shamrock 5K'!$F$2:$F$300,$F26,'Shamrock 5K'!$J$2:$J$300)</f>
        <v>52</v>
      </c>
      <c r="H26" s="22">
        <f>SUMIF('Nashua 10K'!$F$2:$F$300,$F26,'Nashua 10K'!$J$2:$J$300)</f>
        <v>43</v>
      </c>
      <c r="I26" s="22">
        <f>SUMIF('Shaker 7'!$F$2:$F$300,$F26,'Shaker 7'!$J$2:$J$300)</f>
        <v>28</v>
      </c>
      <c r="J26" s="22">
        <f>SUMIF('Run for Freedom 5K'!$F$2:$F$300,$F26,'Run for Freedom 5K'!$J$2:$J$300)</f>
        <v>0</v>
      </c>
      <c r="K26" s="22">
        <f>SUMIF('Footrace for the Fallen 5K'!$F$2:$F$366,$F26,'Footrace for the Fallen 5K'!$J$2:$J$366)</f>
        <v>0</v>
      </c>
      <c r="L26" s="22">
        <f>SUMIF('New England Half'!$F$2:$F$355,$F26,'New England Half'!$J$2:$J$355)</f>
        <v>0</v>
      </c>
      <c r="M26" s="24">
        <f>SUM(G26:L26)</f>
        <v>123</v>
      </c>
    </row>
    <row r="27" spans="1:13">
      <c r="A27" s="3" t="s">
        <v>175</v>
      </c>
      <c r="B27" s="3" t="s">
        <v>439</v>
      </c>
      <c r="C27" s="3" t="s">
        <v>38</v>
      </c>
      <c r="D27" s="3">
        <v>55</v>
      </c>
      <c r="E27" s="3" t="s">
        <v>19</v>
      </c>
      <c r="F27" s="19" t="str">
        <f>A27&amp;B27&amp;C27&amp;E27</f>
        <v>ChristinaBalchFMILLENNIUM RUNNING</v>
      </c>
      <c r="G27" s="22">
        <f>SUMIF('Shamrock 5K'!$F$2:$F$300,$F27,'Shamrock 5K'!$J$2:$J$300)</f>
        <v>0</v>
      </c>
      <c r="H27" s="22">
        <f>SUMIF('Nashua 10K'!$F$2:$F$300,$F27,'Nashua 10K'!$J$2:$J$300)</f>
        <v>28</v>
      </c>
      <c r="I27" s="22">
        <f>SUMIF('Shaker 7'!$F$2:$F$300,$F27,'Shaker 7'!$J$2:$J$300)</f>
        <v>0</v>
      </c>
      <c r="J27" s="22">
        <f>SUMIF('Run for Freedom 5K'!$F$2:$F$300,$F27,'Run for Freedom 5K'!$J$2:$J$300)</f>
        <v>43</v>
      </c>
      <c r="K27" s="22">
        <f>SUMIF('Footrace for the Fallen 5K'!$F$2:$F$366,$F27,'Footrace for the Fallen 5K'!$J$2:$J$366)</f>
        <v>0</v>
      </c>
      <c r="L27" s="22">
        <f>SUMIF('New England Half'!$F$2:$F$355,$F27,'New England Half'!$J$2:$J$355)</f>
        <v>43</v>
      </c>
      <c r="M27" s="24">
        <f>SUM(G27:L27)</f>
        <v>114</v>
      </c>
    </row>
    <row r="28" spans="1:13">
      <c r="A28" s="3" t="s">
        <v>36</v>
      </c>
      <c r="B28" s="3" t="s">
        <v>37</v>
      </c>
      <c r="C28" s="3" t="s">
        <v>38</v>
      </c>
      <c r="D28" s="3">
        <v>41</v>
      </c>
      <c r="E28" s="3" t="s">
        <v>17</v>
      </c>
      <c r="F28" s="19" t="str">
        <f>A28&amp;B28&amp;C28&amp;E28</f>
        <v>ChristyKervinFGATE CITY STRIDERS</v>
      </c>
      <c r="G28" s="22">
        <f>SUMIF('Shamrock 5K'!$F$2:$F$300,$F28,'Shamrock 5K'!$J$2:$J$300)</f>
        <v>37</v>
      </c>
      <c r="H28" s="22">
        <f>SUMIF('Nashua 10K'!$F$2:$F$300,$F28,'Nashua 10K'!$J$2:$J$300)</f>
        <v>21</v>
      </c>
      <c r="I28" s="22">
        <f>SUMIF('Shaker 7'!$F$2:$F$300,$F28,'Shaker 7'!$J$2:$J$300)</f>
        <v>0</v>
      </c>
      <c r="J28" s="22">
        <f>SUMIF('Run for Freedom 5K'!$F$2:$F$300,$F28,'Run for Freedom 5K'!$J$2:$J$300)</f>
        <v>28</v>
      </c>
      <c r="K28" s="22">
        <f>SUMIF('Footrace for the Fallen 5K'!$F$2:$F$366,$F28,'Footrace for the Fallen 5K'!$J$2:$J$366)</f>
        <v>13.5</v>
      </c>
      <c r="L28" s="22">
        <f>SUMIF('New England Half'!$F$2:$F$355,$F28,'New England Half'!$J$2:$J$355)</f>
        <v>11</v>
      </c>
      <c r="M28" s="24">
        <f>SUM(G28:L28)</f>
        <v>110.5</v>
      </c>
    </row>
    <row r="29" spans="1:13">
      <c r="A29" t="s">
        <v>293</v>
      </c>
      <c r="B29" t="s">
        <v>712</v>
      </c>
      <c r="C29" t="s">
        <v>38</v>
      </c>
      <c r="D29" s="3">
        <v>40</v>
      </c>
      <c r="E29" s="3" t="s">
        <v>19</v>
      </c>
      <c r="F29" s="19" t="str">
        <f>A29&amp;B29&amp;C29&amp;E29</f>
        <v>MarieDunlapFMILLENNIUM RUNNING</v>
      </c>
      <c r="G29" s="22">
        <f>SUMIF('Shamrock 5K'!$F$2:$F$300,$F29,'Shamrock 5K'!$J$2:$J$300)</f>
        <v>0</v>
      </c>
      <c r="H29" s="22">
        <f>SUMIF('Nashua 10K'!$F$2:$F$300,$F29,'Nashua 10K'!$J$2:$J$300)</f>
        <v>0</v>
      </c>
      <c r="I29" s="22">
        <f>SUMIF('Shaker 7'!$F$2:$F$300,$F29,'Shaker 7'!$J$2:$J$300)</f>
        <v>0</v>
      </c>
      <c r="J29" s="22">
        <f>SUMIF('Run for Freedom 5K'!$F$2:$F$300,$F29,'Run for Freedom 5K'!$J$2:$J$300)</f>
        <v>0</v>
      </c>
      <c r="K29" s="22">
        <f>SUMIF('Footrace for the Fallen 5K'!$F$2:$F$366,$F29,'Footrace for the Fallen 5K'!$J$2:$J$366)</f>
        <v>46</v>
      </c>
      <c r="L29" s="22">
        <f>SUMIF('New England Half'!$F$2:$F$355,$F29,'New England Half'!$J$2:$J$355)</f>
        <v>64</v>
      </c>
      <c r="M29" s="24">
        <f>SUM(G29:L29)</f>
        <v>110</v>
      </c>
    </row>
    <row r="30" spans="1:13">
      <c r="A30" s="3" t="s">
        <v>168</v>
      </c>
      <c r="B30" s="3" t="s">
        <v>203</v>
      </c>
      <c r="C30" s="3" t="s">
        <v>38</v>
      </c>
      <c r="D30" s="3">
        <v>15</v>
      </c>
      <c r="E30" s="3" t="s">
        <v>20</v>
      </c>
      <c r="F30" s="19" t="str">
        <f>A30&amp;B30&amp;C30&amp;E30</f>
        <v>MeganFarisFUPPER VALLEY RUNNING CLUB</v>
      </c>
      <c r="G30" s="22">
        <f>SUMIF('Shamrock 5K'!$F$2:$F$300,$F30,'Shamrock 5K'!$J$2:$J$300)</f>
        <v>68</v>
      </c>
      <c r="H30" s="22">
        <f>SUMIF('Nashua 10K'!$F$2:$F$300,$F30,'Nashua 10K'!$J$2:$J$300)</f>
        <v>0</v>
      </c>
      <c r="I30" s="22">
        <f>SUMIF('Shaker 7'!$F$2:$F$300,$F30,'Shaker 7'!$J$2:$J$300)</f>
        <v>37</v>
      </c>
      <c r="J30" s="22">
        <f>SUMIF('Run for Freedom 5K'!$F$2:$F$300,$F30,'Run for Freedom 5K'!$J$2:$J$300)</f>
        <v>0</v>
      </c>
      <c r="K30" s="22">
        <f>SUMIF('Footrace for the Fallen 5K'!$F$2:$F$366,$F30,'Footrace for the Fallen 5K'!$J$2:$J$366)</f>
        <v>0</v>
      </c>
      <c r="L30" s="22">
        <f>SUMIF('New England Half'!$F$2:$F$355,$F30,'New England Half'!$J$2:$J$355)</f>
        <v>0</v>
      </c>
      <c r="M30" s="24">
        <f>SUM(G30:L30)</f>
        <v>105</v>
      </c>
    </row>
    <row r="31" spans="1:13">
      <c r="A31" s="3" t="s">
        <v>431</v>
      </c>
      <c r="B31" s="3" t="s">
        <v>432</v>
      </c>
      <c r="C31" s="3" t="s">
        <v>38</v>
      </c>
      <c r="D31" s="3">
        <v>47</v>
      </c>
      <c r="E31" s="3" t="s">
        <v>19</v>
      </c>
      <c r="F31" s="19" t="str">
        <f>A31&amp;B31&amp;C31&amp;E31</f>
        <v>KateOmalleyFMILLENNIUM RUNNING</v>
      </c>
      <c r="G31" s="22">
        <f>SUMIF('Shamrock 5K'!$F$2:$F$300,$F31,'Shamrock 5K'!$J$2:$J$300)</f>
        <v>0</v>
      </c>
      <c r="H31" s="22">
        <f>SUMIF('Nashua 10K'!$F$2:$F$300,$F31,'Nashua 10K'!$J$2:$J$300)</f>
        <v>55</v>
      </c>
      <c r="I31" s="22">
        <f>SUMIF('Shaker 7'!$F$2:$F$300,$F31,'Shaker 7'!$J$2:$J$300)</f>
        <v>0</v>
      </c>
      <c r="J31" s="22">
        <f>SUMIF('Run for Freedom 5K'!$F$2:$F$300,$F31,'Run for Freedom 5K'!$J$2:$J$300)</f>
        <v>0</v>
      </c>
      <c r="K31" s="22">
        <f>SUMIF('Footrace for the Fallen 5K'!$F$2:$F$366,$F31,'Footrace for the Fallen 5K'!$J$2:$J$366)</f>
        <v>0</v>
      </c>
      <c r="L31" s="22">
        <f>SUMIF('New England Half'!$F$2:$F$355,$F31,'New England Half'!$J$2:$J$355)</f>
        <v>49</v>
      </c>
      <c r="M31" s="24">
        <f>SUM(G31:L31)</f>
        <v>104</v>
      </c>
    </row>
    <row r="32" spans="1:13">
      <c r="A32" s="2" t="s">
        <v>701</v>
      </c>
      <c r="B32" t="s">
        <v>702</v>
      </c>
      <c r="C32" t="s">
        <v>38</v>
      </c>
      <c r="D32" s="3">
        <v>41</v>
      </c>
      <c r="E32" s="3" t="s">
        <v>19</v>
      </c>
      <c r="F32" s="19" t="str">
        <f>A32&amp;B32&amp;C32&amp;E32</f>
        <v>MaryKleneFMILLENNIUM RUNNING</v>
      </c>
      <c r="G32" s="22">
        <f>SUMIF('Shamrock 5K'!$F$2:$F$300,$F32,'Shamrock 5K'!$J$2:$J$300)</f>
        <v>0</v>
      </c>
      <c r="H32" s="22">
        <f>SUMIF('Nashua 10K'!$F$2:$F$300,$F32,'Nashua 10K'!$J$2:$J$300)</f>
        <v>0</v>
      </c>
      <c r="I32" s="22">
        <f>SUMIF('Shaker 7'!$F$2:$F$300,$F32,'Shaker 7'!$J$2:$J$300)</f>
        <v>0</v>
      </c>
      <c r="J32" s="22">
        <f>SUMIF('Run for Freedom 5K'!$F$2:$F$300,$F32,'Run for Freedom 5K'!$J$2:$J$300)</f>
        <v>0</v>
      </c>
      <c r="K32" s="22">
        <f>SUMIF('Footrace for the Fallen 5K'!$F$2:$F$366,$F32,'Footrace for the Fallen 5K'!$J$2:$J$366)</f>
        <v>96</v>
      </c>
      <c r="L32" s="22">
        <f>SUMIF('New England Half'!$F$2:$F$355,$F32,'New England Half'!$J$2:$J$355)</f>
        <v>0</v>
      </c>
      <c r="M32" s="24">
        <f>SUM(G32:L32)</f>
        <v>96</v>
      </c>
    </row>
    <row r="33" spans="1:13">
      <c r="A33" s="3" t="s">
        <v>111</v>
      </c>
      <c r="B33" s="3" t="s">
        <v>112</v>
      </c>
      <c r="C33" s="3" t="s">
        <v>38</v>
      </c>
      <c r="D33" s="3">
        <v>46</v>
      </c>
      <c r="E33" s="3" t="s">
        <v>18</v>
      </c>
      <c r="F33" s="19" t="str">
        <f>A33&amp;B33&amp;C33&amp;E33</f>
        <v>KirstenKortzFGREATER DERRY TRACK CLUB</v>
      </c>
      <c r="G33" s="22">
        <f>SUMIF('Shamrock 5K'!$F$2:$F$300,$F33,'Shamrock 5K'!$J$2:$J$300)</f>
        <v>24</v>
      </c>
      <c r="H33" s="22">
        <f>SUMIF('Nashua 10K'!$F$2:$F$300,$F33,'Nashua 10K'!$J$2:$J$300)</f>
        <v>0</v>
      </c>
      <c r="I33" s="22">
        <f>SUMIF('Shaker 7'!$F$2:$F$300,$F33,'Shaker 7'!$J$2:$J$300)</f>
        <v>43</v>
      </c>
      <c r="J33" s="22">
        <f>SUMIF('Run for Freedom 5K'!$F$2:$F$300,$F33,'Run for Freedom 5K'!$J$2:$J$300)</f>
        <v>26</v>
      </c>
      <c r="K33" s="22">
        <f>SUMIF('Footrace for the Fallen 5K'!$F$2:$F$366,$F33,'Footrace for the Fallen 5K'!$J$2:$J$366)</f>
        <v>0</v>
      </c>
      <c r="L33" s="22">
        <f>SUMIF('New England Half'!$F$2:$F$355,$F33,'New England Half'!$J$2:$J$355)</f>
        <v>0</v>
      </c>
      <c r="M33" s="24">
        <f>SUM(G33:L33)</f>
        <v>93</v>
      </c>
    </row>
    <row r="34" spans="1:13">
      <c r="A34" t="s">
        <v>66</v>
      </c>
      <c r="B34" t="s">
        <v>703</v>
      </c>
      <c r="C34" t="s">
        <v>38</v>
      </c>
      <c r="D34" s="3">
        <v>54</v>
      </c>
      <c r="E34" t="s">
        <v>18</v>
      </c>
      <c r="F34" s="19" t="str">
        <f>A34&amp;B34&amp;C34&amp;E34</f>
        <v>JulieMullaneyFGREATER DERRY TRACK CLUB</v>
      </c>
      <c r="G34" s="22">
        <f>SUMIF('Shamrock 5K'!$F$2:$F$300,$F34,'Shamrock 5K'!$J$2:$J$300)</f>
        <v>0</v>
      </c>
      <c r="H34" s="22">
        <f>SUMIF('Nashua 10K'!$F$2:$F$300,$F34,'Nashua 10K'!$J$2:$J$300)</f>
        <v>0</v>
      </c>
      <c r="I34" s="22">
        <f>SUMIF('Shaker 7'!$F$2:$F$300,$F34,'Shaker 7'!$J$2:$J$300)</f>
        <v>0</v>
      </c>
      <c r="J34" s="22">
        <f>SUMIF('Run for Freedom 5K'!$F$2:$F$300,$F34,'Run for Freedom 5K'!$J$2:$J$300)</f>
        <v>0</v>
      </c>
      <c r="K34" s="22">
        <f>SUMIF('Footrace for the Fallen 5K'!$F$2:$F$366,$F34,'Footrace for the Fallen 5K'!$J$2:$J$366)</f>
        <v>92</v>
      </c>
      <c r="L34" s="22">
        <f>SUMIF('New England Half'!$F$2:$F$355,$F34,'New England Half'!$J$2:$J$355)</f>
        <v>0</v>
      </c>
      <c r="M34" s="24">
        <f>SUM(G34:L34)</f>
        <v>92</v>
      </c>
    </row>
    <row r="35" spans="1:13">
      <c r="A35" t="s">
        <v>704</v>
      </c>
      <c r="B35" t="s">
        <v>828</v>
      </c>
      <c r="C35" t="s">
        <v>38</v>
      </c>
      <c r="D35">
        <v>62</v>
      </c>
      <c r="E35" t="s">
        <v>22</v>
      </c>
      <c r="F35" s="19" t="str">
        <f>A35&amp;B35&amp;C35&amp;E35</f>
        <v>LizDurantFACIDOTIC RACING</v>
      </c>
      <c r="G35" s="22">
        <f>SUMIF('Shamrock 5K'!$F$2:$F$300,$F35,'Shamrock 5K'!$J$2:$J$300)</f>
        <v>0</v>
      </c>
      <c r="H35" s="22">
        <f>SUMIF('Nashua 10K'!$F$2:$F$300,$F35,'Nashua 10K'!$J$2:$J$300)</f>
        <v>0</v>
      </c>
      <c r="I35" s="22">
        <f>SUMIF('Shaker 7'!$F$2:$F$300,$F35,'Shaker 7'!$J$2:$J$300)</f>
        <v>0</v>
      </c>
      <c r="J35" s="22">
        <f>SUMIF('Run for Freedom 5K'!$F$2:$F$300,$F35,'Run for Freedom 5K'!$J$2:$J$300)</f>
        <v>0</v>
      </c>
      <c r="K35" s="22">
        <f>SUMIF('Footrace for the Fallen 5K'!$F$2:$F$366,$F35,'Footrace for the Fallen 5K'!$J$2:$J$366)</f>
        <v>0</v>
      </c>
      <c r="L35" s="22">
        <f>SUMIF('New England Half'!$F$2:$F$355,$F35,'New England Half'!$J$2:$J$355)</f>
        <v>88</v>
      </c>
      <c r="M35" s="24">
        <f>SUM(G35:L35)</f>
        <v>88</v>
      </c>
    </row>
    <row r="36" spans="1:13">
      <c r="A36" t="s">
        <v>604</v>
      </c>
      <c r="B36" t="s">
        <v>605</v>
      </c>
      <c r="C36" t="s">
        <v>38</v>
      </c>
      <c r="D36" s="3">
        <v>67</v>
      </c>
      <c r="E36" s="3" t="s">
        <v>19</v>
      </c>
      <c r="F36" s="19" t="str">
        <f>A36&amp;B36&amp;C36&amp;E36</f>
        <v>BarbaraObecnyFMILLENNIUM RUNNING</v>
      </c>
      <c r="G36" s="22">
        <f>SUMIF('Shamrock 5K'!$F$2:$F$300,$F36,'Shamrock 5K'!$J$2:$J$300)</f>
        <v>0</v>
      </c>
      <c r="H36" s="22">
        <f>SUMIF('Nashua 10K'!$F$2:$F$300,$F36,'Nashua 10K'!$J$2:$J$300)</f>
        <v>0</v>
      </c>
      <c r="I36" s="22">
        <f>SUMIF('Shaker 7'!$F$2:$F$300,$F36,'Shaker 7'!$J$2:$J$300)</f>
        <v>0</v>
      </c>
      <c r="J36" s="22">
        <f>SUMIF('Run for Freedom 5K'!$F$2:$F$300,$F36,'Run for Freedom 5K'!$J$2:$J$300)</f>
        <v>52</v>
      </c>
      <c r="K36" s="22">
        <f>SUMIF('Footrace for the Fallen 5K'!$F$2:$F$366,$F36,'Footrace for the Fallen 5K'!$J$2:$J$366)</f>
        <v>34</v>
      </c>
      <c r="L36" s="22">
        <f>SUMIF('New England Half'!$F$2:$F$355,$F36,'New England Half'!$J$2:$J$355)</f>
        <v>0</v>
      </c>
      <c r="M36" s="24">
        <f>SUM(G36:L36)</f>
        <v>86</v>
      </c>
    </row>
    <row r="37" spans="1:13">
      <c r="A37" t="s">
        <v>297</v>
      </c>
      <c r="B37" t="s">
        <v>845</v>
      </c>
      <c r="C37" t="s">
        <v>38</v>
      </c>
      <c r="D37">
        <v>62</v>
      </c>
      <c r="E37" t="s">
        <v>21</v>
      </c>
      <c r="F37" s="19" t="str">
        <f>A37&amp;B37&amp;C37&amp;E37</f>
        <v>GinnyHastFGRANITE STATE RACING TEAM</v>
      </c>
      <c r="G37" s="22">
        <f>SUMIF('Shamrock 5K'!$F$2:$F$300,$F37,'Shamrock 5K'!$J$2:$J$300)</f>
        <v>0</v>
      </c>
      <c r="H37" s="22">
        <f>SUMIF('Nashua 10K'!$F$2:$F$300,$F37,'Nashua 10K'!$J$2:$J$300)</f>
        <v>0</v>
      </c>
      <c r="I37" s="22">
        <f>SUMIF('Shaker 7'!$F$2:$F$300,$F37,'Shaker 7'!$J$2:$J$300)</f>
        <v>0</v>
      </c>
      <c r="J37" s="22">
        <f>SUMIF('Run for Freedom 5K'!$F$2:$F$300,$F37,'Run for Freedom 5K'!$J$2:$J$300)</f>
        <v>0</v>
      </c>
      <c r="K37" s="22">
        <f>SUMIF('Footrace for the Fallen 5K'!$F$2:$F$366,$F37,'Footrace for the Fallen 5K'!$J$2:$J$366)</f>
        <v>0</v>
      </c>
      <c r="L37" s="22">
        <f>SUMIF('New England Half'!$F$2:$F$355,$F37,'New England Half'!$J$2:$J$355)</f>
        <v>84</v>
      </c>
      <c r="M37" s="24">
        <f>SUM(G37:L37)</f>
        <v>84</v>
      </c>
    </row>
    <row r="38" spans="1:13">
      <c r="A38" s="3" t="s">
        <v>245</v>
      </c>
      <c r="B38" s="3" t="s">
        <v>246</v>
      </c>
      <c r="C38" s="3" t="s">
        <v>38</v>
      </c>
      <c r="D38" s="3">
        <v>59</v>
      </c>
      <c r="E38" s="3" t="s">
        <v>20</v>
      </c>
      <c r="F38" s="19" t="str">
        <f>A38&amp;B38&amp;C38&amp;E38</f>
        <v>LibaHladikFUPPER VALLEY RUNNING CLUB</v>
      </c>
      <c r="G38" s="22">
        <f>SUMIF('Shamrock 5K'!$F$2:$F$300,$F38,'Shamrock 5K'!$J$2:$J$300)</f>
        <v>84</v>
      </c>
      <c r="H38" s="22">
        <f>SUMIF('Nashua 10K'!$F$2:$F$300,$F38,'Nashua 10K'!$J$2:$J$300)</f>
        <v>0</v>
      </c>
      <c r="I38" s="22">
        <f>SUMIF('Shaker 7'!$F$2:$F$300,$F38,'Shaker 7'!$J$2:$J$300)</f>
        <v>0</v>
      </c>
      <c r="J38" s="22">
        <f>SUMIF('Run for Freedom 5K'!$F$2:$F$300,$F38,'Run for Freedom 5K'!$J$2:$J$300)</f>
        <v>0</v>
      </c>
      <c r="K38" s="22">
        <f>SUMIF('Footrace for the Fallen 5K'!$F$2:$F$366,$F38,'Footrace for the Fallen 5K'!$J$2:$J$366)</f>
        <v>0</v>
      </c>
      <c r="L38" s="22">
        <f>SUMIF('New England Half'!$F$2:$F$355,$F38,'New England Half'!$J$2:$J$355)</f>
        <v>0</v>
      </c>
      <c r="M38" s="24">
        <f>SUM(G38:L38)</f>
        <v>84</v>
      </c>
    </row>
    <row r="39" spans="1:13">
      <c r="A39" s="3" t="s">
        <v>232</v>
      </c>
      <c r="B39" s="3" t="s">
        <v>233</v>
      </c>
      <c r="C39" s="3" t="s">
        <v>38</v>
      </c>
      <c r="D39" s="3">
        <v>30</v>
      </c>
      <c r="E39" s="3" t="s">
        <v>20</v>
      </c>
      <c r="F39" s="19" t="str">
        <f>A39&amp;B39&amp;C39&amp;E39</f>
        <v>KaitlinMcGowanFUPPER VALLEY RUNNING CLUB</v>
      </c>
      <c r="G39" s="22">
        <f>SUMIF('Shamrock 5K'!$F$2:$F$300,$F39,'Shamrock 5K'!$J$2:$J$300)</f>
        <v>43</v>
      </c>
      <c r="H39" s="22">
        <f>SUMIF('Nashua 10K'!$F$2:$F$300,$F39,'Nashua 10K'!$J$2:$J$300)</f>
        <v>0</v>
      </c>
      <c r="I39" s="22">
        <f>SUMIF('Shaker 7'!$F$2:$F$300,$F39,'Shaker 7'!$J$2:$J$300)</f>
        <v>40</v>
      </c>
      <c r="J39" s="22">
        <f>SUMIF('Run for Freedom 5K'!$F$2:$F$300,$F39,'Run for Freedom 5K'!$J$2:$J$300)</f>
        <v>0</v>
      </c>
      <c r="K39" s="22">
        <f>SUMIF('Footrace for the Fallen 5K'!$F$2:$F$366,$F39,'Footrace for the Fallen 5K'!$J$2:$J$366)</f>
        <v>0</v>
      </c>
      <c r="L39" s="22">
        <f>SUMIF('New England Half'!$F$2:$F$355,$F39,'New England Half'!$J$2:$J$355)</f>
        <v>0</v>
      </c>
      <c r="M39" s="24">
        <f>SUM(G39:L39)</f>
        <v>83</v>
      </c>
    </row>
    <row r="40" spans="1:13">
      <c r="A40" s="3" t="s">
        <v>186</v>
      </c>
      <c r="B40" s="3" t="s">
        <v>259</v>
      </c>
      <c r="C40" s="3" t="s">
        <v>38</v>
      </c>
      <c r="D40" s="3">
        <v>49</v>
      </c>
      <c r="E40" s="3" t="s">
        <v>20</v>
      </c>
      <c r="F40" s="19" t="str">
        <f>A40&amp;B40&amp;C40&amp;E40</f>
        <v>LisaColganFUPPER VALLEY RUNNING CLUB</v>
      </c>
      <c r="G40" s="22">
        <f>SUMIF('Shamrock 5K'!$F$2:$F$300,$F40,'Shamrock 5K'!$J$2:$J$300)</f>
        <v>34</v>
      </c>
      <c r="H40" s="22">
        <f>SUMIF('Nashua 10K'!$F$2:$F$300,$F40,'Nashua 10K'!$J$2:$J$300)</f>
        <v>0</v>
      </c>
      <c r="I40" s="22">
        <f>SUMIF('Shaker 7'!$F$2:$F$300,$F40,'Shaker 7'!$J$2:$J$300)</f>
        <v>46</v>
      </c>
      <c r="J40" s="22">
        <f>SUMIF('Run for Freedom 5K'!$F$2:$F$300,$F40,'Run for Freedom 5K'!$J$2:$J$300)</f>
        <v>0</v>
      </c>
      <c r="K40" s="22">
        <f>SUMIF('Footrace for the Fallen 5K'!$F$2:$F$366,$F40,'Footrace for the Fallen 5K'!$J$2:$J$366)</f>
        <v>0</v>
      </c>
      <c r="L40" s="22">
        <f>SUMIF('New England Half'!$F$2:$F$355,$F40,'New England Half'!$J$2:$J$355)</f>
        <v>0</v>
      </c>
      <c r="M40" s="24">
        <f>SUM(G40:L40)</f>
        <v>80</v>
      </c>
    </row>
    <row r="41" spans="1:13">
      <c r="A41" s="3" t="s">
        <v>295</v>
      </c>
      <c r="B41" s="3" t="s">
        <v>296</v>
      </c>
      <c r="C41" s="3" t="s">
        <v>38</v>
      </c>
      <c r="D41" s="3">
        <v>79</v>
      </c>
      <c r="E41" s="3" t="s">
        <v>20</v>
      </c>
      <c r="F41" s="20" t="str">
        <f>A41&amp;B41&amp;C41&amp;E41</f>
        <v>ElizabethGonnermanFUPPER VALLEY RUNNING CLUB</v>
      </c>
      <c r="G41" s="22">
        <f>SUMIF('Shamrock 5K'!$F$2:$F$300,$F41,'Shamrock 5K'!$J$2:$J$300)</f>
        <v>80</v>
      </c>
      <c r="H41" s="22">
        <f>SUMIF('Nashua 10K'!$F$2:$F$300,$F41,'Nashua 10K'!$J$2:$J$300)</f>
        <v>0</v>
      </c>
      <c r="I41" s="22">
        <f>SUMIF('Shaker 7'!$F$2:$F$300,$F41,'Shaker 7'!$J$2:$J$300)</f>
        <v>0</v>
      </c>
      <c r="J41" s="22">
        <f>SUMIF('Run for Freedom 5K'!$F$2:$F$300,$F41,'Run for Freedom 5K'!$J$2:$J$300)</f>
        <v>0</v>
      </c>
      <c r="K41" s="22">
        <f>SUMIF('Footrace for the Fallen 5K'!$F$2:$F$366,$F41,'Footrace for the Fallen 5K'!$J$2:$J$366)</f>
        <v>0</v>
      </c>
      <c r="L41" s="22">
        <f>SUMIF('New England Half'!$F$2:$F$355,$F41,'New England Half'!$J$2:$J$355)</f>
        <v>0</v>
      </c>
      <c r="M41" s="24">
        <f>SUM(G41:L41)</f>
        <v>80</v>
      </c>
    </row>
    <row r="42" spans="1:13">
      <c r="A42" s="3" t="s">
        <v>241</v>
      </c>
      <c r="B42" s="3" t="s">
        <v>379</v>
      </c>
      <c r="C42" s="3" t="s">
        <v>38</v>
      </c>
      <c r="D42" s="3">
        <v>30</v>
      </c>
      <c r="E42" s="3" t="s">
        <v>17</v>
      </c>
      <c r="F42" s="19" t="str">
        <f>A42&amp;B42&amp;C42&amp;E42</f>
        <v>KatherineMeredithFGATE CITY STRIDERS</v>
      </c>
      <c r="G42" s="22">
        <f>SUMIF('Shamrock 5K'!$F$2:$F$300,$F42,'Shamrock 5K'!$J$2:$J$300)</f>
        <v>0</v>
      </c>
      <c r="H42" s="22">
        <f>SUMIF('Nashua 10K'!$F$2:$F$300,$F42,'Nashua 10K'!$J$2:$J$300)</f>
        <v>46</v>
      </c>
      <c r="I42" s="22">
        <f>SUMIF('Shaker 7'!$F$2:$F$300,$F42,'Shaker 7'!$J$2:$J$300)</f>
        <v>0</v>
      </c>
      <c r="J42" s="22">
        <f>SUMIF('Run for Freedom 5K'!$F$2:$F$300,$F42,'Run for Freedom 5K'!$J$2:$J$300)</f>
        <v>32</v>
      </c>
      <c r="K42" s="22">
        <f>SUMIF('Footrace for the Fallen 5K'!$F$2:$F$366,$F42,'Footrace for the Fallen 5K'!$J$2:$J$366)</f>
        <v>0</v>
      </c>
      <c r="L42" s="22">
        <f>SUMIF('New England Half'!$F$2:$F$355,$F42,'New England Half'!$J$2:$J$355)</f>
        <v>0</v>
      </c>
      <c r="M42" s="24">
        <f>SUM(G42:L42)</f>
        <v>78</v>
      </c>
    </row>
    <row r="43" spans="1:13">
      <c r="A43" s="3" t="s">
        <v>44</v>
      </c>
      <c r="B43" s="3" t="s">
        <v>159</v>
      </c>
      <c r="C43" s="3" t="s">
        <v>38</v>
      </c>
      <c r="D43" s="3">
        <v>47</v>
      </c>
      <c r="E43" s="3" t="s">
        <v>19</v>
      </c>
      <c r="F43" s="19" t="str">
        <f>A43&amp;B43&amp;C43&amp;E43</f>
        <v>LauraHeathFMILLENNIUM RUNNING</v>
      </c>
      <c r="G43" s="22">
        <f>SUMIF('Shamrock 5K'!$F$2:$F$300,$F43,'Shamrock 5K'!$J$2:$J$300)</f>
        <v>13.5</v>
      </c>
      <c r="H43" s="22">
        <f>SUMIF('Nashua 10K'!$F$2:$F$300,$F43,'Nashua 10K'!$J$2:$J$300)</f>
        <v>19.5</v>
      </c>
      <c r="I43" s="22">
        <f>SUMIF('Shaker 7'!$F$2:$F$300,$F43,'Shaker 7'!$J$2:$J$300)</f>
        <v>0</v>
      </c>
      <c r="J43" s="22">
        <f>SUMIF('Run for Freedom 5K'!$F$2:$F$300,$F43,'Run for Freedom 5K'!$J$2:$J$300)</f>
        <v>14.5</v>
      </c>
      <c r="K43" s="22">
        <f>SUMIF('Footrace for the Fallen 5K'!$F$2:$F$366,$F43,'Footrace for the Fallen 5K'!$J$2:$J$366)</f>
        <v>19.5</v>
      </c>
      <c r="L43" s="22">
        <f>SUMIF('New England Half'!$F$2:$F$355,$F43,'New England Half'!$J$2:$J$355)</f>
        <v>9.5</v>
      </c>
      <c r="M43" s="24">
        <f>SUM(G43:L43)</f>
        <v>76.5</v>
      </c>
    </row>
    <row r="44" spans="1:13">
      <c r="A44" s="3" t="s">
        <v>186</v>
      </c>
      <c r="B44" s="3" t="s">
        <v>395</v>
      </c>
      <c r="C44" s="3" t="s">
        <v>38</v>
      </c>
      <c r="D44" s="3">
        <v>56</v>
      </c>
      <c r="E44" s="3" t="s">
        <v>17</v>
      </c>
      <c r="F44" s="19" t="str">
        <f>A44&amp;B44&amp;C44&amp;E44</f>
        <v>LisaReillyFGATE CITY STRIDERS</v>
      </c>
      <c r="G44" s="22">
        <f>SUMIF('Shamrock 5K'!$F$2:$F$300,$F44,'Shamrock 5K'!$J$2:$J$300)</f>
        <v>0</v>
      </c>
      <c r="H44" s="22">
        <f>SUMIF('Nashua 10K'!$F$2:$F$300,$F44,'Nashua 10K'!$J$2:$J$300)</f>
        <v>16.5</v>
      </c>
      <c r="I44" s="22">
        <f>SUMIF('Shaker 7'!$F$2:$F$300,$F44,'Shaker 7'!$J$2:$J$300)</f>
        <v>26</v>
      </c>
      <c r="J44" s="22">
        <f>SUMIF('Run for Freedom 5K'!$F$2:$F$300,$F44,'Run for Freedom 5K'!$J$2:$J$300)</f>
        <v>21</v>
      </c>
      <c r="K44" s="22">
        <f>SUMIF('Footrace for the Fallen 5K'!$F$2:$F$366,$F44,'Footrace for the Fallen 5K'!$J$2:$J$366)</f>
        <v>0</v>
      </c>
      <c r="L44" s="22">
        <f>SUMIF('New England Half'!$F$2:$F$355,$F44,'New England Half'!$J$2:$J$355)</f>
        <v>9</v>
      </c>
      <c r="M44" s="24">
        <f>SUM(G44:L44)</f>
        <v>72.5</v>
      </c>
    </row>
    <row r="45" spans="1:13">
      <c r="A45" t="s">
        <v>714</v>
      </c>
      <c r="B45" t="s">
        <v>846</v>
      </c>
      <c r="C45" t="s">
        <v>38</v>
      </c>
      <c r="D45">
        <v>60</v>
      </c>
      <c r="E45" t="s">
        <v>21</v>
      </c>
      <c r="F45" s="19" t="str">
        <f>A45&amp;B45&amp;C45&amp;E45</f>
        <v>IreneRainvilleFGRANITE STATE RACING TEAM</v>
      </c>
      <c r="G45" s="22">
        <f>SUMIF('Shamrock 5K'!$F$2:$F$300,$F45,'Shamrock 5K'!$J$2:$J$300)</f>
        <v>0</v>
      </c>
      <c r="H45" s="22">
        <f>SUMIF('Nashua 10K'!$F$2:$F$300,$F45,'Nashua 10K'!$J$2:$J$300)</f>
        <v>0</v>
      </c>
      <c r="I45" s="22">
        <f>SUMIF('Shaker 7'!$F$2:$F$300,$F45,'Shaker 7'!$J$2:$J$300)</f>
        <v>0</v>
      </c>
      <c r="J45" s="22">
        <f>SUMIF('Run for Freedom 5K'!$F$2:$F$300,$F45,'Run for Freedom 5K'!$J$2:$J$300)</f>
        <v>0</v>
      </c>
      <c r="K45" s="22">
        <f>SUMIF('Footrace for the Fallen 5K'!$F$2:$F$366,$F45,'Footrace for the Fallen 5K'!$J$2:$J$366)</f>
        <v>0</v>
      </c>
      <c r="L45" s="22">
        <f>SUMIF('New England Half'!$F$2:$F$355,$F45,'New England Half'!$J$2:$J$355)</f>
        <v>72</v>
      </c>
      <c r="M45" s="24">
        <f>SUM(G45:L45)</f>
        <v>72</v>
      </c>
    </row>
    <row r="46" spans="1:13">
      <c r="A46" t="s">
        <v>599</v>
      </c>
      <c r="B46" t="s">
        <v>600</v>
      </c>
      <c r="C46" t="s">
        <v>38</v>
      </c>
      <c r="D46" s="3">
        <v>64</v>
      </c>
      <c r="E46" t="s">
        <v>18</v>
      </c>
      <c r="F46" s="19" t="str">
        <f>A46&amp;B46&amp;C46&amp;E46</f>
        <v>MarggieQuinnFGREATER DERRY TRACK CLUB</v>
      </c>
      <c r="G46" s="22">
        <f>SUMIF('Shamrock 5K'!$F$2:$F$300,$F46,'Shamrock 5K'!$J$2:$J$300)</f>
        <v>0</v>
      </c>
      <c r="H46" s="22">
        <f>SUMIF('Nashua 10K'!$F$2:$F$300,$F46,'Nashua 10K'!$J$2:$J$300)</f>
        <v>0</v>
      </c>
      <c r="I46" s="22">
        <f>SUMIF('Shaker 7'!$F$2:$F$300,$F46,'Shaker 7'!$J$2:$J$300)</f>
        <v>0</v>
      </c>
      <c r="J46" s="22">
        <f>SUMIF('Run for Freedom 5K'!$F$2:$F$300,$F46,'Run for Freedom 5K'!$J$2:$J$300)</f>
        <v>46</v>
      </c>
      <c r="K46" s="22">
        <f>SUMIF('Footrace for the Fallen 5K'!$F$2:$F$366,$F46,'Footrace for the Fallen 5K'!$J$2:$J$366)</f>
        <v>26</v>
      </c>
      <c r="L46" s="22">
        <f>SUMIF('New England Half'!$F$2:$F$355,$F46,'New England Half'!$J$2:$J$355)</f>
        <v>0</v>
      </c>
      <c r="M46" s="24">
        <f>SUM(G46:L46)</f>
        <v>72</v>
      </c>
    </row>
    <row r="47" spans="1:13">
      <c r="A47" s="3" t="s">
        <v>356</v>
      </c>
      <c r="B47" s="3" t="s">
        <v>357</v>
      </c>
      <c r="C47" s="3" t="s">
        <v>38</v>
      </c>
      <c r="D47" s="3">
        <v>51</v>
      </c>
      <c r="E47" s="3" t="s">
        <v>18</v>
      </c>
      <c r="F47" s="19" t="str">
        <f>A47&amp;B47&amp;C47&amp;E47</f>
        <v>MariaGuerinFGREATER DERRY TRACK CLUB</v>
      </c>
      <c r="G47" s="22">
        <f>SUMIF('Shamrock 5K'!$F$2:$F$300,$F47,'Shamrock 5K'!$J$2:$J$300)</f>
        <v>0</v>
      </c>
      <c r="H47" s="22">
        <f>SUMIF('Nashua 10K'!$F$2:$F$300,$F47,'Nashua 10K'!$J$2:$J$300)</f>
        <v>32</v>
      </c>
      <c r="I47" s="22">
        <f>SUMIF('Shaker 7'!$F$2:$F$300,$F47,'Shaker 7'!$J$2:$J$300)</f>
        <v>0</v>
      </c>
      <c r="J47" s="22">
        <f>SUMIF('Run for Freedom 5K'!$F$2:$F$300,$F47,'Run for Freedom 5K'!$J$2:$J$300)</f>
        <v>37</v>
      </c>
      <c r="K47" s="22">
        <f>SUMIF('Footrace for the Fallen 5K'!$F$2:$F$366,$F47,'Footrace for the Fallen 5K'!$J$2:$J$366)</f>
        <v>0</v>
      </c>
      <c r="L47" s="22">
        <f>SUMIF('New England Half'!$F$2:$F$355,$F47,'New England Half'!$J$2:$J$355)</f>
        <v>0</v>
      </c>
      <c r="M47" s="24">
        <f>SUM(G47:L47)</f>
        <v>69</v>
      </c>
    </row>
    <row r="48" spans="1:13">
      <c r="A48" t="s">
        <v>300</v>
      </c>
      <c r="B48" t="s">
        <v>519</v>
      </c>
      <c r="C48" t="s">
        <v>38</v>
      </c>
      <c r="D48" s="3">
        <v>72</v>
      </c>
      <c r="E48" s="3" t="s">
        <v>19</v>
      </c>
      <c r="F48" s="19" t="str">
        <f>A48&amp;B48&amp;C48&amp;E48</f>
        <v>SusanLoveringFMILLENNIUM RUNNING</v>
      </c>
      <c r="G48" s="22">
        <f>SUMIF('Shamrock 5K'!$F$2:$F$300,$F48,'Shamrock 5K'!$J$2:$J$300)</f>
        <v>0</v>
      </c>
      <c r="H48" s="22">
        <f>SUMIF('Nashua 10K'!$F$2:$F$300,$F48,'Nashua 10K'!$J$2:$J$300)</f>
        <v>0</v>
      </c>
      <c r="I48" s="22">
        <f>SUMIF('Shaker 7'!$F$2:$F$300,$F48,'Shaker 7'!$J$2:$J$300)</f>
        <v>19.5</v>
      </c>
      <c r="J48" s="22">
        <f>SUMIF('Run for Freedom 5K'!$F$2:$F$300,$F48,'Run for Freedom 5K'!$J$2:$J$300)</f>
        <v>12.5</v>
      </c>
      <c r="K48" s="22">
        <f>SUMIF('Footrace for the Fallen 5K'!$F$2:$F$366,$F48,'Footrace for the Fallen 5K'!$J$2:$J$366)</f>
        <v>16.5</v>
      </c>
      <c r="L48" s="22">
        <f>SUMIF('New England Half'!$F$2:$F$355,$F48,'New England Half'!$J$2:$J$355)</f>
        <v>19.5</v>
      </c>
      <c r="M48" s="24">
        <f>SUM(G48:L48)</f>
        <v>68</v>
      </c>
    </row>
    <row r="49" spans="1:13">
      <c r="A49" s="35" t="s">
        <v>44</v>
      </c>
      <c r="B49" s="35" t="s">
        <v>479</v>
      </c>
      <c r="C49" s="35" t="s">
        <v>38</v>
      </c>
      <c r="D49" s="3">
        <v>57</v>
      </c>
      <c r="E49" s="3" t="s">
        <v>19</v>
      </c>
      <c r="F49" s="19" t="str">
        <f>A49&amp;B49&amp;C49&amp;E49</f>
        <v>LauraKeeleyFMILLENNIUM RUNNING</v>
      </c>
      <c r="G49" s="22">
        <f>SUMIF('Shamrock 5K'!$F$2:$F$300,$F49,'Shamrock 5K'!$J$2:$J$300)</f>
        <v>0</v>
      </c>
      <c r="H49" s="22">
        <f>SUMIF('Nashua 10K'!$F$2:$F$300,$F49,'Nashua 10K'!$J$2:$J$300)</f>
        <v>11</v>
      </c>
      <c r="I49" s="22">
        <f>SUMIF('Shaker 7'!$F$2:$F$300,$F49,'Shaker 7'!$J$2:$J$300)</f>
        <v>0</v>
      </c>
      <c r="J49" s="22">
        <f>SUMIF('Run for Freedom 5K'!$F$2:$F$300,$F49,'Run for Freedom 5K'!$J$2:$J$300)</f>
        <v>24</v>
      </c>
      <c r="K49" s="22">
        <f>SUMIF('Footrace for the Fallen 5K'!$F$2:$F$366,$F49,'Footrace for the Fallen 5K'!$J$2:$J$366)</f>
        <v>18</v>
      </c>
      <c r="L49" s="22">
        <f>SUMIF('New England Half'!$F$2:$F$355,$F49,'New England Half'!$J$2:$J$355)</f>
        <v>13.5</v>
      </c>
      <c r="M49" s="24">
        <f>SUM(G49:L49)</f>
        <v>66.5</v>
      </c>
    </row>
    <row r="50" spans="1:13">
      <c r="A50" s="3" t="s">
        <v>105</v>
      </c>
      <c r="B50" s="3" t="s">
        <v>106</v>
      </c>
      <c r="C50" s="3" t="s">
        <v>38</v>
      </c>
      <c r="D50" s="3">
        <v>30</v>
      </c>
      <c r="E50" s="3" t="s">
        <v>18</v>
      </c>
      <c r="F50" s="19" t="str">
        <f>A50&amp;B50&amp;C50&amp;E50</f>
        <v>BessAlshvangFGREATER DERRY TRACK CLUB</v>
      </c>
      <c r="G50" s="22">
        <f>SUMIF('Shamrock 5K'!$F$2:$F$300,$F50,'Shamrock 5K'!$J$2:$J$300)</f>
        <v>26</v>
      </c>
      <c r="H50" s="22">
        <f>SUMIF('Nashua 10K'!$F$2:$F$300,$F50,'Nashua 10K'!$J$2:$J$300)</f>
        <v>15.5</v>
      </c>
      <c r="I50" s="22">
        <f>SUMIF('Shaker 7'!$F$2:$F$300,$F50,'Shaker 7'!$J$2:$J$300)</f>
        <v>0</v>
      </c>
      <c r="J50" s="22">
        <f>SUMIF('Run for Freedom 5K'!$F$2:$F$300,$F50,'Run for Freedom 5K'!$J$2:$J$300)</f>
        <v>22.5</v>
      </c>
      <c r="K50" s="22">
        <f>SUMIF('Footrace for the Fallen 5K'!$F$2:$F$366,$F50,'Footrace for the Fallen 5K'!$J$2:$J$366)</f>
        <v>0</v>
      </c>
      <c r="L50" s="22">
        <f>SUMIF('New England Half'!$F$2:$F$355,$F50,'New England Half'!$J$2:$J$355)</f>
        <v>0</v>
      </c>
      <c r="M50" s="24">
        <f>SUM(G50:L50)</f>
        <v>64</v>
      </c>
    </row>
    <row r="51" spans="1:13">
      <c r="A51" s="3" t="s">
        <v>353</v>
      </c>
      <c r="B51" s="3" t="s">
        <v>95</v>
      </c>
      <c r="C51" s="3" t="s">
        <v>38</v>
      </c>
      <c r="D51" s="3">
        <v>27</v>
      </c>
      <c r="E51" s="3" t="s">
        <v>18</v>
      </c>
      <c r="F51" s="19" t="str">
        <f>A51&amp;B51&amp;C51&amp;E51</f>
        <v>HannahFarnsworthFGREATER DERRY TRACK CLUB</v>
      </c>
      <c r="G51" s="22">
        <f>SUMIF('Shamrock 5K'!$F$2:$F$300,$F51,'Shamrock 5K'!$J$2:$J$300)</f>
        <v>0</v>
      </c>
      <c r="H51" s="22">
        <f>SUMIF('Nashua 10K'!$F$2:$F$300,$F51,'Nashua 10K'!$J$2:$J$300)</f>
        <v>11.5</v>
      </c>
      <c r="I51" s="22">
        <f>SUMIF('Shaker 7'!$F$2:$F$300,$F51,'Shaker 7'!$J$2:$J$300)</f>
        <v>21</v>
      </c>
      <c r="J51" s="22">
        <f>SUMIF('Run for Freedom 5K'!$F$2:$F$300,$F51,'Run for Freedom 5K'!$J$2:$J$300)</f>
        <v>18</v>
      </c>
      <c r="K51" s="22">
        <f>SUMIF('Footrace for the Fallen 5K'!$F$2:$F$366,$F51,'Footrace for the Fallen 5K'!$J$2:$J$366)</f>
        <v>12.5</v>
      </c>
      <c r="L51" s="22">
        <f>SUMIF('New England Half'!$F$2:$F$355,$F51,'New England Half'!$J$2:$J$355)</f>
        <v>0</v>
      </c>
      <c r="M51" s="24">
        <f>SUM(G51:L51)</f>
        <v>63</v>
      </c>
    </row>
    <row r="52" spans="1:13">
      <c r="A52" s="3" t="s">
        <v>297</v>
      </c>
      <c r="B52" s="3" t="s">
        <v>249</v>
      </c>
      <c r="C52" s="3" t="s">
        <v>38</v>
      </c>
      <c r="D52" s="3">
        <v>75</v>
      </c>
      <c r="E52" s="3" t="s">
        <v>20</v>
      </c>
      <c r="F52" s="19" t="str">
        <f>A52&amp;B52&amp;C52&amp;E52</f>
        <v>GinnyReedFUPPER VALLEY RUNNING CLUB</v>
      </c>
      <c r="G52" s="22">
        <f>SUMIF('Shamrock 5K'!$F$2:$F$300,$F52,'Shamrock 5K'!$J$2:$J$300)</f>
        <v>61</v>
      </c>
      <c r="H52" s="22">
        <f>SUMIF('Nashua 10K'!$F$2:$F$300,$F52,'Nashua 10K'!$J$2:$J$300)</f>
        <v>0</v>
      </c>
      <c r="I52" s="22">
        <f>SUMIF('Shaker 7'!$F$2:$F$300,$F52,'Shaker 7'!$J$2:$J$300)</f>
        <v>0</v>
      </c>
      <c r="J52" s="22">
        <f>SUMIF('Run for Freedom 5K'!$F$2:$F$300,$F52,'Run for Freedom 5K'!$J$2:$J$300)</f>
        <v>0</v>
      </c>
      <c r="K52" s="22">
        <f>SUMIF('Footrace for the Fallen 5K'!$F$2:$F$366,$F52,'Footrace for the Fallen 5K'!$J$2:$J$366)</f>
        <v>0</v>
      </c>
      <c r="L52" s="22">
        <f>SUMIF('New England Half'!$F$2:$F$355,$F52,'New England Half'!$J$2:$J$355)</f>
        <v>0</v>
      </c>
      <c r="M52" s="24">
        <f>SUM(G52:L52)</f>
        <v>61</v>
      </c>
    </row>
    <row r="53" spans="1:13">
      <c r="A53" s="3" t="s">
        <v>44</v>
      </c>
      <c r="B53" s="3" t="s">
        <v>45</v>
      </c>
      <c r="C53" s="3" t="s">
        <v>38</v>
      </c>
      <c r="D53" s="3">
        <v>45</v>
      </c>
      <c r="E53" s="3" t="s">
        <v>17</v>
      </c>
      <c r="F53" s="19" t="str">
        <f>A53&amp;B53&amp;C53&amp;E53</f>
        <v>LauraSouleFGATE CITY STRIDERS</v>
      </c>
      <c r="G53" s="22">
        <f>SUMIF('Shamrock 5K'!$F$2:$F$300,$F53,'Shamrock 5K'!$J$2:$J$300)</f>
        <v>32</v>
      </c>
      <c r="H53" s="22">
        <f>SUMIF('Nashua 10K'!$F$2:$F$300,$F53,'Nashua 10K'!$J$2:$J$300)</f>
        <v>26</v>
      </c>
      <c r="I53" s="22">
        <f>SUMIF('Shaker 7'!$F$2:$F$300,$F53,'Shaker 7'!$J$2:$J$300)</f>
        <v>0</v>
      </c>
      <c r="J53" s="22">
        <f>SUMIF('Run for Freedom 5K'!$F$2:$F$300,$F53,'Run for Freedom 5K'!$J$2:$J$300)</f>
        <v>0</v>
      </c>
      <c r="K53" s="22">
        <f>SUMIF('Footrace for the Fallen 5K'!$F$2:$F$366,$F53,'Footrace for the Fallen 5K'!$J$2:$J$366)</f>
        <v>0</v>
      </c>
      <c r="L53" s="22">
        <f>SUMIF('New England Half'!$F$2:$F$355,$F53,'New England Half'!$J$2:$J$355)</f>
        <v>0</v>
      </c>
      <c r="M53" s="24">
        <f>SUM(G53:L53)</f>
        <v>58</v>
      </c>
    </row>
    <row r="54" spans="1:13">
      <c r="A54" s="3" t="s">
        <v>437</v>
      </c>
      <c r="B54" s="3" t="s">
        <v>438</v>
      </c>
      <c r="C54" s="3" t="s">
        <v>38</v>
      </c>
      <c r="D54" s="3">
        <v>59</v>
      </c>
      <c r="E54" s="3" t="s">
        <v>19</v>
      </c>
      <c r="F54" s="19" t="str">
        <f>A54&amp;B54&amp;C54&amp;E54</f>
        <v>LucindaBlissFMILLENNIUM RUNNING</v>
      </c>
      <c r="G54" s="22">
        <f>SUMIF('Shamrock 5K'!$F$2:$F$300,$F54,'Shamrock 5K'!$J$2:$J$300)</f>
        <v>0</v>
      </c>
      <c r="H54" s="22">
        <f>SUMIF('Nashua 10K'!$F$2:$F$300,$F54,'Nashua 10K'!$J$2:$J$300)</f>
        <v>58</v>
      </c>
      <c r="I54" s="22">
        <f>SUMIF('Shaker 7'!$F$2:$F$300,$F54,'Shaker 7'!$J$2:$J$300)</f>
        <v>0</v>
      </c>
      <c r="J54" s="22">
        <f>SUMIF('Run for Freedom 5K'!$F$2:$F$300,$F54,'Run for Freedom 5K'!$J$2:$J$300)</f>
        <v>0</v>
      </c>
      <c r="K54" s="22">
        <f>SUMIF('Footrace for the Fallen 5K'!$F$2:$F$366,$F54,'Footrace for the Fallen 5K'!$J$2:$J$366)</f>
        <v>0</v>
      </c>
      <c r="L54" s="22">
        <f>SUMIF('New England Half'!$F$2:$F$355,$F54,'New England Half'!$J$2:$J$355)</f>
        <v>0</v>
      </c>
      <c r="M54" s="24">
        <f>SUM(G54:L54)</f>
        <v>58</v>
      </c>
    </row>
    <row r="55" spans="1:13">
      <c r="A55" t="s">
        <v>594</v>
      </c>
      <c r="B55" t="s">
        <v>595</v>
      </c>
      <c r="C55" t="s">
        <v>38</v>
      </c>
      <c r="D55">
        <v>64</v>
      </c>
      <c r="E55" s="3" t="s">
        <v>19</v>
      </c>
      <c r="F55" s="19" t="str">
        <f>A55&amp;B55&amp;C55&amp;E55</f>
        <v>CharlaStevensFMILLENNIUM RUNNING</v>
      </c>
      <c r="G55" s="22">
        <f>SUMIF('Shamrock 5K'!$F$2:$F$300,$F55,'Shamrock 5K'!$J$2:$J$300)</f>
        <v>0</v>
      </c>
      <c r="H55" s="22">
        <f>SUMIF('Nashua 10K'!$F$2:$F$300,$F55,'Nashua 10K'!$J$2:$J$300)</f>
        <v>0</v>
      </c>
      <c r="I55" s="22">
        <f>SUMIF('Shaker 7'!$F$2:$F$300,$F55,'Shaker 7'!$J$2:$J$300)</f>
        <v>0</v>
      </c>
      <c r="J55" s="22">
        <f>SUMIF('Run for Freedom 5K'!$F$2:$F$300,$F55,'Run for Freedom 5K'!$J$2:$J$300)</f>
        <v>58</v>
      </c>
      <c r="K55" s="22">
        <f>SUMIF('Footrace for the Fallen 5K'!$F$2:$F$366,$F55,'Footrace for the Fallen 5K'!$J$2:$J$366)</f>
        <v>0</v>
      </c>
      <c r="L55" s="22">
        <f>SUMIF('New England Half'!$F$2:$F$355,$F55,'New England Half'!$J$2:$J$355)</f>
        <v>0</v>
      </c>
      <c r="M55" s="24">
        <f>SUM(G55:L55)</f>
        <v>58</v>
      </c>
    </row>
    <row r="56" spans="1:13">
      <c r="A56" s="3" t="s">
        <v>129</v>
      </c>
      <c r="B56" s="3" t="s">
        <v>130</v>
      </c>
      <c r="C56" s="3" t="s">
        <v>38</v>
      </c>
      <c r="D56" s="3">
        <v>65</v>
      </c>
      <c r="E56" s="3" t="s">
        <v>18</v>
      </c>
      <c r="F56" s="19" t="str">
        <f>A56&amp;B56&amp;C56&amp;E56</f>
        <v>ConnieNolanFGREATER DERRY TRACK CLUB</v>
      </c>
      <c r="G56" s="22">
        <f>SUMIF('Shamrock 5K'!$F$2:$F$300,$F56,'Shamrock 5K'!$J$2:$J$300)</f>
        <v>19.5</v>
      </c>
      <c r="H56" s="22">
        <f>SUMIF('Nashua 10K'!$F$2:$F$300,$F56,'Nashua 10K'!$J$2:$J$300)</f>
        <v>37</v>
      </c>
      <c r="I56" s="22">
        <f>SUMIF('Shaker 7'!$F$2:$F$300,$F56,'Shaker 7'!$J$2:$J$300)</f>
        <v>0</v>
      </c>
      <c r="J56" s="22">
        <f>SUMIF('Run for Freedom 5K'!$F$2:$F$300,$F56,'Run for Freedom 5K'!$J$2:$J$300)</f>
        <v>0</v>
      </c>
      <c r="K56" s="22">
        <f>SUMIF('Footrace for the Fallen 5K'!$F$2:$F$366,$F56,'Footrace for the Fallen 5K'!$J$2:$J$366)</f>
        <v>0</v>
      </c>
      <c r="L56" s="22">
        <f>SUMIF('New England Half'!$F$2:$F$355,$F56,'New England Half'!$J$2:$J$355)</f>
        <v>0</v>
      </c>
      <c r="M56" s="24">
        <f>SUM(G56:L56)</f>
        <v>56.5</v>
      </c>
    </row>
    <row r="57" spans="1:13">
      <c r="A57" t="s">
        <v>708</v>
      </c>
      <c r="B57" t="s">
        <v>709</v>
      </c>
      <c r="C57" t="s">
        <v>38</v>
      </c>
      <c r="D57" s="3">
        <v>55</v>
      </c>
      <c r="E57" s="3" t="s">
        <v>19</v>
      </c>
      <c r="F57" s="19" t="str">
        <f>A57&amp;B57&amp;C57&amp;E57</f>
        <v>RoxaneGagnonFMILLENNIUM RUNNING</v>
      </c>
      <c r="G57" s="22">
        <f>SUMIF('Shamrock 5K'!$F$2:$F$300,$F57,'Shamrock 5K'!$J$2:$J$300)</f>
        <v>0</v>
      </c>
      <c r="H57" s="22">
        <f>SUMIF('Nashua 10K'!$F$2:$F$300,$F57,'Nashua 10K'!$J$2:$J$300)</f>
        <v>0</v>
      </c>
      <c r="I57" s="22">
        <f>SUMIF('Shaker 7'!$F$2:$F$300,$F57,'Shaker 7'!$J$2:$J$300)</f>
        <v>0</v>
      </c>
      <c r="J57" s="22">
        <f>SUMIF('Run for Freedom 5K'!$F$2:$F$300,$F57,'Run for Freedom 5K'!$J$2:$J$300)</f>
        <v>0</v>
      </c>
      <c r="K57" s="22">
        <f>SUMIF('Footrace for the Fallen 5K'!$F$2:$F$366,$F57,'Footrace for the Fallen 5K'!$J$2:$J$366)</f>
        <v>55</v>
      </c>
      <c r="L57" s="22">
        <f>SUMIF('New England Half'!$F$2:$F$355,$F57,'New England Half'!$J$2:$J$355)</f>
        <v>0</v>
      </c>
      <c r="M57" s="24">
        <f>SUM(G57:L57)</f>
        <v>55</v>
      </c>
    </row>
    <row r="58" spans="1:13">
      <c r="A58" s="3" t="s">
        <v>293</v>
      </c>
      <c r="B58" s="3" t="s">
        <v>294</v>
      </c>
      <c r="C58" s="3" t="s">
        <v>38</v>
      </c>
      <c r="D58" s="3">
        <v>67</v>
      </c>
      <c r="E58" s="3" t="s">
        <v>20</v>
      </c>
      <c r="F58" s="20" t="str">
        <f>A58&amp;B58&amp;C58&amp;E58</f>
        <v>MarieParizoFUPPER VALLEY RUNNING CLUB</v>
      </c>
      <c r="G58" s="22">
        <f>SUMIF('Shamrock 5K'!$F$2:$F$300,$F58,'Shamrock 5K'!$J$2:$J$300)</f>
        <v>21</v>
      </c>
      <c r="H58" s="22">
        <f>SUMIF('Nashua 10K'!$F$2:$F$300,$F58,'Nashua 10K'!$J$2:$J$300)</f>
        <v>0</v>
      </c>
      <c r="I58" s="22">
        <f>SUMIF('Shaker 7'!$F$2:$F$300,$F58,'Shaker 7'!$J$2:$J$300)</f>
        <v>34</v>
      </c>
      <c r="J58" s="22">
        <f>SUMIF('Run for Freedom 5K'!$F$2:$F$300,$F58,'Run for Freedom 5K'!$J$2:$J$300)</f>
        <v>0</v>
      </c>
      <c r="K58" s="22">
        <f>SUMIF('Footrace for the Fallen 5K'!$F$2:$F$366,$F58,'Footrace for the Fallen 5K'!$J$2:$J$366)</f>
        <v>0</v>
      </c>
      <c r="L58" s="22">
        <f>SUMIF('New England Half'!$F$2:$F$355,$F58,'New England Half'!$J$2:$J$355)</f>
        <v>0</v>
      </c>
      <c r="M58" s="24">
        <f>SUM(G58:L58)</f>
        <v>55</v>
      </c>
    </row>
    <row r="59" spans="1:13">
      <c r="A59" s="3" t="s">
        <v>133</v>
      </c>
      <c r="B59" s="3" t="s">
        <v>126</v>
      </c>
      <c r="C59" s="3" t="s">
        <v>38</v>
      </c>
      <c r="D59" s="3">
        <v>68</v>
      </c>
      <c r="E59" s="3" t="s">
        <v>18</v>
      </c>
      <c r="F59" s="19" t="str">
        <f>A59&amp;B59&amp;C59&amp;E59</f>
        <v>BevSomogieFGREATER DERRY TRACK CLUB</v>
      </c>
      <c r="G59" s="22">
        <f>SUMIF('Shamrock 5K'!$F$2:$F$300,$F59,'Shamrock 5K'!$J$2:$J$300)</f>
        <v>16.5</v>
      </c>
      <c r="H59" s="22">
        <f>SUMIF('Nashua 10K'!$F$2:$F$300,$F59,'Nashua 10K'!$J$2:$J$300)</f>
        <v>13.5</v>
      </c>
      <c r="I59" s="22">
        <f>SUMIF('Shaker 7'!$F$2:$F$300,$F59,'Shaker 7'!$J$2:$J$300)</f>
        <v>0</v>
      </c>
      <c r="J59" s="22">
        <f>SUMIF('Run for Freedom 5K'!$F$2:$F$300,$F59,'Run for Freedom 5K'!$J$2:$J$300)</f>
        <v>13.5</v>
      </c>
      <c r="K59" s="22">
        <f>SUMIF('Footrace for the Fallen 5K'!$F$2:$F$366,$F59,'Footrace for the Fallen 5K'!$J$2:$J$366)</f>
        <v>11.5</v>
      </c>
      <c r="L59" s="22">
        <f>SUMIF('New England Half'!$F$2:$F$355,$F59,'New England Half'!$J$2:$J$355)</f>
        <v>0</v>
      </c>
      <c r="M59" s="24">
        <f>SUM(G59:L59)</f>
        <v>55</v>
      </c>
    </row>
    <row r="60" spans="1:13">
      <c r="A60" s="3" t="s">
        <v>440</v>
      </c>
      <c r="B60" s="3" t="s">
        <v>441</v>
      </c>
      <c r="C60" s="3" t="s">
        <v>38</v>
      </c>
      <c r="D60" s="3">
        <v>53</v>
      </c>
      <c r="E60" s="3" t="s">
        <v>19</v>
      </c>
      <c r="F60" s="19" t="str">
        <f>A60&amp;B60&amp;C60&amp;E60</f>
        <v>JacquelineRossiFMILLENNIUM RUNNING</v>
      </c>
      <c r="G60" s="22">
        <f>SUMIF('Shamrock 5K'!$F$2:$F$300,$F60,'Shamrock 5K'!$J$2:$J$300)</f>
        <v>0</v>
      </c>
      <c r="H60" s="22">
        <f>SUMIF('Nashua 10K'!$F$2:$F$300,$F60,'Nashua 10K'!$J$2:$J$300)</f>
        <v>22.5</v>
      </c>
      <c r="I60" s="22">
        <f>SUMIF('Shaker 7'!$F$2:$F$300,$F60,'Shaker 7'!$J$2:$J$300)</f>
        <v>0</v>
      </c>
      <c r="J60" s="22">
        <f>SUMIF('Run for Freedom 5K'!$F$2:$F$300,$F60,'Run for Freedom 5K'!$J$2:$J$300)</f>
        <v>0</v>
      </c>
      <c r="K60" s="22">
        <f>SUMIF('Footrace for the Fallen 5K'!$F$2:$F$366,$F60,'Footrace for the Fallen 5K'!$J$2:$J$366)</f>
        <v>0</v>
      </c>
      <c r="L60" s="22">
        <f>SUMIF('New England Half'!$F$2:$F$355,$F60,'New England Half'!$J$2:$J$355)</f>
        <v>32</v>
      </c>
      <c r="M60" s="24">
        <f>SUM(G60:L60)</f>
        <v>54.5</v>
      </c>
    </row>
    <row r="61" spans="1:13">
      <c r="A61" s="3" t="s">
        <v>54</v>
      </c>
      <c r="B61" s="3" t="s">
        <v>53</v>
      </c>
      <c r="C61" s="3" t="s">
        <v>38</v>
      </c>
      <c r="D61" s="3">
        <v>53</v>
      </c>
      <c r="E61" s="3" t="s">
        <v>17</v>
      </c>
      <c r="F61" s="20" t="str">
        <f>A61&amp;B61&amp;C61&amp;E61</f>
        <v>TanyaDubeFGATE CITY STRIDERS</v>
      </c>
      <c r="G61" s="22">
        <f>SUMIF('Shamrock 5K'!$F$2:$F$300,$F61,'Shamrock 5K'!$J$2:$J$300)</f>
        <v>10</v>
      </c>
      <c r="H61" s="22">
        <f>SUMIF('Nashua 10K'!$F$2:$F$300,$F61,'Nashua 10K'!$J$2:$J$300)</f>
        <v>12.5</v>
      </c>
      <c r="I61" s="22">
        <f>SUMIF('Shaker 7'!$F$2:$F$300,$F61,'Shaker 7'!$J$2:$J$300)</f>
        <v>18</v>
      </c>
      <c r="J61" s="22">
        <f>SUMIF('Run for Freedom 5K'!$F$2:$F$300,$F61,'Run for Freedom 5K'!$J$2:$J$300)</f>
        <v>6.75</v>
      </c>
      <c r="K61" s="22">
        <f>SUMIF('Footrace for the Fallen 5K'!$F$2:$F$366,$F61,'Footrace for the Fallen 5K'!$J$2:$J$366)</f>
        <v>7</v>
      </c>
      <c r="L61" s="22">
        <f>SUMIF('New England Half'!$F$2:$F$355,$F61,'New England Half'!$J$2:$J$355)</f>
        <v>0</v>
      </c>
      <c r="M61" s="24">
        <f>SUM(G61:L61)</f>
        <v>54.25</v>
      </c>
    </row>
    <row r="62" spans="1:13">
      <c r="A62" t="s">
        <v>710</v>
      </c>
      <c r="B62" t="s">
        <v>711</v>
      </c>
      <c r="C62" t="s">
        <v>38</v>
      </c>
      <c r="D62" s="3">
        <v>59</v>
      </c>
      <c r="E62" t="s">
        <v>18</v>
      </c>
      <c r="F62" s="19" t="str">
        <f>A62&amp;B62&amp;C62&amp;E62</f>
        <v>HeidiLetalienFGREATER DERRY TRACK CLUB</v>
      </c>
      <c r="G62" s="22">
        <f>SUMIF('Shamrock 5K'!$F$2:$F$300,$F62,'Shamrock 5K'!$J$2:$J$300)</f>
        <v>0</v>
      </c>
      <c r="H62" s="22">
        <f>SUMIF('Nashua 10K'!$F$2:$F$300,$F62,'Nashua 10K'!$J$2:$J$300)</f>
        <v>0</v>
      </c>
      <c r="I62" s="22">
        <f>SUMIF('Shaker 7'!$F$2:$F$300,$F62,'Shaker 7'!$J$2:$J$300)</f>
        <v>0</v>
      </c>
      <c r="J62" s="22">
        <f>SUMIF('Run for Freedom 5K'!$F$2:$F$300,$F62,'Run for Freedom 5K'!$J$2:$J$300)</f>
        <v>0</v>
      </c>
      <c r="K62" s="22">
        <f>SUMIF('Footrace for the Fallen 5K'!$F$2:$F$366,$F62,'Footrace for the Fallen 5K'!$J$2:$J$366)</f>
        <v>49</v>
      </c>
      <c r="L62" s="22">
        <f>SUMIF('New England Half'!$F$2:$F$355,$F62,'New England Half'!$J$2:$J$355)</f>
        <v>0</v>
      </c>
      <c r="M62" s="24">
        <f>SUM(G62:L62)</f>
        <v>49</v>
      </c>
    </row>
    <row r="63" spans="1:13">
      <c r="A63" t="s">
        <v>716</v>
      </c>
      <c r="B63" t="s">
        <v>276</v>
      </c>
      <c r="C63" t="s">
        <v>38</v>
      </c>
      <c r="D63" s="3">
        <v>26</v>
      </c>
      <c r="E63" s="3" t="s">
        <v>17</v>
      </c>
      <c r="F63" s="19" t="str">
        <f>A63&amp;B63&amp;C63&amp;E63</f>
        <v>AlannaMurphyFGATE CITY STRIDERS</v>
      </c>
      <c r="G63" s="22">
        <f>SUMIF('Shamrock 5K'!$F$2:$F$300,$F63,'Shamrock 5K'!$J$2:$J$300)</f>
        <v>0</v>
      </c>
      <c r="H63" s="22">
        <f>SUMIF('Nashua 10K'!$F$2:$F$300,$F63,'Nashua 10K'!$J$2:$J$300)</f>
        <v>0</v>
      </c>
      <c r="I63" s="22">
        <f>SUMIF('Shaker 7'!$F$2:$F$300,$F63,'Shaker 7'!$J$2:$J$300)</f>
        <v>0</v>
      </c>
      <c r="J63" s="22">
        <f>SUMIF('Run for Freedom 5K'!$F$2:$F$300,$F63,'Run for Freedom 5K'!$J$2:$J$300)</f>
        <v>0</v>
      </c>
      <c r="K63" s="22">
        <f>SUMIF('Footrace for the Fallen 5K'!$F$2:$F$366,$F63,'Footrace for the Fallen 5K'!$J$2:$J$366)</f>
        <v>22.5</v>
      </c>
      <c r="L63" s="22">
        <f>SUMIF('New England Half'!$F$2:$F$355,$F63,'New England Half'!$J$2:$J$355)</f>
        <v>24</v>
      </c>
      <c r="M63" s="24">
        <f>SUM(G63:L63)</f>
        <v>46.5</v>
      </c>
    </row>
    <row r="64" spans="1:13">
      <c r="A64" t="s">
        <v>713</v>
      </c>
      <c r="B64" t="s">
        <v>351</v>
      </c>
      <c r="C64" t="s">
        <v>38</v>
      </c>
      <c r="D64" s="3">
        <v>48</v>
      </c>
      <c r="E64" t="s">
        <v>18</v>
      </c>
      <c r="F64" s="19" t="str">
        <f>A64&amp;B64&amp;C64&amp;E64</f>
        <v>ErikaCohenFGREATER DERRY TRACK CLUB</v>
      </c>
      <c r="G64" s="22">
        <f>SUMIF('Shamrock 5K'!$F$2:$F$300,$F64,'Shamrock 5K'!$J$2:$J$300)</f>
        <v>0</v>
      </c>
      <c r="H64" s="22">
        <f>SUMIF('Nashua 10K'!$F$2:$F$300,$F64,'Nashua 10K'!$J$2:$J$300)</f>
        <v>0</v>
      </c>
      <c r="I64" s="22">
        <f>SUMIF('Shaker 7'!$F$2:$F$300,$F64,'Shaker 7'!$J$2:$J$300)</f>
        <v>0</v>
      </c>
      <c r="J64" s="22">
        <f>SUMIF('Run for Freedom 5K'!$F$2:$F$300,$F64,'Run for Freedom 5K'!$J$2:$J$300)</f>
        <v>0</v>
      </c>
      <c r="K64" s="22">
        <f>SUMIF('Footrace for the Fallen 5K'!$F$2:$F$366,$F64,'Footrace for the Fallen 5K'!$J$2:$J$366)</f>
        <v>43</v>
      </c>
      <c r="L64" s="22">
        <f>SUMIF('New England Half'!$F$2:$F$355,$F64,'New England Half'!$J$2:$J$355)</f>
        <v>0</v>
      </c>
      <c r="M64" s="24">
        <f>SUM(G64:L64)</f>
        <v>43</v>
      </c>
    </row>
    <row r="65" spans="1:13">
      <c r="A65" t="s">
        <v>87</v>
      </c>
      <c r="B65" t="s">
        <v>874</v>
      </c>
      <c r="C65" t="s">
        <v>38</v>
      </c>
      <c r="D65">
        <v>56</v>
      </c>
      <c r="E65" t="s">
        <v>19</v>
      </c>
      <c r="F65" s="19" t="str">
        <f>A65&amp;B65&amp;C65&amp;E65</f>
        <v>EllenRaffioFMILLENNIUM RUNNING</v>
      </c>
      <c r="G65" s="22">
        <f>SUMIF('Shamrock 5K'!$F$2:$F$300,$F65,'Shamrock 5K'!$J$2:$J$300)</f>
        <v>0</v>
      </c>
      <c r="H65" s="22">
        <f>SUMIF('Nashua 10K'!$F$2:$F$300,$F65,'Nashua 10K'!$J$2:$J$300)</f>
        <v>0</v>
      </c>
      <c r="I65" s="22">
        <f>SUMIF('Shaker 7'!$F$2:$F$300,$F65,'Shaker 7'!$J$2:$J$300)</f>
        <v>0</v>
      </c>
      <c r="J65" s="22">
        <f>SUMIF('Run for Freedom 5K'!$F$2:$F$300,$F65,'Run for Freedom 5K'!$J$2:$J$300)</f>
        <v>0</v>
      </c>
      <c r="K65" s="22">
        <f>SUMIF('Footrace for the Fallen 5K'!$F$2:$F$366,$F65,'Footrace for the Fallen 5K'!$J$2:$J$366)</f>
        <v>0</v>
      </c>
      <c r="L65" s="22">
        <f>SUMIF('New England Half'!$F$2:$F$355,$F65,'New England Half'!$J$2:$J$355)</f>
        <v>40</v>
      </c>
      <c r="M65" s="24">
        <f>SUM(G65:L65)</f>
        <v>40</v>
      </c>
    </row>
    <row r="66" spans="1:13">
      <c r="A66" s="3" t="s">
        <v>701</v>
      </c>
      <c r="B66" s="3" t="s">
        <v>488</v>
      </c>
      <c r="C66" s="3" t="s">
        <v>38</v>
      </c>
      <c r="D66" s="3">
        <v>15</v>
      </c>
      <c r="E66" t="s">
        <v>20</v>
      </c>
      <c r="F66" s="19" t="str">
        <f>A66&amp;B66&amp;C66&amp;E66</f>
        <v>MaryWestrichFUPPER VALLEY RUNNING CLUB</v>
      </c>
      <c r="G66" s="22">
        <f>SUMIF('Shamrock 5K'!$F$2:$F$300,$F66,'Shamrock 5K'!$J$2:$J$300)</f>
        <v>0</v>
      </c>
      <c r="H66" s="22">
        <f>SUMIF('Nashua 10K'!$F$2:$F$300,$F66,'Nashua 10K'!$J$2:$J$300)</f>
        <v>0</v>
      </c>
      <c r="I66" s="22">
        <f>SUMIF('Shaker 7'!$F$2:$F$300,$F66,'Shaker 7'!$J$2:$J$300)</f>
        <v>0</v>
      </c>
      <c r="J66" s="22">
        <f>SUMIF('Run for Freedom 5K'!$F$2:$F$300,$F66,'Run for Freedom 5K'!$J$2:$J$300)</f>
        <v>40</v>
      </c>
      <c r="K66" s="22">
        <f>SUMIF('Footrace for the Fallen 5K'!$F$2:$F$366,$F66,'Footrace for the Fallen 5K'!$J$2:$J$366)</f>
        <v>0</v>
      </c>
      <c r="L66" s="22">
        <f>SUMIF('New England Half'!$F$2:$F$355,$F66,'New England Half'!$J$2:$J$355)</f>
        <v>0</v>
      </c>
      <c r="M66" s="24">
        <f>SUM(G66:L66)</f>
        <v>40</v>
      </c>
    </row>
    <row r="67" spans="1:13">
      <c r="A67" s="3" t="s">
        <v>66</v>
      </c>
      <c r="B67" s="3" t="s">
        <v>67</v>
      </c>
      <c r="C67" s="3" t="s">
        <v>38</v>
      </c>
      <c r="D67" s="3">
        <v>55</v>
      </c>
      <c r="E67" s="3" t="s">
        <v>17</v>
      </c>
      <c r="F67" s="20" t="str">
        <f>A67&amp;B67&amp;C67&amp;E67</f>
        <v>JulieSwainFGATE CITY STRIDERS</v>
      </c>
      <c r="G67" s="22">
        <f>SUMIF('Shamrock 5K'!$F$2:$F$300,$F67,'Shamrock 5K'!$J$2:$J$300)</f>
        <v>1.8</v>
      </c>
      <c r="H67" s="22">
        <f>SUMIF('Nashua 10K'!$F$2:$F$300,$F67,'Nashua 10K'!$J$2:$J$300)</f>
        <v>7</v>
      </c>
      <c r="I67" s="22">
        <f>SUMIF('Shaker 7'!$F$2:$F$300,$F67,'Shaker 7'!$J$2:$J$300)</f>
        <v>13.5</v>
      </c>
      <c r="J67" s="22">
        <f>SUMIF('Run for Freedom 5K'!$F$2:$F$300,$F67,'Run for Freedom 5K'!$J$2:$J$300)</f>
        <v>9</v>
      </c>
      <c r="K67" s="22">
        <f>SUMIF('Footrace for the Fallen 5K'!$F$2:$F$366,$F67,'Footrace for the Fallen 5K'!$J$2:$J$366)</f>
        <v>0</v>
      </c>
      <c r="L67" s="22">
        <f>SUMIF('New England Half'!$F$2:$F$355,$F67,'New England Half'!$J$2:$J$355)</f>
        <v>8.4</v>
      </c>
      <c r="M67" s="24">
        <f>SUM(G67:L67)</f>
        <v>39.700000000000003</v>
      </c>
    </row>
    <row r="68" spans="1:13">
      <c r="A68" s="3" t="s">
        <v>137</v>
      </c>
      <c r="B68" s="3" t="s">
        <v>95</v>
      </c>
      <c r="C68" s="3" t="s">
        <v>38</v>
      </c>
      <c r="D68" s="3">
        <v>65</v>
      </c>
      <c r="E68" s="3" t="s">
        <v>18</v>
      </c>
      <c r="F68" s="19" t="str">
        <f>A68&amp;B68&amp;C68&amp;E68</f>
        <v>AudreyFarnsworthFGREATER DERRY TRACK CLUB</v>
      </c>
      <c r="G68" s="22">
        <f>SUMIF('Shamrock 5K'!$F$2:$F$300,$F68,'Shamrock 5K'!$J$2:$J$300)</f>
        <v>7.5</v>
      </c>
      <c r="H68" s="22">
        <f>SUMIF('Nashua 10K'!$F$2:$F$300,$F68,'Nashua 10K'!$J$2:$J$300)</f>
        <v>8.6999999999999993</v>
      </c>
      <c r="I68" s="22">
        <f>SUMIF('Shaker 7'!$F$2:$F$300,$F68,'Shaker 7'!$J$2:$J$300)</f>
        <v>11.5</v>
      </c>
      <c r="J68" s="22">
        <f>SUMIF('Run for Freedom 5K'!$F$2:$F$300,$F68,'Run for Freedom 5K'!$J$2:$J$300)</f>
        <v>7.25</v>
      </c>
      <c r="K68" s="22">
        <f>SUMIF('Footrace for the Fallen 5K'!$F$2:$F$366,$F68,'Footrace for the Fallen 5K'!$J$2:$J$366)</f>
        <v>4.75</v>
      </c>
      <c r="L68" s="22">
        <f>SUMIF('New England Half'!$F$2:$F$355,$F68,'New England Half'!$J$2:$J$355)</f>
        <v>0</v>
      </c>
      <c r="M68" s="24">
        <f>SUM(G68:L68)</f>
        <v>39.700000000000003</v>
      </c>
    </row>
    <row r="69" spans="1:13">
      <c r="A69" t="s">
        <v>518</v>
      </c>
      <c r="B69" t="s">
        <v>505</v>
      </c>
      <c r="C69" t="s">
        <v>38</v>
      </c>
      <c r="D69">
        <v>57</v>
      </c>
      <c r="E69" t="s">
        <v>18</v>
      </c>
      <c r="F69" s="19" t="str">
        <f>A69&amp;B69&amp;C69&amp;E69</f>
        <v>BrendaCoyleFGREATER DERRY TRACK CLUB</v>
      </c>
      <c r="G69" s="22">
        <f>SUMIF('Shamrock 5K'!$F$2:$F$300,$F69,'Shamrock 5K'!$J$2:$J$300)</f>
        <v>0</v>
      </c>
      <c r="H69" s="22">
        <f>SUMIF('Nashua 10K'!$F$2:$F$300,$F69,'Nashua 10K'!$J$2:$J$300)</f>
        <v>0</v>
      </c>
      <c r="I69" s="22">
        <f>SUMIF('Shaker 7'!$F$2:$F$300,$F69,'Shaker 7'!$J$2:$J$300)</f>
        <v>24</v>
      </c>
      <c r="J69" s="22">
        <f>SUMIF('Run for Freedom 5K'!$F$2:$F$300,$F69,'Run for Freedom 5K'!$J$2:$J$300)</f>
        <v>15.5</v>
      </c>
      <c r="K69" s="22">
        <f>SUMIF('Footrace for the Fallen 5K'!$F$2:$F$366,$F69,'Footrace for the Fallen 5K'!$J$2:$J$366)</f>
        <v>0</v>
      </c>
      <c r="L69" s="22">
        <f>SUMIF('New England Half'!$F$2:$F$355,$F69,'New England Half'!$J$2:$J$355)</f>
        <v>0</v>
      </c>
      <c r="M69" s="24">
        <f>SUM(G69:L69)</f>
        <v>39.5</v>
      </c>
    </row>
    <row r="70" spans="1:13">
      <c r="A70" s="3" t="s">
        <v>131</v>
      </c>
      <c r="B70" s="3" t="s">
        <v>132</v>
      </c>
      <c r="C70" s="3" t="s">
        <v>38</v>
      </c>
      <c r="D70" s="3">
        <v>57</v>
      </c>
      <c r="E70" s="3" t="s">
        <v>18</v>
      </c>
      <c r="F70" s="19" t="str">
        <f>A70&amp;B70&amp;C70&amp;E70</f>
        <v>JennJensenFGREATER DERRY TRACK CLUB</v>
      </c>
      <c r="G70" s="22">
        <f>SUMIF('Shamrock 5K'!$F$2:$F$300,$F70,'Shamrock 5K'!$J$2:$J$300)</f>
        <v>8.1</v>
      </c>
      <c r="H70" s="22">
        <f>SUMIF('Nashua 10K'!$F$2:$F$300,$F70,'Nashua 10K'!$J$2:$J$300)</f>
        <v>0</v>
      </c>
      <c r="I70" s="22">
        <f>SUMIF('Shaker 7'!$F$2:$F$300,$F70,'Shaker 7'!$J$2:$J$300)</f>
        <v>14.5</v>
      </c>
      <c r="J70" s="22">
        <f>SUMIF('Run for Freedom 5K'!$F$2:$F$300,$F70,'Run for Freedom 5K'!$J$2:$J$300)</f>
        <v>7.5</v>
      </c>
      <c r="K70" s="22">
        <f>SUMIF('Footrace for the Fallen 5K'!$F$2:$F$366,$F70,'Footrace for the Fallen 5K'!$J$2:$J$366)</f>
        <v>8.1</v>
      </c>
      <c r="L70" s="22">
        <f>SUMIF('New England Half'!$F$2:$F$355,$F70,'New England Half'!$J$2:$J$355)</f>
        <v>0</v>
      </c>
      <c r="M70" s="24">
        <f>SUM(G70:L70)</f>
        <v>38.200000000000003</v>
      </c>
    </row>
    <row r="71" spans="1:13">
      <c r="A71" s="3" t="s">
        <v>183</v>
      </c>
      <c r="B71" s="3" t="s">
        <v>453</v>
      </c>
      <c r="C71" s="3" t="s">
        <v>38</v>
      </c>
      <c r="D71" s="3">
        <v>54</v>
      </c>
      <c r="E71" s="3" t="s">
        <v>19</v>
      </c>
      <c r="F71" s="19" t="str">
        <f>A71&amp;B71&amp;C71&amp;E71</f>
        <v>KimBonenfantFMILLENNIUM RUNNING</v>
      </c>
      <c r="G71" s="22">
        <f>SUMIF('Shamrock 5K'!$F$2:$F$300,$F71,'Shamrock 5K'!$J$2:$J$300)</f>
        <v>0</v>
      </c>
      <c r="H71" s="22">
        <f>SUMIF('Nashua 10K'!$F$2:$F$300,$F71,'Nashua 10K'!$J$2:$J$300)</f>
        <v>8.4</v>
      </c>
      <c r="I71" s="22">
        <f>SUMIF('Shaker 7'!$F$2:$F$300,$F71,'Shaker 7'!$J$2:$J$300)</f>
        <v>10</v>
      </c>
      <c r="J71" s="22">
        <f>SUMIF('Run for Freedom 5K'!$F$2:$F$300,$F71,'Run for Freedom 5K'!$J$2:$J$300)</f>
        <v>6.25</v>
      </c>
      <c r="K71" s="22">
        <f>SUMIF('Footrace for the Fallen 5K'!$F$2:$F$366,$F71,'Footrace for the Fallen 5K'!$J$2:$J$366)</f>
        <v>7.8</v>
      </c>
      <c r="L71" s="22">
        <f>SUMIF('New England Half'!$F$2:$F$355,$F71,'New England Half'!$J$2:$J$355)</f>
        <v>5.25</v>
      </c>
      <c r="M71" s="24">
        <f>SUM(G71:L71)</f>
        <v>37.699999999999996</v>
      </c>
    </row>
    <row r="72" spans="1:13">
      <c r="A72" s="3" t="s">
        <v>70</v>
      </c>
      <c r="B72" s="3" t="s">
        <v>71</v>
      </c>
      <c r="C72" s="3" t="s">
        <v>38</v>
      </c>
      <c r="D72" s="3">
        <v>75</v>
      </c>
      <c r="E72" s="3" t="s">
        <v>17</v>
      </c>
      <c r="F72" s="20" t="str">
        <f>A72&amp;B72&amp;C72&amp;E72</f>
        <v>AlineKenneyFGATE CITY STRIDERS</v>
      </c>
      <c r="G72" s="22">
        <f>SUMIF('Shamrock 5K'!$F$2:$F$300,$F72,'Shamrock 5K'!$J$2:$J$300)</f>
        <v>11</v>
      </c>
      <c r="H72" s="22">
        <f>SUMIF('Nashua 10K'!$F$2:$F$300,$F72,'Nashua 10K'!$J$2:$J$300)</f>
        <v>0</v>
      </c>
      <c r="I72" s="22">
        <f>SUMIF('Shaker 7'!$F$2:$F$300,$F72,'Shaker 7'!$J$2:$J$300)</f>
        <v>0</v>
      </c>
      <c r="J72" s="22">
        <f>SUMIF('Run for Freedom 5K'!$F$2:$F$300,$F72,'Run for Freedom 5K'!$J$2:$J$300)</f>
        <v>0</v>
      </c>
      <c r="K72" s="22">
        <f>SUMIF('Footrace for the Fallen 5K'!$F$2:$F$366,$F72,'Footrace for the Fallen 5K'!$J$2:$J$366)</f>
        <v>24</v>
      </c>
      <c r="L72" s="22">
        <f>SUMIF('New England Half'!$F$2:$F$355,$F72,'New England Half'!$J$2:$J$355)</f>
        <v>0</v>
      </c>
      <c r="M72" s="24">
        <f>SUM(G72:L72)</f>
        <v>35</v>
      </c>
    </row>
    <row r="73" spans="1:13">
      <c r="A73" t="s">
        <v>905</v>
      </c>
      <c r="B73" t="s">
        <v>904</v>
      </c>
      <c r="C73" t="s">
        <v>38</v>
      </c>
      <c r="D73">
        <v>37</v>
      </c>
      <c r="E73" t="s">
        <v>28</v>
      </c>
      <c r="F73" s="19" t="str">
        <f>A73&amp;B73&amp;C73&amp;E73</f>
        <v>ArianaPikeFWHITE MOUNTAIN MILERS</v>
      </c>
      <c r="G73" s="22">
        <f>SUMIF('Shamrock 5K'!$F$2:$F$300,$F73,'Shamrock 5K'!$J$2:$J$300)</f>
        <v>0</v>
      </c>
      <c r="H73" s="22">
        <f>SUMIF('Nashua 10K'!$F$2:$F$300,$F73,'Nashua 10K'!$J$2:$J$300)</f>
        <v>0</v>
      </c>
      <c r="I73" s="22">
        <f>SUMIF('Shaker 7'!$F$2:$F$300,$F73,'Shaker 7'!$J$2:$J$300)</f>
        <v>0</v>
      </c>
      <c r="J73" s="22">
        <f>SUMIF('Run for Freedom 5K'!$F$2:$F$300,$F73,'Run for Freedom 5K'!$J$2:$J$300)</f>
        <v>0</v>
      </c>
      <c r="K73" s="22">
        <f>SUMIF('Footrace for the Fallen 5K'!$F$2:$F$366,$F73,'Footrace for the Fallen 5K'!$J$2:$J$366)</f>
        <v>0</v>
      </c>
      <c r="L73" s="22">
        <f>SUMIF('New England Half'!$F$2:$F$355,$F73,'New England Half'!$J$2:$J$355)</f>
        <v>34</v>
      </c>
      <c r="M73" s="24">
        <f>SUM(G73:L73)</f>
        <v>34</v>
      </c>
    </row>
    <row r="74" spans="1:13">
      <c r="A74" t="s">
        <v>495</v>
      </c>
      <c r="B74" t="s">
        <v>496</v>
      </c>
      <c r="C74" t="s">
        <v>38</v>
      </c>
      <c r="D74">
        <v>30</v>
      </c>
      <c r="E74" t="s">
        <v>18</v>
      </c>
      <c r="F74" s="19" t="str">
        <f>A74&amp;B74&amp;C74&amp;E74</f>
        <v>JaclynBetzFGREATER DERRY TRACK CLUB</v>
      </c>
      <c r="G74" s="22">
        <f>SUMIF('Shamrock 5K'!$F$2:$F$300,$F74,'Shamrock 5K'!$J$2:$J$300)</f>
        <v>0</v>
      </c>
      <c r="H74" s="22">
        <f>SUMIF('Nashua 10K'!$F$2:$F$300,$F74,'Nashua 10K'!$J$2:$J$300)</f>
        <v>0</v>
      </c>
      <c r="I74" s="22">
        <f>SUMIF('Shaker 7'!$F$2:$F$300,$F74,'Shaker 7'!$J$2:$J$300)</f>
        <v>32</v>
      </c>
      <c r="J74" s="22">
        <f>SUMIF('Run for Freedom 5K'!$F$2:$F$300,$F74,'Run for Freedom 5K'!$J$2:$J$300)</f>
        <v>0</v>
      </c>
      <c r="K74" s="22">
        <f>SUMIF('Footrace for the Fallen 5K'!$F$2:$F$366,$F74,'Footrace for the Fallen 5K'!$J$2:$J$366)</f>
        <v>0</v>
      </c>
      <c r="L74" s="22">
        <f>SUMIF('New England Half'!$F$2:$F$355,$F74,'New England Half'!$J$2:$J$355)</f>
        <v>0</v>
      </c>
      <c r="M74" s="24">
        <f>SUM(G74:L74)</f>
        <v>32</v>
      </c>
    </row>
    <row r="75" spans="1:13">
      <c r="A75" s="3" t="s">
        <v>268</v>
      </c>
      <c r="B75" s="3" t="s">
        <v>213</v>
      </c>
      <c r="C75" s="3" t="s">
        <v>38</v>
      </c>
      <c r="D75" s="3">
        <v>41</v>
      </c>
      <c r="E75" s="3" t="s">
        <v>20</v>
      </c>
      <c r="F75" s="19" t="str">
        <f>A75&amp;B75&amp;C75&amp;E75</f>
        <v>ShaniBardachFUPPER VALLEY RUNNING CLUB</v>
      </c>
      <c r="G75" s="22">
        <f>SUMIF('Shamrock 5K'!$F$2:$F$300,$F75,'Shamrock 5K'!$J$2:$J$300)</f>
        <v>8.6999999999999993</v>
      </c>
      <c r="H75" s="22">
        <f>SUMIF('Nashua 10K'!$F$2:$F$300,$F75,'Nashua 10K'!$J$2:$J$300)</f>
        <v>0</v>
      </c>
      <c r="I75" s="22">
        <f>SUMIF('Shaker 7'!$F$2:$F$300,$F75,'Shaker 7'!$J$2:$J$300)</f>
        <v>22.5</v>
      </c>
      <c r="J75" s="22">
        <f>SUMIF('Run for Freedom 5K'!$F$2:$F$300,$F75,'Run for Freedom 5K'!$J$2:$J$300)</f>
        <v>0</v>
      </c>
      <c r="K75" s="22">
        <f>SUMIF('Footrace for the Fallen 5K'!$F$2:$F$366,$F75,'Footrace for the Fallen 5K'!$J$2:$J$366)</f>
        <v>0</v>
      </c>
      <c r="L75" s="22">
        <f>SUMIF('New England Half'!$F$2:$F$355,$F75,'New England Half'!$J$2:$J$355)</f>
        <v>0</v>
      </c>
      <c r="M75" s="24">
        <f>SUM(G75:L75)</f>
        <v>31.2</v>
      </c>
    </row>
    <row r="76" spans="1:13">
      <c r="A76" t="s">
        <v>899</v>
      </c>
      <c r="B76" t="s">
        <v>900</v>
      </c>
      <c r="C76" t="s">
        <v>38</v>
      </c>
      <c r="D76">
        <v>22</v>
      </c>
      <c r="E76" t="s">
        <v>20</v>
      </c>
      <c r="F76" s="19" t="str">
        <f>A76&amp;B76&amp;C76&amp;E76</f>
        <v>AnnaJonesFUPPER VALLEY RUNNING CLUB</v>
      </c>
      <c r="G76" s="22">
        <f>SUMIF('Shamrock 5K'!$F$2:$F$300,$F76,'Shamrock 5K'!$J$2:$J$300)</f>
        <v>0</v>
      </c>
      <c r="H76" s="22">
        <f>SUMIF('Nashua 10K'!$F$2:$F$300,$F76,'Nashua 10K'!$J$2:$J$300)</f>
        <v>0</v>
      </c>
      <c r="I76" s="22">
        <f>SUMIF('Shaker 7'!$F$2:$F$300,$F76,'Shaker 7'!$J$2:$J$300)</f>
        <v>0</v>
      </c>
      <c r="J76" s="22">
        <f>SUMIF('Run for Freedom 5K'!$F$2:$F$300,$F76,'Run for Freedom 5K'!$J$2:$J$300)</f>
        <v>0</v>
      </c>
      <c r="K76" s="22">
        <f>SUMIF('Footrace for the Fallen 5K'!$F$2:$F$366,$F76,'Footrace for the Fallen 5K'!$J$2:$J$366)</f>
        <v>0</v>
      </c>
      <c r="L76" s="22">
        <f>SUMIF('New England Half'!$F$2:$F$355,$F76,'New England Half'!$J$2:$J$355)</f>
        <v>30</v>
      </c>
      <c r="M76" s="24">
        <f>SUM(G76:L76)</f>
        <v>30</v>
      </c>
    </row>
    <row r="77" spans="1:13">
      <c r="A77" t="s">
        <v>450</v>
      </c>
      <c r="B77" t="s">
        <v>588</v>
      </c>
      <c r="C77" t="s">
        <v>38</v>
      </c>
      <c r="D77" s="3">
        <v>47</v>
      </c>
      <c r="E77" s="3" t="s">
        <v>19</v>
      </c>
      <c r="F77" s="19" t="str">
        <f>A77&amp;B77&amp;C77&amp;E77</f>
        <v>CathleenThompsonFMILLENNIUM RUNNING</v>
      </c>
      <c r="G77" s="22">
        <f>SUMIF('Shamrock 5K'!$F$2:$F$300,$F77,'Shamrock 5K'!$J$2:$J$300)</f>
        <v>0</v>
      </c>
      <c r="H77" s="22">
        <f>SUMIF('Nashua 10K'!$F$2:$F$300,$F77,'Nashua 10K'!$J$2:$J$300)</f>
        <v>6</v>
      </c>
      <c r="I77" s="22">
        <f>SUMIF('Shaker 7'!$F$2:$F$300,$F77,'Shaker 7'!$J$2:$J$300)</f>
        <v>0</v>
      </c>
      <c r="J77" s="22">
        <f>SUMIF('Run for Freedom 5K'!$F$2:$F$300,$F77,'Run for Freedom 5K'!$J$2:$J$300)</f>
        <v>9.5</v>
      </c>
      <c r="K77" s="22">
        <f>SUMIF('Footrace for the Fallen 5K'!$F$2:$F$366,$F77,'Footrace for the Fallen 5K'!$J$2:$J$366)</f>
        <v>14.5</v>
      </c>
      <c r="L77" s="22">
        <f>SUMIF('New England Half'!$F$2:$F$355,$F77,'New England Half'!$J$2:$J$355)</f>
        <v>0</v>
      </c>
      <c r="M77" s="24">
        <f>SUM(G77:L77)</f>
        <v>30</v>
      </c>
    </row>
    <row r="78" spans="1:13">
      <c r="A78" t="s">
        <v>567</v>
      </c>
      <c r="B78" t="s">
        <v>563</v>
      </c>
      <c r="C78" t="s">
        <v>38</v>
      </c>
      <c r="D78">
        <v>49</v>
      </c>
      <c r="E78" s="3" t="s">
        <v>19</v>
      </c>
      <c r="F78" s="19" t="str">
        <f>A78&amp;B78&amp;C78&amp;E78</f>
        <v>LaraKondorFMILLENNIUM RUNNING</v>
      </c>
      <c r="G78" s="22">
        <f>SUMIF('Shamrock 5K'!$F$2:$F$300,$F78,'Shamrock 5K'!$J$2:$J$300)</f>
        <v>0</v>
      </c>
      <c r="H78" s="22">
        <f>SUMIF('Nashua 10K'!$F$2:$F$300,$F78,'Nashua 10K'!$J$2:$J$300)</f>
        <v>0</v>
      </c>
      <c r="I78" s="22">
        <f>SUMIF('Shaker 7'!$F$2:$F$300,$F78,'Shaker 7'!$J$2:$J$300)</f>
        <v>0</v>
      </c>
      <c r="J78" s="22">
        <f>SUMIF('Run for Freedom 5K'!$F$2:$F$300,$F78,'Run for Freedom 5K'!$J$2:$J$300)</f>
        <v>30</v>
      </c>
      <c r="K78" s="22">
        <f>SUMIF('Footrace for the Fallen 5K'!$F$2:$F$366,$F78,'Footrace for the Fallen 5K'!$J$2:$J$366)</f>
        <v>0</v>
      </c>
      <c r="L78" s="22">
        <f>SUMIF('New England Half'!$F$2:$F$355,$F78,'New England Half'!$J$2:$J$355)</f>
        <v>0</v>
      </c>
      <c r="M78" s="24">
        <f>SUM(G78:L78)</f>
        <v>30</v>
      </c>
    </row>
    <row r="79" spans="1:13">
      <c r="A79" t="s">
        <v>506</v>
      </c>
      <c r="B79" t="s">
        <v>507</v>
      </c>
      <c r="C79" t="s">
        <v>38</v>
      </c>
      <c r="D79">
        <v>49</v>
      </c>
      <c r="E79" t="s">
        <v>20</v>
      </c>
      <c r="F79" s="19" t="str">
        <f>A79&amp;B79&amp;C79&amp;E79</f>
        <v>HeleneSistiFUPPER VALLEY RUNNING CLUB</v>
      </c>
      <c r="G79" s="22">
        <f>SUMIF('Shamrock 5K'!$F$2:$F$300,$F79,'Shamrock 5K'!$J$2:$J$300)</f>
        <v>0</v>
      </c>
      <c r="H79" s="22">
        <f>SUMIF('Nashua 10K'!$F$2:$F$300,$F79,'Nashua 10K'!$J$2:$J$300)</f>
        <v>0</v>
      </c>
      <c r="I79" s="22">
        <f>SUMIF('Shaker 7'!$F$2:$F$300,$F79,'Shaker 7'!$J$2:$J$300)</f>
        <v>30</v>
      </c>
      <c r="J79" s="22">
        <f>SUMIF('Run for Freedom 5K'!$F$2:$F$300,$F79,'Run for Freedom 5K'!$J$2:$J$300)</f>
        <v>0</v>
      </c>
      <c r="K79" s="22">
        <f>SUMIF('Footrace for the Fallen 5K'!$F$2:$F$366,$F79,'Footrace for the Fallen 5K'!$J$2:$J$366)</f>
        <v>0</v>
      </c>
      <c r="L79" s="22">
        <f>SUMIF('New England Half'!$F$2:$F$355,$F79,'New England Half'!$J$2:$J$355)</f>
        <v>0</v>
      </c>
      <c r="M79" s="24">
        <f>SUM(G79:L79)</f>
        <v>30</v>
      </c>
    </row>
    <row r="80" spans="1:13">
      <c r="A80" s="3" t="s">
        <v>388</v>
      </c>
      <c r="B80" s="3" t="s">
        <v>376</v>
      </c>
      <c r="C80" s="3" t="s">
        <v>38</v>
      </c>
      <c r="D80" s="3">
        <v>49</v>
      </c>
      <c r="E80" s="3" t="s">
        <v>17</v>
      </c>
      <c r="F80" s="19" t="str">
        <f>A80&amp;B80&amp;C80&amp;E80</f>
        <v>KellyAschbrennerFGATE CITY STRIDERS</v>
      </c>
      <c r="G80" s="22">
        <f>SUMIF('Shamrock 5K'!$F$2:$F$300,$F80,'Shamrock 5K'!$J$2:$J$300)</f>
        <v>0</v>
      </c>
      <c r="H80" s="22">
        <f>SUMIF('Nashua 10K'!$F$2:$F$300,$F80,'Nashua 10K'!$J$2:$J$300)</f>
        <v>14.5</v>
      </c>
      <c r="I80" s="22">
        <f>SUMIF('Shaker 7'!$F$2:$F$300,$F80,'Shaker 7'!$J$2:$J$300)</f>
        <v>15.5</v>
      </c>
      <c r="J80" s="22">
        <f>SUMIF('Run for Freedom 5K'!$F$2:$F$300,$F80,'Run for Freedom 5K'!$J$2:$J$300)</f>
        <v>0</v>
      </c>
      <c r="K80" s="22">
        <f>SUMIF('Footrace for the Fallen 5K'!$F$2:$F$366,$F80,'Footrace for the Fallen 5K'!$J$2:$J$366)</f>
        <v>0</v>
      </c>
      <c r="L80" s="22">
        <f>SUMIF('New England Half'!$F$2:$F$355,$F80,'New England Half'!$J$2:$J$355)</f>
        <v>0</v>
      </c>
      <c r="M80" s="24">
        <f>SUM(G80:L80)</f>
        <v>30</v>
      </c>
    </row>
    <row r="81" spans="1:13">
      <c r="A81" s="3" t="s">
        <v>269</v>
      </c>
      <c r="B81" s="3" t="s">
        <v>270</v>
      </c>
      <c r="C81" s="3" t="s">
        <v>38</v>
      </c>
      <c r="D81" s="3">
        <v>53</v>
      </c>
      <c r="E81" s="3" t="s">
        <v>20</v>
      </c>
      <c r="F81" s="19" t="str">
        <f>A81&amp;B81&amp;C81&amp;E81</f>
        <v>LoriHillFUPPER VALLEY RUNNING CLUB</v>
      </c>
      <c r="G81" s="22">
        <f>SUMIF('Shamrock 5K'!$F$2:$F$300,$F81,'Shamrock 5K'!$J$2:$J$300)</f>
        <v>30</v>
      </c>
      <c r="H81" s="22">
        <f>SUMIF('Nashua 10K'!$F$2:$F$300,$F81,'Nashua 10K'!$J$2:$J$300)</f>
        <v>0</v>
      </c>
      <c r="I81" s="22">
        <f>SUMIF('Shaker 7'!$F$2:$F$300,$F81,'Shaker 7'!$J$2:$J$300)</f>
        <v>0</v>
      </c>
      <c r="J81" s="22">
        <f>SUMIF('Run for Freedom 5K'!$F$2:$F$300,$F81,'Run for Freedom 5K'!$J$2:$J$300)</f>
        <v>0</v>
      </c>
      <c r="K81" s="22">
        <f>SUMIF('Footrace for the Fallen 5K'!$F$2:$F$366,$F81,'Footrace for the Fallen 5K'!$J$2:$J$366)</f>
        <v>0</v>
      </c>
      <c r="L81" s="22">
        <f>SUMIF('New England Half'!$F$2:$F$355,$F81,'New England Half'!$J$2:$J$355)</f>
        <v>0</v>
      </c>
      <c r="M81" s="24">
        <f>SUM(G81:L81)</f>
        <v>30</v>
      </c>
    </row>
    <row r="82" spans="1:13">
      <c r="A82" s="3" t="s">
        <v>391</v>
      </c>
      <c r="B82" s="3" t="s">
        <v>392</v>
      </c>
      <c r="C82" s="3" t="s">
        <v>38</v>
      </c>
      <c r="D82" s="3">
        <v>57</v>
      </c>
      <c r="E82" s="3" t="s">
        <v>17</v>
      </c>
      <c r="F82" s="19" t="str">
        <f>A82&amp;B82&amp;C82&amp;E82</f>
        <v>BethWhippleFGATE CITY STRIDERS</v>
      </c>
      <c r="G82" s="22">
        <f>SUMIF('Shamrock 5K'!$F$2:$F$300,$F82,'Shamrock 5K'!$J$2:$J$300)</f>
        <v>0</v>
      </c>
      <c r="H82" s="22">
        <f>SUMIF('Nashua 10K'!$F$2:$F$300,$F82,'Nashua 10K'!$J$2:$J$300)</f>
        <v>30</v>
      </c>
      <c r="I82" s="22">
        <f>SUMIF('Shaker 7'!$F$2:$F$300,$F82,'Shaker 7'!$J$2:$J$300)</f>
        <v>0</v>
      </c>
      <c r="J82" s="22">
        <f>SUMIF('Run for Freedom 5K'!$F$2:$F$300,$F82,'Run for Freedom 5K'!$J$2:$J$300)</f>
        <v>0</v>
      </c>
      <c r="K82" s="22">
        <f>SUMIF('Footrace for the Fallen 5K'!$F$2:$F$366,$F82,'Footrace for the Fallen 5K'!$J$2:$J$366)</f>
        <v>0</v>
      </c>
      <c r="L82" s="22">
        <f>SUMIF('New England Half'!$F$2:$F$355,$F82,'New England Half'!$J$2:$J$355)</f>
        <v>0</v>
      </c>
      <c r="M82" s="24">
        <f>SUM(G82:L82)</f>
        <v>30</v>
      </c>
    </row>
    <row r="83" spans="1:13">
      <c r="A83" s="3" t="s">
        <v>442</v>
      </c>
      <c r="B83" s="3" t="s">
        <v>443</v>
      </c>
      <c r="C83" s="3" t="s">
        <v>38</v>
      </c>
      <c r="D83" s="3">
        <v>40</v>
      </c>
      <c r="E83" s="3" t="s">
        <v>19</v>
      </c>
      <c r="F83" s="19" t="str">
        <f>A83&amp;B83&amp;C83&amp;E83</f>
        <v>AnnEdwardsFMILLENNIUM RUNNING</v>
      </c>
      <c r="G83" s="22">
        <f>SUMIF('Shamrock 5K'!$F$2:$F$300,$F83,'Shamrock 5K'!$J$2:$J$300)</f>
        <v>0</v>
      </c>
      <c r="H83" s="22">
        <f>SUMIF('Nashua 10K'!$F$2:$F$300,$F83,'Nashua 10K'!$J$2:$J$300)</f>
        <v>8.1</v>
      </c>
      <c r="I83" s="22">
        <f>SUMIF('Shaker 7'!$F$2:$F$300,$F83,'Shaker 7'!$J$2:$J$300)</f>
        <v>0</v>
      </c>
      <c r="J83" s="22">
        <f>SUMIF('Run for Freedom 5K'!$F$2:$F$300,$F83,'Run for Freedom 5K'!$J$2:$J$300)</f>
        <v>11</v>
      </c>
      <c r="K83" s="22">
        <f>SUMIF('Footrace for the Fallen 5K'!$F$2:$F$366,$F83,'Footrace for the Fallen 5K'!$J$2:$J$366)</f>
        <v>0</v>
      </c>
      <c r="L83" s="22">
        <f>SUMIF('New England Half'!$F$2:$F$355,$F83,'New England Half'!$J$2:$J$355)</f>
        <v>10</v>
      </c>
      <c r="M83" s="24">
        <f>SUM(G83:L83)</f>
        <v>29.1</v>
      </c>
    </row>
    <row r="84" spans="1:13">
      <c r="A84" t="s">
        <v>222</v>
      </c>
      <c r="B84" t="s">
        <v>901</v>
      </c>
      <c r="C84" t="s">
        <v>38</v>
      </c>
      <c r="D84">
        <v>34</v>
      </c>
      <c r="E84" t="s">
        <v>20</v>
      </c>
      <c r="F84" s="19" t="str">
        <f>A84&amp;B84&amp;C84&amp;E84</f>
        <v>StacyMcAllister-GellerFUPPER VALLEY RUNNING CLUB</v>
      </c>
      <c r="G84" s="22">
        <f>SUMIF('Shamrock 5K'!$F$2:$F$300,$F84,'Shamrock 5K'!$J$2:$J$300)</f>
        <v>0</v>
      </c>
      <c r="H84" s="22">
        <f>SUMIF('Nashua 10K'!$F$2:$F$300,$F84,'Nashua 10K'!$J$2:$J$300)</f>
        <v>0</v>
      </c>
      <c r="I84" s="22">
        <f>SUMIF('Shaker 7'!$F$2:$F$300,$F84,'Shaker 7'!$J$2:$J$300)</f>
        <v>0</v>
      </c>
      <c r="J84" s="22">
        <f>SUMIF('Run for Freedom 5K'!$F$2:$F$300,$F84,'Run for Freedom 5K'!$J$2:$J$300)</f>
        <v>0</v>
      </c>
      <c r="K84" s="22">
        <f>SUMIF('Footrace for the Fallen 5K'!$F$2:$F$366,$F84,'Footrace for the Fallen 5K'!$J$2:$J$366)</f>
        <v>0</v>
      </c>
      <c r="L84" s="22">
        <f>SUMIF('New England Half'!$F$2:$F$355,$F84,'New England Half'!$J$2:$J$355)</f>
        <v>28</v>
      </c>
      <c r="M84" s="24">
        <f>SUM(G84:L84)</f>
        <v>28</v>
      </c>
    </row>
    <row r="85" spans="1:13">
      <c r="A85" s="3" t="s">
        <v>247</v>
      </c>
      <c r="B85" s="3" t="s">
        <v>248</v>
      </c>
      <c r="C85" s="3" t="s">
        <v>38</v>
      </c>
      <c r="D85" s="3">
        <v>44</v>
      </c>
      <c r="E85" s="3" t="s">
        <v>20</v>
      </c>
      <c r="F85" s="20" t="str">
        <f>A85&amp;B85&amp;C85&amp;E85</f>
        <v>SarahMcBrideFUPPER VALLEY RUNNING CLUB</v>
      </c>
      <c r="G85" s="22">
        <f>SUMIF('Shamrock 5K'!$F$2:$F$300,$F85,'Shamrock 5K'!$J$2:$J$300)</f>
        <v>28</v>
      </c>
      <c r="H85" s="22">
        <f>SUMIF('Nashua 10K'!$F$2:$F$300,$F85,'Nashua 10K'!$J$2:$J$300)</f>
        <v>0</v>
      </c>
      <c r="I85" s="22">
        <f>SUMIF('Shaker 7'!$F$2:$F$300,$F85,'Shaker 7'!$J$2:$J$300)</f>
        <v>0</v>
      </c>
      <c r="J85" s="22">
        <f>SUMIF('Run for Freedom 5K'!$F$2:$F$300,$F85,'Run for Freedom 5K'!$J$2:$J$300)</f>
        <v>0</v>
      </c>
      <c r="K85" s="22">
        <f>SUMIF('Footrace for the Fallen 5K'!$F$2:$F$366,$F85,'Footrace for the Fallen 5K'!$J$2:$J$366)</f>
        <v>0</v>
      </c>
      <c r="L85" s="22">
        <f>SUMIF('New England Half'!$F$2:$F$355,$F85,'New England Half'!$J$2:$J$355)</f>
        <v>0</v>
      </c>
      <c r="M85" s="24">
        <f>SUM(G85:L85)</f>
        <v>28</v>
      </c>
    </row>
    <row r="86" spans="1:13">
      <c r="A86" s="3" t="s">
        <v>44</v>
      </c>
      <c r="B86" s="3" t="s">
        <v>821</v>
      </c>
      <c r="C86" s="3" t="s">
        <v>38</v>
      </c>
      <c r="D86" s="3">
        <v>60</v>
      </c>
      <c r="E86" s="3" t="s">
        <v>19</v>
      </c>
      <c r="F86" s="19" t="str">
        <f>A86&amp;B86&amp;C86&amp;E86</f>
        <v>LauraKeiferFMILLENNIUM RUNNING</v>
      </c>
      <c r="G86" s="22">
        <f>SUMIF('Shamrock 5K'!$F$2:$F$300,$F86,'Shamrock 5K'!$J$2:$J$300)</f>
        <v>0</v>
      </c>
      <c r="H86" s="22">
        <f>SUMIF('Nashua 10K'!$F$2:$F$300,$F86,'Nashua 10K'!$J$2:$J$300)</f>
        <v>0</v>
      </c>
      <c r="I86" s="22">
        <f>SUMIF('Shaker 7'!$F$2:$F$300,$F86,'Shaker 7'!$J$2:$J$300)</f>
        <v>0</v>
      </c>
      <c r="J86" s="22">
        <f>SUMIF('Run for Freedom 5K'!$F$2:$F$300,$F86,'Run for Freedom 5K'!$J$2:$J$300)</f>
        <v>0</v>
      </c>
      <c r="K86" s="22">
        <f>SUMIF('Footrace for the Fallen 5K'!$F$2:$F$366,$F86,'Footrace for the Fallen 5K'!$J$2:$J$366)</f>
        <v>28</v>
      </c>
      <c r="L86" s="22">
        <f>SUMIF('New England Half'!$F$2:$F$355,$F86,'New England Half'!$J$2:$J$355)</f>
        <v>0</v>
      </c>
      <c r="M86" s="24">
        <f>SUM(G86:L86)</f>
        <v>28</v>
      </c>
    </row>
    <row r="87" spans="1:13">
      <c r="A87" s="3" t="s">
        <v>57</v>
      </c>
      <c r="B87" s="3" t="s">
        <v>58</v>
      </c>
      <c r="C87" s="3" t="s">
        <v>38</v>
      </c>
      <c r="D87" s="3">
        <v>35</v>
      </c>
      <c r="E87" s="3" t="s">
        <v>17</v>
      </c>
      <c r="F87" s="19" t="str">
        <f>A87&amp;B87&amp;C87&amp;E87</f>
        <v>CarlyMatthewsFGATE CITY STRIDERS</v>
      </c>
      <c r="G87" s="22">
        <f>SUMIF('Shamrock 5K'!$F$2:$F$300,$F87,'Shamrock 5K'!$J$2:$J$300)</f>
        <v>4.75</v>
      </c>
      <c r="H87" s="22">
        <f>SUMIF('Nashua 10K'!$F$2:$F$300,$F87,'Nashua 10K'!$J$2:$J$300)</f>
        <v>5.5</v>
      </c>
      <c r="I87" s="22">
        <f>SUMIF('Shaker 7'!$F$2:$F$300,$F87,'Shaker 7'!$J$2:$J$300)</f>
        <v>7.25</v>
      </c>
      <c r="J87" s="22">
        <f>SUMIF('Run for Freedom 5K'!$F$2:$F$300,$F87,'Run for Freedom 5K'!$J$2:$J$300)</f>
        <v>1.2</v>
      </c>
      <c r="K87" s="22">
        <f>SUMIF('Footrace for the Fallen 5K'!$F$2:$F$366,$F87,'Footrace for the Fallen 5K'!$J$2:$J$366)</f>
        <v>3.25</v>
      </c>
      <c r="L87" s="22">
        <f>SUMIF('New England Half'!$F$2:$F$355,$F87,'New England Half'!$J$2:$J$355)</f>
        <v>5</v>
      </c>
      <c r="M87" s="24">
        <f>SUM(G87:L87)</f>
        <v>26.95</v>
      </c>
    </row>
    <row r="88" spans="1:13">
      <c r="A88" t="s">
        <v>283</v>
      </c>
      <c r="B88" t="s">
        <v>855</v>
      </c>
      <c r="C88" t="s">
        <v>38</v>
      </c>
      <c r="D88">
        <v>49</v>
      </c>
      <c r="E88" t="s">
        <v>18</v>
      </c>
      <c r="F88" s="19" t="str">
        <f>A88&amp;B88&amp;C88&amp;E88</f>
        <v>RebeccaNoeFGREATER DERRY TRACK CLUB</v>
      </c>
      <c r="G88" s="22">
        <f>SUMIF('Shamrock 5K'!$F$2:$F$300,$F88,'Shamrock 5K'!$J$2:$J$300)</f>
        <v>0</v>
      </c>
      <c r="H88" s="22">
        <f>SUMIF('Nashua 10K'!$F$2:$F$300,$F88,'Nashua 10K'!$J$2:$J$300)</f>
        <v>0</v>
      </c>
      <c r="I88" s="22">
        <f>SUMIF('Shaker 7'!$F$2:$F$300,$F88,'Shaker 7'!$J$2:$J$300)</f>
        <v>0</v>
      </c>
      <c r="J88" s="22">
        <f>SUMIF('Run for Freedom 5K'!$F$2:$F$300,$F88,'Run for Freedom 5K'!$J$2:$J$300)</f>
        <v>0</v>
      </c>
      <c r="K88" s="22">
        <f>SUMIF('Footrace for the Fallen 5K'!$F$2:$F$366,$F88,'Footrace for the Fallen 5K'!$J$2:$J$366)</f>
        <v>0</v>
      </c>
      <c r="L88" s="22">
        <f>SUMIF('New England Half'!$F$2:$F$355,$F88,'New England Half'!$J$2:$J$355)</f>
        <v>26</v>
      </c>
      <c r="M88" s="24">
        <f>SUM(G88:L88)</f>
        <v>26</v>
      </c>
    </row>
    <row r="89" spans="1:13">
      <c r="A89" s="3" t="s">
        <v>363</v>
      </c>
      <c r="B89" s="3" t="s">
        <v>364</v>
      </c>
      <c r="C89" s="3" t="s">
        <v>38</v>
      </c>
      <c r="D89" s="3">
        <v>42</v>
      </c>
      <c r="E89" s="3" t="s">
        <v>18</v>
      </c>
      <c r="F89" s="19" t="str">
        <f>A89&amp;B89&amp;C89&amp;E89</f>
        <v>SharonPetersonFGREATER DERRY TRACK CLUB</v>
      </c>
      <c r="G89" s="22">
        <f>SUMIF('Shamrock 5K'!$F$2:$F$300,$F89,'Shamrock 5K'!$J$2:$J$300)</f>
        <v>0</v>
      </c>
      <c r="H89" s="22">
        <f>SUMIF('Nashua 10K'!$F$2:$F$300,$F89,'Nashua 10K'!$J$2:$J$300)</f>
        <v>5</v>
      </c>
      <c r="I89" s="22">
        <f>SUMIF('Shaker 7'!$F$2:$F$300,$F89,'Shaker 7'!$J$2:$J$300)</f>
        <v>8.1</v>
      </c>
      <c r="J89" s="22">
        <f>SUMIF('Run for Freedom 5K'!$F$2:$F$300,$F89,'Run for Freedom 5K'!$J$2:$J$300)</f>
        <v>3.75</v>
      </c>
      <c r="K89" s="22">
        <f>SUMIF('Footrace for the Fallen 5K'!$F$2:$F$366,$F89,'Footrace for the Fallen 5K'!$J$2:$J$366)</f>
        <v>2.8</v>
      </c>
      <c r="L89" s="22">
        <f>SUMIF('New England Half'!$F$2:$F$355,$F89,'New England Half'!$J$2:$J$355)</f>
        <v>4.75</v>
      </c>
      <c r="M89" s="24">
        <f>SUM(G89:L89)</f>
        <v>24.400000000000002</v>
      </c>
    </row>
    <row r="90" spans="1:13">
      <c r="A90" t="s">
        <v>61</v>
      </c>
      <c r="B90" t="s">
        <v>517</v>
      </c>
      <c r="C90" t="s">
        <v>38</v>
      </c>
      <c r="D90" s="3">
        <v>38</v>
      </c>
      <c r="E90" t="s">
        <v>17</v>
      </c>
      <c r="F90" s="19" t="str">
        <f>A90&amp;B90&amp;C90&amp;E90</f>
        <v>ShannonOBrienFGATE CITY STRIDERS</v>
      </c>
      <c r="G90" s="22">
        <f>SUMIF('Shamrock 5K'!$F$2:$F$300,$F90,'Shamrock 5K'!$J$2:$J$300)</f>
        <v>2.8</v>
      </c>
      <c r="H90" s="22">
        <f>SUMIF('Nashua 10K'!$F$2:$F$300,$F90,'Nashua 10K'!$J$2:$J$300)</f>
        <v>4.25</v>
      </c>
      <c r="I90" s="22">
        <f>SUMIF('Shaker 7'!$F$2:$F$300,$F90,'Shaker 7'!$J$2:$J$300)</f>
        <v>7.5</v>
      </c>
      <c r="J90" s="22">
        <f>SUMIF('Run for Freedom 5K'!$F$2:$F$300,$F90,'Run for Freedom 5K'!$J$2:$J$300)</f>
        <v>2.6</v>
      </c>
      <c r="K90" s="22">
        <f>SUMIF('Footrace for the Fallen 5K'!$F$2:$F$366,$F90,'Footrace for the Fallen 5K'!$J$2:$J$366)</f>
        <v>5</v>
      </c>
      <c r="L90" s="22">
        <f>SUMIF('New England Half'!$F$2:$F$355,$F90,'New England Half'!$J$2:$J$355)</f>
        <v>2.2000000000000002</v>
      </c>
      <c r="M90" s="24">
        <f>SUM(G90:L90)</f>
        <v>24.35</v>
      </c>
    </row>
    <row r="91" spans="1:13">
      <c r="A91" t="s">
        <v>570</v>
      </c>
      <c r="B91" t="s">
        <v>553</v>
      </c>
      <c r="C91" t="s">
        <v>38</v>
      </c>
      <c r="D91" s="3">
        <v>14</v>
      </c>
      <c r="E91" t="s">
        <v>18</v>
      </c>
      <c r="F91" s="19" t="str">
        <f>A91&amp;B91&amp;C91&amp;E91</f>
        <v>JocelynMcgarryFGREATER DERRY TRACK CLUB</v>
      </c>
      <c r="G91" s="22">
        <f>SUMIF('Shamrock 5K'!$F$2:$F$300,$F91,'Shamrock 5K'!$J$2:$J$300)</f>
        <v>0</v>
      </c>
      <c r="H91" s="22">
        <f>SUMIF('Nashua 10K'!$F$2:$F$300,$F91,'Nashua 10K'!$J$2:$J$300)</f>
        <v>0</v>
      </c>
      <c r="I91" s="22">
        <f>SUMIF('Shaker 7'!$F$2:$F$300,$F91,'Shaker 7'!$J$2:$J$300)</f>
        <v>0</v>
      </c>
      <c r="J91" s="22">
        <f>SUMIF('Run for Freedom 5K'!$F$2:$F$300,$F91,'Run for Freedom 5K'!$J$2:$J$300)</f>
        <v>8.6999999999999993</v>
      </c>
      <c r="K91" s="22">
        <f>SUMIF('Footrace for the Fallen 5K'!$F$2:$F$366,$F91,'Footrace for the Fallen 5K'!$J$2:$J$366)</f>
        <v>15.5</v>
      </c>
      <c r="L91" s="22">
        <f>SUMIF('New England Half'!$F$2:$F$355,$F91,'New England Half'!$J$2:$J$355)</f>
        <v>0</v>
      </c>
      <c r="M91" s="24">
        <f>SUM(G91:L91)</f>
        <v>24.2</v>
      </c>
    </row>
    <row r="92" spans="1:13">
      <c r="A92" t="s">
        <v>43</v>
      </c>
      <c r="B92" t="s">
        <v>572</v>
      </c>
      <c r="C92" t="s">
        <v>38</v>
      </c>
      <c r="D92" s="3">
        <v>45</v>
      </c>
      <c r="E92" s="3" t="s">
        <v>19</v>
      </c>
      <c r="F92" s="19" t="str">
        <f>A92&amp;B92&amp;C92&amp;E92</f>
        <v>KarenBergquistFMILLENNIUM RUNNING</v>
      </c>
      <c r="G92" s="22">
        <f>SUMIF('Shamrock 5K'!$F$2:$F$300,$F92,'Shamrock 5K'!$J$2:$J$300)</f>
        <v>0</v>
      </c>
      <c r="H92" s="22">
        <f>SUMIF('Nashua 10K'!$F$2:$F$300,$F92,'Nashua 10K'!$J$2:$J$300)</f>
        <v>0</v>
      </c>
      <c r="I92" s="22">
        <f>SUMIF('Shaker 7'!$F$2:$F$300,$F92,'Shaker 7'!$J$2:$J$300)</f>
        <v>0</v>
      </c>
      <c r="J92" s="22">
        <f>SUMIF('Run for Freedom 5K'!$F$2:$F$300,$F92,'Run for Freedom 5K'!$J$2:$J$300)</f>
        <v>10</v>
      </c>
      <c r="K92" s="22">
        <f>SUMIF('Footrace for the Fallen 5K'!$F$2:$F$366,$F92,'Footrace for the Fallen 5K'!$J$2:$J$366)</f>
        <v>5.5</v>
      </c>
      <c r="L92" s="22">
        <f>SUMIF('New England Half'!$F$2:$F$355,$F92,'New England Half'!$J$2:$J$355)</f>
        <v>7.8</v>
      </c>
      <c r="M92" s="24">
        <f>SUM(G92:L92)</f>
        <v>23.3</v>
      </c>
    </row>
    <row r="93" spans="1:13">
      <c r="A93" t="s">
        <v>865</v>
      </c>
      <c r="B93" t="s">
        <v>866</v>
      </c>
      <c r="C93" t="s">
        <v>38</v>
      </c>
      <c r="D93">
        <v>36</v>
      </c>
      <c r="E93" t="s">
        <v>19</v>
      </c>
      <c r="F93" s="19" t="str">
        <f>A93&amp;B93&amp;C93&amp;E93</f>
        <v>KrystalBessetteFMILLENNIUM RUNNING</v>
      </c>
      <c r="G93" s="22">
        <f>SUMIF('Shamrock 5K'!$F$2:$F$300,$F93,'Shamrock 5K'!$J$2:$J$300)</f>
        <v>0</v>
      </c>
      <c r="H93" s="22">
        <f>SUMIF('Nashua 10K'!$F$2:$F$300,$F93,'Nashua 10K'!$J$2:$J$300)</f>
        <v>0</v>
      </c>
      <c r="I93" s="22">
        <f>SUMIF('Shaker 7'!$F$2:$F$300,$F93,'Shaker 7'!$J$2:$J$300)</f>
        <v>0</v>
      </c>
      <c r="J93" s="22">
        <f>SUMIF('Run for Freedom 5K'!$F$2:$F$300,$F93,'Run for Freedom 5K'!$J$2:$J$300)</f>
        <v>0</v>
      </c>
      <c r="K93" s="22">
        <f>SUMIF('Footrace for the Fallen 5K'!$F$2:$F$366,$F93,'Footrace for the Fallen 5K'!$J$2:$J$366)</f>
        <v>0</v>
      </c>
      <c r="L93" s="22">
        <f>SUMIF('New England Half'!$F$2:$F$355,$F93,'New England Half'!$J$2:$J$355)</f>
        <v>22.5</v>
      </c>
      <c r="M93" s="24">
        <f>SUM(G93:L93)</f>
        <v>22.5</v>
      </c>
    </row>
    <row r="94" spans="1:13">
      <c r="A94" s="3" t="s">
        <v>520</v>
      </c>
      <c r="B94" s="3" t="s">
        <v>521</v>
      </c>
      <c r="C94" s="3" t="s">
        <v>38</v>
      </c>
      <c r="D94" s="3">
        <v>39</v>
      </c>
      <c r="E94" s="3" t="s">
        <v>20</v>
      </c>
      <c r="F94" s="19" t="str">
        <f>A94&amp;B94&amp;C94&amp;E94</f>
        <v>KristinaSiladiFUPPER VALLEY RUNNING CLUB</v>
      </c>
      <c r="G94" s="22">
        <f>SUMIF('Shamrock 5K'!$F$2:$F$300,$F94,'Shamrock 5K'!$J$2:$J$300)</f>
        <v>22.5</v>
      </c>
      <c r="H94" s="22">
        <f>SUMIF('Nashua 10K'!$F$2:$F$300,$F94,'Nashua 10K'!$J$2:$J$300)</f>
        <v>0</v>
      </c>
      <c r="I94" s="22">
        <f>SUMIF('Shaker 7'!$F$2:$F$300,$F94,'Shaker 7'!$J$2:$J$300)</f>
        <v>0</v>
      </c>
      <c r="J94" s="22">
        <f>SUMIF('Run for Freedom 5K'!$F$2:$F$300,$F94,'Run for Freedom 5K'!$J$2:$J$300)</f>
        <v>0</v>
      </c>
      <c r="K94" s="22">
        <f>SUMIF('Footrace for the Fallen 5K'!$F$2:$F$366,$F94,'Footrace for the Fallen 5K'!$J$2:$J$366)</f>
        <v>0</v>
      </c>
      <c r="L94" s="22">
        <f>SUMIF('New England Half'!$F$2:$F$355,$F94,'New England Half'!$J$2:$J$355)</f>
        <v>0</v>
      </c>
      <c r="M94" s="24">
        <f>SUM(G94:L94)</f>
        <v>22.5</v>
      </c>
    </row>
    <row r="95" spans="1:13">
      <c r="A95" t="s">
        <v>186</v>
      </c>
      <c r="B95" t="s">
        <v>511</v>
      </c>
      <c r="C95" t="s">
        <v>38</v>
      </c>
      <c r="D95">
        <v>45</v>
      </c>
      <c r="E95" t="s">
        <v>18</v>
      </c>
      <c r="F95" s="19" t="str">
        <f>A95&amp;B95&amp;C95&amp;E95</f>
        <v>LisaFerrisiFGREATER DERRY TRACK CLUB</v>
      </c>
      <c r="G95" s="22">
        <f>SUMIF('Shamrock 5K'!$F$2:$F$300,$F95,'Shamrock 5K'!$J$2:$J$300)</f>
        <v>0</v>
      </c>
      <c r="H95" s="22">
        <f>SUMIF('Nashua 10K'!$F$2:$F$300,$F95,'Nashua 10K'!$J$2:$J$300)</f>
        <v>0</v>
      </c>
      <c r="I95" s="22">
        <f>SUMIF('Shaker 7'!$F$2:$F$300,$F95,'Shaker 7'!$J$2:$J$300)</f>
        <v>16.5</v>
      </c>
      <c r="J95" s="22">
        <f>SUMIF('Run for Freedom 5K'!$F$2:$F$300,$F95,'Run for Freedom 5K'!$J$2:$J$300)</f>
        <v>6</v>
      </c>
      <c r="K95" s="22">
        <f>SUMIF('Footrace for the Fallen 5K'!$F$2:$F$366,$F95,'Footrace for the Fallen 5K'!$J$2:$J$366)</f>
        <v>0</v>
      </c>
      <c r="L95" s="22">
        <f>SUMIF('New England Half'!$F$2:$F$355,$F95,'New England Half'!$J$2:$J$355)</f>
        <v>0</v>
      </c>
      <c r="M95" s="24">
        <f>SUM(G95:L95)</f>
        <v>22.5</v>
      </c>
    </row>
    <row r="96" spans="1:13">
      <c r="A96" s="3" t="s">
        <v>393</v>
      </c>
      <c r="B96" s="3" t="s">
        <v>394</v>
      </c>
      <c r="C96" s="3" t="s">
        <v>38</v>
      </c>
      <c r="D96" s="3">
        <v>38</v>
      </c>
      <c r="E96" s="3" t="s">
        <v>17</v>
      </c>
      <c r="F96" s="19" t="str">
        <f>A96&amp;B96&amp;C96&amp;E96</f>
        <v>JillRuddon-BenedumFGATE CITY STRIDERS</v>
      </c>
      <c r="G96" s="22">
        <f>SUMIF('Shamrock 5K'!$F$2:$F$300,$F96,'Shamrock 5K'!$J$2:$J$300)</f>
        <v>0</v>
      </c>
      <c r="H96" s="22">
        <f>SUMIF('Nashua 10K'!$F$2:$F$300,$F96,'Nashua 10K'!$J$2:$J$300)</f>
        <v>6.25</v>
      </c>
      <c r="I96" s="22">
        <f>SUMIF('Shaker 7'!$F$2:$F$300,$F96,'Shaker 7'!$J$2:$J$300)</f>
        <v>7.8</v>
      </c>
      <c r="J96" s="22">
        <f>SUMIF('Run for Freedom 5K'!$F$2:$F$300,$F96,'Run for Freedom 5K'!$J$2:$J$300)</f>
        <v>4.5</v>
      </c>
      <c r="K96" s="22">
        <f>SUMIF('Footrace for the Fallen 5K'!$F$2:$F$366,$F96,'Footrace for the Fallen 5K'!$J$2:$J$366)</f>
        <v>1.1000000000000001</v>
      </c>
      <c r="L96" s="22">
        <f>SUMIF('New England Half'!$F$2:$F$355,$F96,'New England Half'!$J$2:$J$355)</f>
        <v>2.4</v>
      </c>
      <c r="M96" s="24">
        <f>SUM(G96:L96)</f>
        <v>22.05</v>
      </c>
    </row>
    <row r="97" spans="1:13">
      <c r="A97" t="s">
        <v>847</v>
      </c>
      <c r="B97" t="s">
        <v>848</v>
      </c>
      <c r="C97" t="s">
        <v>38</v>
      </c>
      <c r="D97">
        <v>64</v>
      </c>
      <c r="E97" t="s">
        <v>21</v>
      </c>
      <c r="F97" s="19" t="str">
        <f>A97&amp;B97&amp;C97&amp;E97</f>
        <v>SherrieGibsonFGRANITE STATE RACING TEAM</v>
      </c>
      <c r="G97" s="22">
        <f>SUMIF('Shamrock 5K'!$F$2:$F$300,$F97,'Shamrock 5K'!$J$2:$J$300)</f>
        <v>0</v>
      </c>
      <c r="H97" s="22">
        <f>SUMIF('Nashua 10K'!$F$2:$F$300,$F97,'Nashua 10K'!$J$2:$J$300)</f>
        <v>0</v>
      </c>
      <c r="I97" s="22">
        <f>SUMIF('Shaker 7'!$F$2:$F$300,$F97,'Shaker 7'!$J$2:$J$300)</f>
        <v>0</v>
      </c>
      <c r="J97" s="22">
        <f>SUMIF('Run for Freedom 5K'!$F$2:$F$300,$F97,'Run for Freedom 5K'!$J$2:$J$300)</f>
        <v>0</v>
      </c>
      <c r="K97" s="22">
        <f>SUMIF('Footrace for the Fallen 5K'!$F$2:$F$366,$F97,'Footrace for the Fallen 5K'!$J$2:$J$366)</f>
        <v>0</v>
      </c>
      <c r="L97" s="22">
        <f>SUMIF('New England Half'!$F$2:$F$355,$F97,'New England Half'!$J$2:$J$355)</f>
        <v>21</v>
      </c>
      <c r="M97" s="24">
        <f>SUM(G97:L97)</f>
        <v>21</v>
      </c>
    </row>
    <row r="98" spans="1:13">
      <c r="A98" s="3" t="s">
        <v>445</v>
      </c>
      <c r="B98" s="3" t="s">
        <v>446</v>
      </c>
      <c r="C98" s="3" t="s">
        <v>38</v>
      </c>
      <c r="D98" s="3">
        <v>44</v>
      </c>
      <c r="E98" s="3" t="s">
        <v>19</v>
      </c>
      <c r="F98" s="19" t="str">
        <f>A98&amp;B98&amp;C98&amp;E98</f>
        <v>SheilaWilsonFMILLENNIUM RUNNING</v>
      </c>
      <c r="G98" s="22">
        <f>SUMIF('Shamrock 5K'!$F$2:$F$300,$F98,'Shamrock 5K'!$J$2:$J$300)</f>
        <v>0</v>
      </c>
      <c r="H98" s="22">
        <f>SUMIF('Nashua 10K'!$F$2:$F$300,$F98,'Nashua 10K'!$J$2:$J$300)</f>
        <v>9.5</v>
      </c>
      <c r="I98" s="22">
        <f>SUMIF('Shaker 7'!$F$2:$F$300,$F98,'Shaker 7'!$J$2:$J$300)</f>
        <v>0</v>
      </c>
      <c r="J98" s="22">
        <f>SUMIF('Run for Freedom 5K'!$F$2:$F$300,$F98,'Run for Freedom 5K'!$J$2:$J$300)</f>
        <v>11.5</v>
      </c>
      <c r="K98" s="22">
        <f>SUMIF('Footrace for the Fallen 5K'!$F$2:$F$366,$F98,'Footrace for the Fallen 5K'!$J$2:$J$366)</f>
        <v>0</v>
      </c>
      <c r="L98" s="22">
        <f>SUMIF('New England Half'!$F$2:$F$355,$F98,'New England Half'!$J$2:$J$355)</f>
        <v>0</v>
      </c>
      <c r="M98" s="24">
        <f>SUM(G98:L98)</f>
        <v>21</v>
      </c>
    </row>
    <row r="99" spans="1:13">
      <c r="A99" t="s">
        <v>714</v>
      </c>
      <c r="B99" t="s">
        <v>715</v>
      </c>
      <c r="C99" t="s">
        <v>38</v>
      </c>
      <c r="D99" s="3">
        <v>52</v>
      </c>
      <c r="E99" t="s">
        <v>18</v>
      </c>
      <c r="F99" s="19" t="str">
        <f>A99&amp;B99&amp;C99&amp;E99</f>
        <v>IreneLionettaFGREATER DERRY TRACK CLUB</v>
      </c>
      <c r="G99" s="22">
        <f>SUMIF('Shamrock 5K'!$F$2:$F$300,$F99,'Shamrock 5K'!$J$2:$J$300)</f>
        <v>0</v>
      </c>
      <c r="H99" s="22">
        <f>SUMIF('Nashua 10K'!$F$2:$F$300,$F99,'Nashua 10K'!$J$2:$J$300)</f>
        <v>0</v>
      </c>
      <c r="I99" s="22">
        <f>SUMIF('Shaker 7'!$F$2:$F$300,$F99,'Shaker 7'!$J$2:$J$300)</f>
        <v>0</v>
      </c>
      <c r="J99" s="22">
        <f>SUMIF('Run for Freedom 5K'!$F$2:$F$300,$F99,'Run for Freedom 5K'!$J$2:$J$300)</f>
        <v>0</v>
      </c>
      <c r="K99" s="22">
        <f>SUMIF('Footrace for the Fallen 5K'!$F$2:$F$366,$F99,'Footrace for the Fallen 5K'!$J$2:$J$366)</f>
        <v>21</v>
      </c>
      <c r="L99" s="22">
        <f>SUMIF('New England Half'!$F$2:$F$355,$F99,'New England Half'!$J$2:$J$355)</f>
        <v>0</v>
      </c>
      <c r="M99" s="24">
        <f>SUM(G99:L99)</f>
        <v>21</v>
      </c>
    </row>
    <row r="100" spans="1:13">
      <c r="A100" s="3" t="s">
        <v>260</v>
      </c>
      <c r="B100" s="3" t="s">
        <v>261</v>
      </c>
      <c r="C100" s="3" t="s">
        <v>38</v>
      </c>
      <c r="D100" s="3">
        <v>34</v>
      </c>
      <c r="E100" s="3" t="s">
        <v>20</v>
      </c>
      <c r="F100" s="20" t="str">
        <f>A100&amp;B100&amp;C100&amp;E100</f>
        <v>KeriNilesFUPPER VALLEY RUNNING CLUB</v>
      </c>
      <c r="G100" s="22">
        <f>SUMIF('Shamrock 5K'!$F$2:$F$300,$F100,'Shamrock 5K'!$J$2:$J$300)</f>
        <v>9</v>
      </c>
      <c r="H100" s="22">
        <f>SUMIF('Nashua 10K'!$F$2:$F$300,$F100,'Nashua 10K'!$J$2:$J$300)</f>
        <v>0</v>
      </c>
      <c r="I100" s="22">
        <f>SUMIF('Shaker 7'!$F$2:$F$300,$F100,'Shaker 7'!$J$2:$J$300)</f>
        <v>11</v>
      </c>
      <c r="J100" s="22">
        <f>SUMIF('Run for Freedom 5K'!$F$2:$F$300,$F100,'Run for Freedom 5K'!$J$2:$J$300)</f>
        <v>0</v>
      </c>
      <c r="K100" s="22">
        <f>SUMIF('Footrace for the Fallen 5K'!$F$2:$F$366,$F100,'Footrace for the Fallen 5K'!$J$2:$J$366)</f>
        <v>0</v>
      </c>
      <c r="L100" s="22">
        <f>SUMIF('New England Half'!$F$2:$F$355,$F100,'New England Half'!$J$2:$J$355)</f>
        <v>0</v>
      </c>
      <c r="M100" s="24">
        <f>SUM(G100:L100)</f>
        <v>20</v>
      </c>
    </row>
    <row r="101" spans="1:13">
      <c r="A101" t="s">
        <v>601</v>
      </c>
      <c r="B101" t="s">
        <v>602</v>
      </c>
      <c r="C101" t="s">
        <v>38</v>
      </c>
      <c r="D101">
        <v>58</v>
      </c>
      <c r="E101" t="s">
        <v>17</v>
      </c>
      <c r="F101" s="19" t="str">
        <f>A101&amp;B101&amp;C101&amp;E101</f>
        <v>SusanneYeeFGATE CITY STRIDERS</v>
      </c>
      <c r="G101" s="22">
        <f>SUMIF('Shamrock 5K'!$F$2:$F$300,$F101,'Shamrock 5K'!$J$2:$J$300)</f>
        <v>0</v>
      </c>
      <c r="H101" s="22">
        <f>SUMIF('Nashua 10K'!$F$2:$F$300,$F101,'Nashua 10K'!$J$2:$J$300)</f>
        <v>0</v>
      </c>
      <c r="I101" s="22">
        <f>SUMIF('Shaker 7'!$F$2:$F$300,$F101,'Shaker 7'!$J$2:$J$300)</f>
        <v>0</v>
      </c>
      <c r="J101" s="22">
        <f>SUMIF('Run for Freedom 5K'!$F$2:$F$300,$F101,'Run for Freedom 5K'!$J$2:$J$300)</f>
        <v>19.5</v>
      </c>
      <c r="K101" s="22">
        <f>SUMIF('Footrace for the Fallen 5K'!$F$2:$F$366,$F101,'Footrace for the Fallen 5K'!$J$2:$J$366)</f>
        <v>0</v>
      </c>
      <c r="L101" s="22">
        <f>SUMIF('New England Half'!$F$2:$F$355,$F101,'New England Half'!$J$2:$J$355)</f>
        <v>0</v>
      </c>
      <c r="M101" s="24">
        <f>SUM(G101:L101)</f>
        <v>19.5</v>
      </c>
    </row>
    <row r="102" spans="1:13">
      <c r="A102" s="3" t="s">
        <v>78</v>
      </c>
      <c r="B102" s="3" t="s">
        <v>79</v>
      </c>
      <c r="C102" s="3" t="s">
        <v>38</v>
      </c>
      <c r="D102" s="3">
        <v>62</v>
      </c>
      <c r="E102" s="3" t="s">
        <v>17</v>
      </c>
      <c r="F102" s="20" t="str">
        <f>A102&amp;B102&amp;C102&amp;E102</f>
        <v>CherieGaudetteFGATE CITY STRIDERS</v>
      </c>
      <c r="G102" s="22">
        <f>SUMIF('Shamrock 5K'!$F$2:$F$300,$F102,'Shamrock 5K'!$J$2:$J$300)</f>
        <v>2.4</v>
      </c>
      <c r="H102" s="22">
        <f>SUMIF('Nashua 10K'!$F$2:$F$300,$F102,'Nashua 10K'!$J$2:$J$300)</f>
        <v>5.25</v>
      </c>
      <c r="I102" s="22">
        <f>SUMIF('Shaker 7'!$F$2:$F$300,$F102,'Shaker 7'!$J$2:$J$300)</f>
        <v>6.25</v>
      </c>
      <c r="J102" s="22">
        <f>SUMIF('Run for Freedom 5K'!$F$2:$F$300,$F102,'Run for Freedom 5K'!$J$2:$J$300)</f>
        <v>1.1000000000000001</v>
      </c>
      <c r="K102" s="22">
        <f>SUMIF('Footrace for the Fallen 5K'!$F$2:$F$366,$F102,'Footrace for the Fallen 5K'!$J$2:$J$366)</f>
        <v>1.4</v>
      </c>
      <c r="L102" s="22">
        <f>SUMIF('New England Half'!$F$2:$F$355,$F102,'New England Half'!$J$2:$J$355)</f>
        <v>2.8</v>
      </c>
      <c r="M102" s="24">
        <f>SUM(G102:L102)</f>
        <v>19.2</v>
      </c>
    </row>
    <row r="103" spans="1:13">
      <c r="A103" s="3" t="s">
        <v>650</v>
      </c>
      <c r="B103" s="3" t="s">
        <v>609</v>
      </c>
      <c r="C103" s="3" t="s">
        <v>38</v>
      </c>
      <c r="D103" s="3">
        <v>36</v>
      </c>
      <c r="E103" t="s">
        <v>18</v>
      </c>
      <c r="F103" s="19" t="str">
        <f>A103&amp;B103&amp;C103&amp;E103</f>
        <v>AleeRizzoFGREATER DERRY TRACK CLUB</v>
      </c>
      <c r="G103" s="22">
        <f>SUMIF('Shamrock 5K'!$F$2:$F$300,$F103,'Shamrock 5K'!$J$2:$J$300)</f>
        <v>0</v>
      </c>
      <c r="H103" s="22">
        <f>SUMIF('Nashua 10K'!$F$2:$F$300,$F103,'Nashua 10K'!$J$2:$J$300)</f>
        <v>0</v>
      </c>
      <c r="I103" s="22">
        <f>SUMIF('Shaker 7'!$F$2:$F$300,$F103,'Shaker 7'!$J$2:$J$300)</f>
        <v>0</v>
      </c>
      <c r="J103" s="22">
        <f>SUMIF('Run for Freedom 5K'!$F$2:$F$300,$F103,'Run for Freedom 5K'!$J$2:$J$300)</f>
        <v>1</v>
      </c>
      <c r="K103" s="22">
        <f>SUMIF('Footrace for the Fallen 5K'!$F$2:$F$366,$F103,'Footrace for the Fallen 5K'!$J$2:$J$366)</f>
        <v>0</v>
      </c>
      <c r="L103" s="22">
        <f>SUMIF('New England Half'!$F$2:$F$355,$F103,'New England Half'!$J$2:$J$355)</f>
        <v>18</v>
      </c>
      <c r="M103" s="24">
        <f>SUM(G103:L103)</f>
        <v>19</v>
      </c>
    </row>
    <row r="104" spans="1:13">
      <c r="A104" t="s">
        <v>604</v>
      </c>
      <c r="B104" t="s">
        <v>730</v>
      </c>
      <c r="C104" t="s">
        <v>38</v>
      </c>
      <c r="D104" s="3">
        <v>46</v>
      </c>
      <c r="E104" t="s">
        <v>18</v>
      </c>
      <c r="F104" s="19" t="str">
        <f>A104&amp;B104&amp;C104&amp;E104</f>
        <v>BarbaraHolmesFGREATER DERRY TRACK CLUB</v>
      </c>
      <c r="G104" s="22">
        <f>SUMIF('Shamrock 5K'!$F$2:$F$300,$F104,'Shamrock 5K'!$J$2:$J$300)</f>
        <v>0</v>
      </c>
      <c r="H104" s="22">
        <f>SUMIF('Nashua 10K'!$F$2:$F$300,$F104,'Nashua 10K'!$J$2:$J$300)</f>
        <v>0</v>
      </c>
      <c r="I104" s="22">
        <f>SUMIF('Shaker 7'!$F$2:$F$300,$F104,'Shaker 7'!$J$2:$J$300)</f>
        <v>0</v>
      </c>
      <c r="J104" s="22">
        <f>SUMIF('Run for Freedom 5K'!$F$2:$F$300,$F104,'Run for Freedom 5K'!$J$2:$J$300)</f>
        <v>0</v>
      </c>
      <c r="K104" s="22">
        <f>SUMIF('Footrace for the Fallen 5K'!$F$2:$F$366,$F104,'Footrace for the Fallen 5K'!$J$2:$J$366)</f>
        <v>6.75</v>
      </c>
      <c r="L104" s="22">
        <f>SUMIF('New England Half'!$F$2:$F$355,$F104,'New England Half'!$J$2:$J$355)</f>
        <v>11.5</v>
      </c>
      <c r="M104" s="24">
        <f>SUM(G104:L104)</f>
        <v>18.25</v>
      </c>
    </row>
    <row r="105" spans="1:13">
      <c r="A105" t="s">
        <v>559</v>
      </c>
      <c r="B105" t="s">
        <v>560</v>
      </c>
      <c r="C105" t="s">
        <v>38</v>
      </c>
      <c r="D105">
        <v>27</v>
      </c>
      <c r="E105" t="s">
        <v>17</v>
      </c>
      <c r="F105" s="19" t="str">
        <f>A105&amp;B105&amp;C105&amp;E105</f>
        <v>TerrylFritzFGATE CITY STRIDERS</v>
      </c>
      <c r="G105" s="22">
        <f>SUMIF('Shamrock 5K'!$F$2:$F$300,$F105,'Shamrock 5K'!$J$2:$J$300)</f>
        <v>0</v>
      </c>
      <c r="H105" s="22">
        <f>SUMIF('Nashua 10K'!$F$2:$F$300,$F105,'Nashua 10K'!$J$2:$J$300)</f>
        <v>0</v>
      </c>
      <c r="I105" s="22">
        <f>SUMIF('Shaker 7'!$F$2:$F$300,$F105,'Shaker 7'!$J$2:$J$300)</f>
        <v>0</v>
      </c>
      <c r="J105" s="22">
        <f>SUMIF('Run for Freedom 5K'!$F$2:$F$300,$F105,'Run for Freedom 5K'!$J$2:$J$300)</f>
        <v>18</v>
      </c>
      <c r="K105" s="22">
        <f>SUMIF('Footrace for the Fallen 5K'!$F$2:$F$366,$F105,'Footrace for the Fallen 5K'!$J$2:$J$366)</f>
        <v>0</v>
      </c>
      <c r="L105" s="22">
        <f>SUMIF('New England Half'!$F$2:$F$355,$F105,'New England Half'!$J$2:$J$355)</f>
        <v>0</v>
      </c>
      <c r="M105" s="24">
        <f>SUM(G105:L105)</f>
        <v>18</v>
      </c>
    </row>
    <row r="106" spans="1:13">
      <c r="A106" s="3" t="s">
        <v>247</v>
      </c>
      <c r="B106" s="3" t="s">
        <v>349</v>
      </c>
      <c r="C106" s="3" t="s">
        <v>38</v>
      </c>
      <c r="D106" s="3">
        <v>32</v>
      </c>
      <c r="E106" s="3" t="s">
        <v>18</v>
      </c>
      <c r="F106" s="19" t="str">
        <f>A106&amp;B106&amp;C106&amp;E106</f>
        <v>SarahHewettFGREATER DERRY TRACK CLUB</v>
      </c>
      <c r="G106" s="22">
        <f>SUMIF('Shamrock 5K'!$F$2:$F$300,$F106,'Shamrock 5K'!$J$2:$J$300)</f>
        <v>0</v>
      </c>
      <c r="H106" s="22">
        <f>SUMIF('Nashua 10K'!$F$2:$F$300,$F106,'Nashua 10K'!$J$2:$J$300)</f>
        <v>18</v>
      </c>
      <c r="I106" s="22">
        <f>SUMIF('Shaker 7'!$F$2:$F$300,$F106,'Shaker 7'!$J$2:$J$300)</f>
        <v>0</v>
      </c>
      <c r="J106" s="22">
        <f>SUMIF('Run for Freedom 5K'!$F$2:$F$300,$F106,'Run for Freedom 5K'!$J$2:$J$300)</f>
        <v>0</v>
      </c>
      <c r="K106" s="22">
        <f>SUMIF('Footrace for the Fallen 5K'!$F$2:$F$366,$F106,'Footrace for the Fallen 5K'!$J$2:$J$366)</f>
        <v>0</v>
      </c>
      <c r="L106" s="22">
        <f>SUMIF('New England Half'!$F$2:$F$355,$F106,'New England Half'!$J$2:$J$355)</f>
        <v>0</v>
      </c>
      <c r="M106" s="24">
        <f>SUM(G106:L106)</f>
        <v>18</v>
      </c>
    </row>
    <row r="107" spans="1:13">
      <c r="A107" s="3" t="s">
        <v>271</v>
      </c>
      <c r="B107" s="3" t="s">
        <v>258</v>
      </c>
      <c r="C107" s="3" t="s">
        <v>38</v>
      </c>
      <c r="D107" s="3">
        <v>52</v>
      </c>
      <c r="E107" s="3" t="s">
        <v>20</v>
      </c>
      <c r="F107" s="19" t="str">
        <f>A107&amp;B107&amp;C107&amp;E107</f>
        <v>CindyGlueckFUPPER VALLEY RUNNING CLUB</v>
      </c>
      <c r="G107" s="22">
        <f>SUMIF('Shamrock 5K'!$F$2:$F$300,$F107,'Shamrock 5K'!$J$2:$J$300)</f>
        <v>18</v>
      </c>
      <c r="H107" s="22">
        <f>SUMIF('Nashua 10K'!$F$2:$F$300,$F107,'Nashua 10K'!$J$2:$J$300)</f>
        <v>0</v>
      </c>
      <c r="I107" s="22">
        <f>SUMIF('Shaker 7'!$F$2:$F$300,$F107,'Shaker 7'!$J$2:$J$300)</f>
        <v>0</v>
      </c>
      <c r="J107" s="22">
        <f>SUMIF('Run for Freedom 5K'!$F$2:$F$300,$F107,'Run for Freedom 5K'!$J$2:$J$300)</f>
        <v>0</v>
      </c>
      <c r="K107" s="22">
        <f>SUMIF('Footrace for the Fallen 5K'!$F$2:$F$366,$F107,'Footrace for the Fallen 5K'!$J$2:$J$366)</f>
        <v>0</v>
      </c>
      <c r="L107" s="22">
        <f>SUMIF('New England Half'!$F$2:$F$355,$F107,'New England Half'!$J$2:$J$355)</f>
        <v>0</v>
      </c>
      <c r="M107" s="24">
        <f>SUM(G107:L107)</f>
        <v>18</v>
      </c>
    </row>
    <row r="108" spans="1:13">
      <c r="A108" s="3" t="s">
        <v>198</v>
      </c>
      <c r="B108" s="3" t="s">
        <v>203</v>
      </c>
      <c r="C108" s="3" t="s">
        <v>38</v>
      </c>
      <c r="D108" s="3">
        <v>49</v>
      </c>
      <c r="E108" s="3" t="s">
        <v>20</v>
      </c>
      <c r="F108" s="19" t="str">
        <f>A108&amp;B108&amp;C108&amp;E108</f>
        <v>KatieFarisFUPPER VALLEY RUNNING CLUB</v>
      </c>
      <c r="G108" s="22">
        <f>SUMIF('Shamrock 5K'!$F$2:$F$300,$F108,'Shamrock 5K'!$J$2:$J$300)</f>
        <v>7.25</v>
      </c>
      <c r="H108" s="22">
        <f>SUMIF('Nashua 10K'!$F$2:$F$300,$F108,'Nashua 10K'!$J$2:$J$300)</f>
        <v>0</v>
      </c>
      <c r="I108" s="22">
        <f>SUMIF('Shaker 7'!$F$2:$F$300,$F108,'Shaker 7'!$J$2:$J$300)</f>
        <v>10.5</v>
      </c>
      <c r="J108" s="22">
        <f>SUMIF('Run for Freedom 5K'!$F$2:$F$300,$F108,'Run for Freedom 5K'!$J$2:$J$300)</f>
        <v>0</v>
      </c>
      <c r="K108" s="22">
        <f>SUMIF('Footrace for the Fallen 5K'!$F$2:$F$366,$F108,'Footrace for the Fallen 5K'!$J$2:$J$366)</f>
        <v>0</v>
      </c>
      <c r="L108" s="22">
        <f>SUMIF('New England Half'!$F$2:$F$355,$F108,'New England Half'!$J$2:$J$355)</f>
        <v>0</v>
      </c>
      <c r="M108" s="24">
        <f>SUM(G108:L108)</f>
        <v>17.75</v>
      </c>
    </row>
    <row r="109" spans="1:13">
      <c r="A109" s="3" t="s">
        <v>44</v>
      </c>
      <c r="B109" s="3" t="s">
        <v>279</v>
      </c>
      <c r="C109" s="3" t="s">
        <v>38</v>
      </c>
      <c r="D109" s="3">
        <v>40</v>
      </c>
      <c r="E109" s="3" t="s">
        <v>20</v>
      </c>
      <c r="F109" s="19" t="str">
        <f>A109&amp;B109&amp;C109&amp;E109</f>
        <v>LauraJohnsonFUPPER VALLEY RUNNING CLUB</v>
      </c>
      <c r="G109" s="22">
        <f>SUMIF('Shamrock 5K'!$F$2:$F$300,$F109,'Shamrock 5K'!$J$2:$J$300)</f>
        <v>5</v>
      </c>
      <c r="H109" s="22">
        <f>SUMIF('Nashua 10K'!$F$2:$F$300,$F109,'Nashua 10K'!$J$2:$J$300)</f>
        <v>0</v>
      </c>
      <c r="I109" s="22">
        <f>SUMIF('Shaker 7'!$F$2:$F$300,$F109,'Shaker 7'!$J$2:$J$300)</f>
        <v>12.5</v>
      </c>
      <c r="J109" s="22">
        <f>SUMIF('Run for Freedom 5K'!$F$2:$F$300,$F109,'Run for Freedom 5K'!$J$2:$J$300)</f>
        <v>0</v>
      </c>
      <c r="K109" s="22">
        <f>SUMIF('Footrace for the Fallen 5K'!$F$2:$F$366,$F109,'Footrace for the Fallen 5K'!$J$2:$J$366)</f>
        <v>0</v>
      </c>
      <c r="L109" s="22">
        <f>SUMIF('New England Half'!$F$2:$F$355,$F109,'New England Half'!$J$2:$J$355)</f>
        <v>0</v>
      </c>
      <c r="M109" s="24">
        <f>SUM(G109:L109)</f>
        <v>17.5</v>
      </c>
    </row>
    <row r="110" spans="1:13">
      <c r="A110" t="s">
        <v>277</v>
      </c>
      <c r="B110" t="s">
        <v>722</v>
      </c>
      <c r="C110" t="s">
        <v>38</v>
      </c>
      <c r="D110" s="3">
        <v>47</v>
      </c>
      <c r="E110" s="3" t="s">
        <v>19</v>
      </c>
      <c r="F110" s="19" t="str">
        <f>A110&amp;B110&amp;C110&amp;E110</f>
        <v>NicoleDowningFMILLENNIUM RUNNING</v>
      </c>
      <c r="G110" s="22">
        <f>SUMIF('Shamrock 5K'!$F$2:$F$300,$F110,'Shamrock 5K'!$J$2:$J$300)</f>
        <v>0</v>
      </c>
      <c r="H110" s="22">
        <f>SUMIF('Nashua 10K'!$F$2:$F$300,$F110,'Nashua 10K'!$J$2:$J$300)</f>
        <v>0</v>
      </c>
      <c r="I110" s="22">
        <f>SUMIF('Shaker 7'!$F$2:$F$300,$F110,'Shaker 7'!$J$2:$J$300)</f>
        <v>0</v>
      </c>
      <c r="J110" s="22">
        <f>SUMIF('Run for Freedom 5K'!$F$2:$F$300,$F110,'Run for Freedom 5K'!$J$2:$J$300)</f>
        <v>0</v>
      </c>
      <c r="K110" s="22">
        <f>SUMIF('Footrace for the Fallen 5K'!$F$2:$F$366,$F110,'Footrace for the Fallen 5K'!$J$2:$J$366)</f>
        <v>10</v>
      </c>
      <c r="L110" s="22">
        <f>SUMIF('New England Half'!$F$2:$F$355,$F110,'New England Half'!$J$2:$J$355)</f>
        <v>6.75</v>
      </c>
      <c r="M110" s="24">
        <f>SUM(G110:L110)</f>
        <v>16.75</v>
      </c>
    </row>
    <row r="111" spans="1:13">
      <c r="A111" t="s">
        <v>871</v>
      </c>
      <c r="B111" t="s">
        <v>872</v>
      </c>
      <c r="C111" t="s">
        <v>38</v>
      </c>
      <c r="D111">
        <v>48</v>
      </c>
      <c r="E111" t="s">
        <v>19</v>
      </c>
      <c r="F111" s="19" t="str">
        <f>A111&amp;B111&amp;C111&amp;E111</f>
        <v>ToryWightFMILLENNIUM RUNNING</v>
      </c>
      <c r="G111" s="22">
        <f>SUMIF('Shamrock 5K'!$F$2:$F$300,$F111,'Shamrock 5K'!$J$2:$J$300)</f>
        <v>0</v>
      </c>
      <c r="H111" s="22">
        <f>SUMIF('Nashua 10K'!$F$2:$F$300,$F111,'Nashua 10K'!$J$2:$J$300)</f>
        <v>0</v>
      </c>
      <c r="I111" s="22">
        <f>SUMIF('Shaker 7'!$F$2:$F$300,$F111,'Shaker 7'!$J$2:$J$300)</f>
        <v>0</v>
      </c>
      <c r="J111" s="22">
        <f>SUMIF('Run for Freedom 5K'!$F$2:$F$300,$F111,'Run for Freedom 5K'!$J$2:$J$300)</f>
        <v>0</v>
      </c>
      <c r="K111" s="22">
        <f>SUMIF('Footrace for the Fallen 5K'!$F$2:$F$366,$F111,'Footrace for the Fallen 5K'!$J$2:$J$366)</f>
        <v>0</v>
      </c>
      <c r="L111" s="22">
        <f>SUMIF('New England Half'!$F$2:$F$355,$F111,'New England Half'!$J$2:$J$355)</f>
        <v>16.5</v>
      </c>
      <c r="M111" s="24">
        <f>SUM(G111:L111)</f>
        <v>16.5</v>
      </c>
    </row>
    <row r="112" spans="1:13">
      <c r="A112" t="s">
        <v>66</v>
      </c>
      <c r="B112" t="s">
        <v>907</v>
      </c>
      <c r="C112" t="s">
        <v>38</v>
      </c>
      <c r="D112">
        <v>55</v>
      </c>
      <c r="E112" t="s">
        <v>20</v>
      </c>
      <c r="F112" s="19" t="str">
        <f>A112&amp;B112&amp;C112&amp;E112</f>
        <v>JulieHarreldFUPPER VALLEY RUNNING CLUB</v>
      </c>
      <c r="G112" s="22">
        <f>SUMIF('Shamrock 5K'!$F$2:$F$300,$F112,'Shamrock 5K'!$J$2:$J$300)</f>
        <v>0</v>
      </c>
      <c r="H112" s="22">
        <f>SUMIF('Nashua 10K'!$F$2:$F$300,$F112,'Nashua 10K'!$J$2:$J$300)</f>
        <v>0</v>
      </c>
      <c r="I112" s="22">
        <f>SUMIF('Shaker 7'!$F$2:$F$300,$F112,'Shaker 7'!$J$2:$J$300)</f>
        <v>0</v>
      </c>
      <c r="J112" s="22">
        <f>SUMIF('Run for Freedom 5K'!$F$2:$F$300,$F112,'Run for Freedom 5K'!$J$2:$J$300)</f>
        <v>0</v>
      </c>
      <c r="K112" s="22">
        <f>SUMIF('Footrace for the Fallen 5K'!$F$2:$F$366,$F112,'Footrace for the Fallen 5K'!$J$2:$J$366)</f>
        <v>0</v>
      </c>
      <c r="L112" s="22">
        <f>SUMIF('New England Half'!$F$2:$F$355,$F112,'New England Half'!$J$2:$J$355)</f>
        <v>15.5</v>
      </c>
      <c r="M112" s="24">
        <f>SUM(G112:L112)</f>
        <v>15.5</v>
      </c>
    </row>
    <row r="113" spans="1:13">
      <c r="A113" s="3" t="s">
        <v>193</v>
      </c>
      <c r="B113" s="3" t="s">
        <v>240</v>
      </c>
      <c r="C113" s="3" t="s">
        <v>38</v>
      </c>
      <c r="D113" s="3">
        <v>32</v>
      </c>
      <c r="E113" s="3" t="s">
        <v>20</v>
      </c>
      <c r="F113" s="19" t="str">
        <f>A113&amp;B113&amp;C113&amp;E113</f>
        <v>DanielleDunnFUPPER VALLEY RUNNING CLUB</v>
      </c>
      <c r="G113" s="22">
        <f>SUMIF('Shamrock 5K'!$F$2:$F$300,$F113,'Shamrock 5K'!$J$2:$J$300)</f>
        <v>15.5</v>
      </c>
      <c r="H113" s="22">
        <f>SUMIF('Nashua 10K'!$F$2:$F$300,$F113,'Nashua 10K'!$J$2:$J$300)</f>
        <v>0</v>
      </c>
      <c r="I113" s="22">
        <f>SUMIF('Shaker 7'!$F$2:$F$300,$F113,'Shaker 7'!$J$2:$J$300)</f>
        <v>0</v>
      </c>
      <c r="J113" s="22">
        <f>SUMIF('Run for Freedom 5K'!$F$2:$F$300,$F113,'Run for Freedom 5K'!$J$2:$J$300)</f>
        <v>0</v>
      </c>
      <c r="K113" s="22">
        <f>SUMIF('Footrace for the Fallen 5K'!$F$2:$F$366,$F113,'Footrace for the Fallen 5K'!$J$2:$J$366)</f>
        <v>0</v>
      </c>
      <c r="L113" s="22">
        <f>SUMIF('New England Half'!$F$2:$F$355,$F113,'New England Half'!$J$2:$J$355)</f>
        <v>0</v>
      </c>
      <c r="M113" s="24">
        <f>SUM(G113:L113)</f>
        <v>15.5</v>
      </c>
    </row>
    <row r="114" spans="1:13">
      <c r="A114" s="3" t="s">
        <v>145</v>
      </c>
      <c r="B114" s="3" t="s">
        <v>275</v>
      </c>
      <c r="C114" s="3" t="s">
        <v>38</v>
      </c>
      <c r="D114" s="3">
        <v>39</v>
      </c>
      <c r="E114" s="3" t="s">
        <v>20</v>
      </c>
      <c r="F114" s="20" t="str">
        <f>A114&amp;B114&amp;C114&amp;E114</f>
        <v>ErinFlynnFUPPER VALLEY RUNNING CLUB</v>
      </c>
      <c r="G114" s="22">
        <f>SUMIF('Shamrock 5K'!$F$2:$F$300,$F114,'Shamrock 5K'!$J$2:$J$300)</f>
        <v>6</v>
      </c>
      <c r="H114" s="22">
        <f>SUMIF('Nashua 10K'!$F$2:$F$300,$F114,'Nashua 10K'!$J$2:$J$300)</f>
        <v>0</v>
      </c>
      <c r="I114" s="22">
        <f>SUMIF('Shaker 7'!$F$2:$F$300,$F114,'Shaker 7'!$J$2:$J$300)</f>
        <v>9.5</v>
      </c>
      <c r="J114" s="22">
        <f>SUMIF('Run for Freedom 5K'!$F$2:$F$300,$F114,'Run for Freedom 5K'!$J$2:$J$300)</f>
        <v>0</v>
      </c>
      <c r="K114" s="22">
        <f>SUMIF('Footrace for the Fallen 5K'!$F$2:$F$366,$F114,'Footrace for the Fallen 5K'!$J$2:$J$366)</f>
        <v>0</v>
      </c>
      <c r="L114" s="22">
        <f>SUMIF('New England Half'!$F$2:$F$355,$F114,'New England Half'!$J$2:$J$355)</f>
        <v>0</v>
      </c>
      <c r="M114" s="24">
        <f>SUM(G114:L114)</f>
        <v>15.5</v>
      </c>
    </row>
    <row r="115" spans="1:13">
      <c r="A115" s="35" t="s">
        <v>478</v>
      </c>
      <c r="B115" s="35" t="s">
        <v>225</v>
      </c>
      <c r="C115" s="35" t="s">
        <v>38</v>
      </c>
      <c r="D115" s="3">
        <v>61</v>
      </c>
      <c r="E115" t="s">
        <v>18</v>
      </c>
      <c r="F115" s="19" t="str">
        <f>A115&amp;B115&amp;C115&amp;E115</f>
        <v>JeanManningFGREATER DERRY TRACK CLUB</v>
      </c>
      <c r="G115" s="22">
        <f>SUMIF('Shamrock 5K'!$F$2:$F$300,$F115,'Shamrock 5K'!$J$2:$J$300)</f>
        <v>0</v>
      </c>
      <c r="H115" s="22">
        <f>SUMIF('Nashua 10K'!$F$2:$F$300,$F115,'Nashua 10K'!$J$2:$J$300)</f>
        <v>7.25</v>
      </c>
      <c r="I115" s="22">
        <f>SUMIF('Shaker 7'!$F$2:$F$300,$F115,'Shaker 7'!$J$2:$J$300)</f>
        <v>0</v>
      </c>
      <c r="J115" s="22">
        <f>SUMIF('Run for Freedom 5K'!$F$2:$F$300,$F115,'Run for Freedom 5K'!$J$2:$J$300)</f>
        <v>0</v>
      </c>
      <c r="K115" s="22">
        <f>SUMIF('Footrace for the Fallen 5K'!$F$2:$F$366,$F115,'Footrace for the Fallen 5K'!$J$2:$J$366)</f>
        <v>7.5</v>
      </c>
      <c r="L115" s="22">
        <f>SUMIF('New England Half'!$F$2:$F$355,$F115,'New England Half'!$J$2:$J$355)</f>
        <v>0</v>
      </c>
      <c r="M115" s="24">
        <f>SUM(G115:L115)</f>
        <v>14.75</v>
      </c>
    </row>
    <row r="116" spans="1:13">
      <c r="A116" t="s">
        <v>80</v>
      </c>
      <c r="B116" t="s">
        <v>836</v>
      </c>
      <c r="C116" t="s">
        <v>38</v>
      </c>
      <c r="D116">
        <v>52</v>
      </c>
      <c r="E116" t="s">
        <v>17</v>
      </c>
      <c r="F116" s="19" t="str">
        <f>A116&amp;B116&amp;C116&amp;E116</f>
        <v>JenniferSaleskyFGATE CITY STRIDERS</v>
      </c>
      <c r="G116" s="22">
        <f>SUMIF('Shamrock 5K'!$F$2:$F$300,$F116,'Shamrock 5K'!$J$2:$J$300)</f>
        <v>0</v>
      </c>
      <c r="H116" s="22">
        <f>SUMIF('Nashua 10K'!$F$2:$F$300,$F116,'Nashua 10K'!$J$2:$J$300)</f>
        <v>0</v>
      </c>
      <c r="I116" s="22">
        <f>SUMIF('Shaker 7'!$F$2:$F$300,$F116,'Shaker 7'!$J$2:$J$300)</f>
        <v>0</v>
      </c>
      <c r="J116" s="22">
        <f>SUMIF('Run for Freedom 5K'!$F$2:$F$300,$F116,'Run for Freedom 5K'!$J$2:$J$300)</f>
        <v>0</v>
      </c>
      <c r="K116" s="22">
        <f>SUMIF('Footrace for the Fallen 5K'!$F$2:$F$366,$F116,'Footrace for the Fallen 5K'!$J$2:$J$366)</f>
        <v>0</v>
      </c>
      <c r="L116" s="22">
        <f>SUMIF('New England Half'!$F$2:$F$355,$F116,'New England Half'!$J$2:$J$355)</f>
        <v>14.5</v>
      </c>
      <c r="M116" s="24">
        <f>SUM(G116:L116)</f>
        <v>14.5</v>
      </c>
    </row>
    <row r="117" spans="1:13">
      <c r="A117" s="3" t="s">
        <v>243</v>
      </c>
      <c r="B117" s="3" t="s">
        <v>244</v>
      </c>
      <c r="C117" s="3" t="s">
        <v>38</v>
      </c>
      <c r="D117" s="3">
        <v>33</v>
      </c>
      <c r="E117" s="3" t="s">
        <v>20</v>
      </c>
      <c r="F117" s="19" t="str">
        <f>A117&amp;B117&amp;C117&amp;E117</f>
        <v>RamseySteinerFUPPER VALLEY RUNNING CLUB</v>
      </c>
      <c r="G117" s="22">
        <f>SUMIF('Shamrock 5K'!$F$2:$F$300,$F117,'Shamrock 5K'!$J$2:$J$300)</f>
        <v>14.5</v>
      </c>
      <c r="H117" s="22">
        <f>SUMIF('Nashua 10K'!$F$2:$F$300,$F117,'Nashua 10K'!$J$2:$J$300)</f>
        <v>0</v>
      </c>
      <c r="I117" s="22">
        <f>SUMIF('Shaker 7'!$F$2:$F$300,$F117,'Shaker 7'!$J$2:$J$300)</f>
        <v>0</v>
      </c>
      <c r="J117" s="22">
        <f>SUMIF('Run for Freedom 5K'!$F$2:$F$300,$F117,'Run for Freedom 5K'!$J$2:$J$300)</f>
        <v>0</v>
      </c>
      <c r="K117" s="22">
        <f>SUMIF('Footrace for the Fallen 5K'!$F$2:$F$366,$F117,'Footrace for the Fallen 5K'!$J$2:$J$366)</f>
        <v>0</v>
      </c>
      <c r="L117" s="22">
        <f>SUMIF('New England Half'!$F$2:$F$355,$F117,'New England Half'!$J$2:$J$355)</f>
        <v>0</v>
      </c>
      <c r="M117" s="24">
        <f>SUM(G117:L117)</f>
        <v>14.5</v>
      </c>
    </row>
    <row r="118" spans="1:13">
      <c r="A118" s="3" t="s">
        <v>454</v>
      </c>
      <c r="B118" s="3" t="s">
        <v>455</v>
      </c>
      <c r="C118" s="3" t="s">
        <v>38</v>
      </c>
      <c r="D118" s="3">
        <v>44</v>
      </c>
      <c r="E118" s="3" t="s">
        <v>19</v>
      </c>
      <c r="F118" s="19" t="str">
        <f>A118&amp;B118&amp;C118&amp;E118</f>
        <v>MalissaKnightFMILLENNIUM RUNNING</v>
      </c>
      <c r="G118" s="22">
        <f>SUMIF('Shamrock 5K'!$F$2:$F$300,$F118,'Shamrock 5K'!$J$2:$J$300)</f>
        <v>0</v>
      </c>
      <c r="H118" s="22">
        <f>SUMIF('Nashua 10K'!$F$2:$F$300,$F118,'Nashua 10K'!$J$2:$J$300)</f>
        <v>4</v>
      </c>
      <c r="I118" s="22">
        <f>SUMIF('Shaker 7'!$F$2:$F$300,$F118,'Shaker 7'!$J$2:$J$300)</f>
        <v>5.75</v>
      </c>
      <c r="J118" s="22">
        <f>SUMIF('Run for Freedom 5K'!$F$2:$F$300,$F118,'Run for Freedom 5K'!$J$2:$J$300)</f>
        <v>1</v>
      </c>
      <c r="K118" s="22">
        <f>SUMIF('Footrace for the Fallen 5K'!$F$2:$F$366,$F118,'Footrace for the Fallen 5K'!$J$2:$J$366)</f>
        <v>1.5</v>
      </c>
      <c r="L118" s="22">
        <f>SUMIF('New England Half'!$F$2:$F$355,$F118,'New England Half'!$J$2:$J$355)</f>
        <v>1.3</v>
      </c>
      <c r="M118" s="24">
        <f>SUM(G118:L118)</f>
        <v>13.55</v>
      </c>
    </row>
    <row r="119" spans="1:13">
      <c r="A119" t="s">
        <v>733</v>
      </c>
      <c r="B119" t="s">
        <v>734</v>
      </c>
      <c r="C119" t="s">
        <v>38</v>
      </c>
      <c r="D119" s="3">
        <v>33</v>
      </c>
      <c r="E119" s="3" t="s">
        <v>19</v>
      </c>
      <c r="F119" s="19" t="str">
        <f>A119&amp;B119&amp;C119&amp;E119</f>
        <v>CourtneyAndingFMILLENNIUM RUNNING</v>
      </c>
      <c r="G119" s="22">
        <f>SUMIF('Shamrock 5K'!$F$2:$F$300,$F119,'Shamrock 5K'!$J$2:$J$300)</f>
        <v>0</v>
      </c>
      <c r="H119" s="22">
        <f>SUMIF('Nashua 10K'!$F$2:$F$300,$F119,'Nashua 10K'!$J$2:$J$300)</f>
        <v>0</v>
      </c>
      <c r="I119" s="22">
        <f>SUMIF('Shaker 7'!$F$2:$F$300,$F119,'Shaker 7'!$J$2:$J$300)</f>
        <v>0</v>
      </c>
      <c r="J119" s="22">
        <f>SUMIF('Run for Freedom 5K'!$F$2:$F$300,$F119,'Run for Freedom 5K'!$J$2:$J$300)</f>
        <v>0</v>
      </c>
      <c r="K119" s="22">
        <f>SUMIF('Footrace for the Fallen 5K'!$F$2:$F$366,$F119,'Footrace for the Fallen 5K'!$J$2:$J$366)</f>
        <v>5.75</v>
      </c>
      <c r="L119" s="22">
        <f>SUMIF('New England Half'!$F$2:$F$355,$F119,'New England Half'!$J$2:$J$355)</f>
        <v>7.5</v>
      </c>
      <c r="M119" s="24">
        <f>SUM(G119:L119)</f>
        <v>13.25</v>
      </c>
    </row>
    <row r="120" spans="1:13">
      <c r="A120" t="s">
        <v>735</v>
      </c>
      <c r="B120" t="s">
        <v>736</v>
      </c>
      <c r="C120" t="s">
        <v>38</v>
      </c>
      <c r="D120" s="3">
        <v>62</v>
      </c>
      <c r="E120" s="3" t="s">
        <v>19</v>
      </c>
      <c r="F120" s="19" t="str">
        <f>A120&amp;B120&amp;C120&amp;E120</f>
        <v>PamelaBaxterFMILLENNIUM RUNNING</v>
      </c>
      <c r="G120" s="22">
        <f>SUMIF('Shamrock 5K'!$F$2:$F$300,$F120,'Shamrock 5K'!$J$2:$J$300)</f>
        <v>0</v>
      </c>
      <c r="H120" s="22">
        <f>SUMIF('Nashua 10K'!$F$2:$F$300,$F120,'Nashua 10K'!$J$2:$J$300)</f>
        <v>0</v>
      </c>
      <c r="I120" s="22">
        <f>SUMIF('Shaker 7'!$F$2:$F$300,$F120,'Shaker 7'!$J$2:$J$300)</f>
        <v>0</v>
      </c>
      <c r="J120" s="22">
        <f>SUMIF('Run for Freedom 5K'!$F$2:$F$300,$F120,'Run for Freedom 5K'!$J$2:$J$300)</f>
        <v>0</v>
      </c>
      <c r="K120" s="22">
        <f>SUMIF('Footrace for the Fallen 5K'!$F$2:$F$366,$F120,'Footrace for the Fallen 5K'!$J$2:$J$366)</f>
        <v>4.25</v>
      </c>
      <c r="L120" s="22">
        <f>SUMIF('New England Half'!$F$2:$F$355,$F120,'New England Half'!$J$2:$J$355)</f>
        <v>8.6999999999999993</v>
      </c>
      <c r="M120" s="24">
        <f>SUM(G120:L120)</f>
        <v>12.95</v>
      </c>
    </row>
    <row r="121" spans="1:13">
      <c r="A121" s="3" t="s">
        <v>226</v>
      </c>
      <c r="B121" s="3" t="s">
        <v>405</v>
      </c>
      <c r="C121" s="3" t="s">
        <v>38</v>
      </c>
      <c r="D121" s="3">
        <v>58</v>
      </c>
      <c r="E121" s="3" t="s">
        <v>17</v>
      </c>
      <c r="F121" s="19" t="str">
        <f>A121&amp;B121&amp;C121&amp;E121</f>
        <v>PamBernierFGATE CITY STRIDERS</v>
      </c>
      <c r="G121" s="22">
        <f>SUMIF('Shamrock 5K'!$F$2:$F$300,$F121,'Shamrock 5K'!$J$2:$J$300)</f>
        <v>0</v>
      </c>
      <c r="H121" s="22">
        <f>SUMIF('Nashua 10K'!$F$2:$F$300,$F121,'Nashua 10K'!$J$2:$J$300)</f>
        <v>7.5</v>
      </c>
      <c r="I121" s="22">
        <f>SUMIF('Shaker 7'!$F$2:$F$300,$F121,'Shaker 7'!$J$2:$J$300)</f>
        <v>0</v>
      </c>
      <c r="J121" s="22">
        <f>SUMIF('Run for Freedom 5K'!$F$2:$F$300,$F121,'Run for Freedom 5K'!$J$2:$J$300)</f>
        <v>2.8</v>
      </c>
      <c r="K121" s="22">
        <f>SUMIF('Footrace for the Fallen 5K'!$F$2:$F$366,$F121,'Footrace for the Fallen 5K'!$J$2:$J$366)</f>
        <v>0</v>
      </c>
      <c r="L121" s="22">
        <f>SUMIF('New England Half'!$F$2:$F$355,$F121,'New England Half'!$J$2:$J$355)</f>
        <v>2.6</v>
      </c>
      <c r="M121" s="24">
        <f>SUM(G121:L121)</f>
        <v>12.9</v>
      </c>
    </row>
    <row r="122" spans="1:13">
      <c r="A122" s="3" t="s">
        <v>123</v>
      </c>
      <c r="B122" s="3" t="s">
        <v>371</v>
      </c>
      <c r="C122" s="3" t="s">
        <v>38</v>
      </c>
      <c r="D122" s="3">
        <v>57</v>
      </c>
      <c r="E122" s="3" t="s">
        <v>18</v>
      </c>
      <c r="F122" s="19" t="str">
        <f>A122&amp;B122&amp;C122&amp;E122</f>
        <v>DeniseKeyesFGREATER DERRY TRACK CLUB</v>
      </c>
      <c r="G122" s="22">
        <f>SUMIF('Shamrock 5K'!$F$2:$F$300,$F122,'Shamrock 5K'!$J$2:$J$300)</f>
        <v>0</v>
      </c>
      <c r="H122" s="22">
        <f>SUMIF('Nashua 10K'!$F$2:$F$300,$F122,'Nashua 10K'!$J$2:$J$300)</f>
        <v>4.5</v>
      </c>
      <c r="I122" s="22">
        <f>SUMIF('Shaker 7'!$F$2:$F$300,$F122,'Shaker 7'!$J$2:$J$300)</f>
        <v>0</v>
      </c>
      <c r="J122" s="22">
        <f>SUMIF('Run for Freedom 5K'!$F$2:$F$300,$F122,'Run for Freedom 5K'!$J$2:$J$300)</f>
        <v>8.4</v>
      </c>
      <c r="K122" s="22">
        <f>SUMIF('Footrace for the Fallen 5K'!$F$2:$F$366,$F122,'Footrace for the Fallen 5K'!$J$2:$J$366)</f>
        <v>0</v>
      </c>
      <c r="L122" s="22">
        <f>SUMIF('New England Half'!$F$2:$F$355,$F122,'New England Half'!$J$2:$J$355)</f>
        <v>0</v>
      </c>
      <c r="M122" s="24">
        <f>SUM(G122:L122)</f>
        <v>12.9</v>
      </c>
    </row>
    <row r="123" spans="1:13">
      <c r="A123" s="3" t="s">
        <v>181</v>
      </c>
      <c r="B123" s="3" t="s">
        <v>182</v>
      </c>
      <c r="C123" s="3" t="s">
        <v>38</v>
      </c>
      <c r="D123" s="3">
        <v>67</v>
      </c>
      <c r="E123" s="3" t="s">
        <v>19</v>
      </c>
      <c r="F123" s="19" t="str">
        <f>A123&amp;B123&amp;C123&amp;E123</f>
        <v>CherylAdamsFMILLENNIUM RUNNING</v>
      </c>
      <c r="G123" s="22">
        <f>SUMIF('Shamrock 5K'!$F$2:$F$300,$F123,'Shamrock 5K'!$J$2:$J$300)</f>
        <v>1.1000000000000001</v>
      </c>
      <c r="H123" s="22">
        <f>SUMIF('Nashua 10K'!$F$2:$F$300,$F123,'Nashua 10K'!$J$2:$J$300)</f>
        <v>3.75</v>
      </c>
      <c r="I123" s="22">
        <f>SUMIF('Shaker 7'!$F$2:$F$300,$F123,'Shaker 7'!$J$2:$J$300)</f>
        <v>6</v>
      </c>
      <c r="J123" s="22">
        <f>SUMIF('Run for Freedom 5K'!$F$2:$F$300,$F123,'Run for Freedom 5K'!$J$2:$J$300)</f>
        <v>1</v>
      </c>
      <c r="K123" s="22">
        <f>SUMIF('Footrace for the Fallen 5K'!$F$2:$F$366,$F123,'Footrace for the Fallen 5K'!$J$2:$J$366)</f>
        <v>1</v>
      </c>
      <c r="L123" s="22">
        <f>SUMIF('New England Half'!$F$2:$F$355,$F123,'New England Half'!$J$2:$J$355)</f>
        <v>0</v>
      </c>
      <c r="M123" s="24">
        <f>SUM(G123:L123)</f>
        <v>12.85</v>
      </c>
    </row>
    <row r="124" spans="1:13">
      <c r="A124" t="s">
        <v>831</v>
      </c>
      <c r="B124" t="s">
        <v>832</v>
      </c>
      <c r="C124" t="s">
        <v>38</v>
      </c>
      <c r="D124">
        <v>31</v>
      </c>
      <c r="E124" t="s">
        <v>17</v>
      </c>
      <c r="F124" s="19" t="str">
        <f>A124&amp;B124&amp;C124&amp;E124</f>
        <v>ElliennePlanchetFGATE CITY STRIDERS</v>
      </c>
      <c r="G124" s="22">
        <f>SUMIF('Shamrock 5K'!$F$2:$F$300,$F124,'Shamrock 5K'!$J$2:$J$300)</f>
        <v>0</v>
      </c>
      <c r="H124" s="22">
        <f>SUMIF('Nashua 10K'!$F$2:$F$300,$F124,'Nashua 10K'!$J$2:$J$300)</f>
        <v>0</v>
      </c>
      <c r="I124" s="22">
        <f>SUMIF('Shaker 7'!$F$2:$F$300,$F124,'Shaker 7'!$J$2:$J$300)</f>
        <v>0</v>
      </c>
      <c r="J124" s="22">
        <f>SUMIF('Run for Freedom 5K'!$F$2:$F$300,$F124,'Run for Freedom 5K'!$J$2:$J$300)</f>
        <v>0</v>
      </c>
      <c r="K124" s="22">
        <f>SUMIF('Footrace for the Fallen 5K'!$F$2:$F$366,$F124,'Footrace for the Fallen 5K'!$J$2:$J$366)</f>
        <v>0</v>
      </c>
      <c r="L124" s="22">
        <f>SUMIF('New England Half'!$F$2:$F$355,$F124,'New England Half'!$J$2:$J$355)</f>
        <v>12.5</v>
      </c>
      <c r="M124" s="24">
        <f>SUM(G124:L124)</f>
        <v>12.5</v>
      </c>
    </row>
    <row r="125" spans="1:13">
      <c r="A125" s="3" t="s">
        <v>241</v>
      </c>
      <c r="B125" s="3" t="s">
        <v>242</v>
      </c>
      <c r="C125" s="3" t="s">
        <v>38</v>
      </c>
      <c r="D125" s="3">
        <v>28</v>
      </c>
      <c r="E125" s="3" t="s">
        <v>20</v>
      </c>
      <c r="F125" s="20" t="str">
        <f>A125&amp;B125&amp;C125&amp;E125</f>
        <v>KatherineLoombaFUPPER VALLEY RUNNING CLUB</v>
      </c>
      <c r="G125" s="22">
        <f>SUMIF('Shamrock 5K'!$F$2:$F$300,$F125,'Shamrock 5K'!$J$2:$J$300)</f>
        <v>12.5</v>
      </c>
      <c r="H125" s="22">
        <f>SUMIF('Nashua 10K'!$F$2:$F$300,$F125,'Nashua 10K'!$J$2:$J$300)</f>
        <v>0</v>
      </c>
      <c r="I125" s="22">
        <f>SUMIF('Shaker 7'!$F$2:$F$300,$F125,'Shaker 7'!$J$2:$J$300)</f>
        <v>0</v>
      </c>
      <c r="J125" s="22">
        <f>SUMIF('Run for Freedom 5K'!$F$2:$F$300,$F125,'Run for Freedom 5K'!$J$2:$J$300)</f>
        <v>0</v>
      </c>
      <c r="K125" s="22">
        <f>SUMIF('Footrace for the Fallen 5K'!$F$2:$F$366,$F125,'Footrace for the Fallen 5K'!$J$2:$J$366)</f>
        <v>0</v>
      </c>
      <c r="L125" s="22">
        <f>SUMIF('New England Half'!$F$2:$F$355,$F125,'New England Half'!$J$2:$J$355)</f>
        <v>0</v>
      </c>
      <c r="M125" s="24">
        <f>SUM(G125:L125)</f>
        <v>12.5</v>
      </c>
    </row>
    <row r="126" spans="1:13">
      <c r="A126" s="3" t="s">
        <v>290</v>
      </c>
      <c r="B126" s="3" t="s">
        <v>274</v>
      </c>
      <c r="C126" s="3" t="s">
        <v>38</v>
      </c>
      <c r="D126" s="3">
        <v>48</v>
      </c>
      <c r="E126" s="3" t="s">
        <v>20</v>
      </c>
      <c r="F126" s="19" t="str">
        <f>A126&amp;B126&amp;C126&amp;E126</f>
        <v>ChrisWolfeFUPPER VALLEY RUNNING CLUB</v>
      </c>
      <c r="G126" s="22">
        <f>SUMIF('Shamrock 5K'!$F$2:$F$300,$F126,'Shamrock 5K'!$J$2:$J$300)</f>
        <v>5.25</v>
      </c>
      <c r="H126" s="22">
        <f>SUMIF('Nashua 10K'!$F$2:$F$300,$F126,'Nashua 10K'!$J$2:$J$300)</f>
        <v>0</v>
      </c>
      <c r="I126" s="22">
        <f>SUMIF('Shaker 7'!$F$2:$F$300,$F126,'Shaker 7'!$J$2:$J$300)</f>
        <v>7</v>
      </c>
      <c r="J126" s="22">
        <f>SUMIF('Run for Freedom 5K'!$F$2:$F$300,$F126,'Run for Freedom 5K'!$J$2:$J$300)</f>
        <v>0</v>
      </c>
      <c r="K126" s="22">
        <f>SUMIF('Footrace for the Fallen 5K'!$F$2:$F$366,$F126,'Footrace for the Fallen 5K'!$J$2:$J$366)</f>
        <v>0</v>
      </c>
      <c r="L126" s="22">
        <f>SUMIF('New England Half'!$F$2:$F$355,$F126,'New England Half'!$J$2:$J$355)</f>
        <v>0</v>
      </c>
      <c r="M126" s="24">
        <f>SUM(G126:L126)</f>
        <v>12.25</v>
      </c>
    </row>
    <row r="127" spans="1:13">
      <c r="A127" s="3" t="s">
        <v>247</v>
      </c>
      <c r="B127" s="3" t="s">
        <v>288</v>
      </c>
      <c r="C127" s="3" t="s">
        <v>38</v>
      </c>
      <c r="D127" s="3">
        <v>40</v>
      </c>
      <c r="E127" s="3" t="s">
        <v>20</v>
      </c>
      <c r="F127" s="19" t="str">
        <f>A127&amp;B127&amp;C127&amp;E127</f>
        <v>SarahSwansonFUPPER VALLEY RUNNING CLUB</v>
      </c>
      <c r="G127" s="22">
        <f>SUMIF('Shamrock 5K'!$F$2:$F$300,$F127,'Shamrock 5K'!$J$2:$J$300)</f>
        <v>7</v>
      </c>
      <c r="H127" s="22">
        <f>SUMIF('Nashua 10K'!$F$2:$F$300,$F127,'Nashua 10K'!$J$2:$J$300)</f>
        <v>0</v>
      </c>
      <c r="I127" s="22">
        <f>SUMIF('Shaker 7'!$F$2:$F$300,$F127,'Shaker 7'!$J$2:$J$300)</f>
        <v>5</v>
      </c>
      <c r="J127" s="22">
        <f>SUMIF('Run for Freedom 5K'!$F$2:$F$300,$F127,'Run for Freedom 5K'!$J$2:$J$300)</f>
        <v>0</v>
      </c>
      <c r="K127" s="22">
        <f>SUMIF('Footrace for the Fallen 5K'!$F$2:$F$366,$F127,'Footrace for the Fallen 5K'!$J$2:$J$366)</f>
        <v>0</v>
      </c>
      <c r="L127" s="22">
        <f>SUMIF('New England Half'!$F$2:$F$355,$F127,'New England Half'!$J$2:$J$355)</f>
        <v>0</v>
      </c>
      <c r="M127" s="24">
        <f>SUM(G127:L127)</f>
        <v>12</v>
      </c>
    </row>
    <row r="128" spans="1:13">
      <c r="A128" s="3" t="s">
        <v>255</v>
      </c>
      <c r="B128" s="3" t="s">
        <v>256</v>
      </c>
      <c r="C128" s="3" t="s">
        <v>38</v>
      </c>
      <c r="D128" s="3">
        <v>38</v>
      </c>
      <c r="E128" s="3" t="s">
        <v>20</v>
      </c>
      <c r="F128" s="19" t="str">
        <f>A128&amp;B128&amp;C128&amp;E128</f>
        <v>StephaniePapasFUPPER VALLEY RUNNING CLUB</v>
      </c>
      <c r="G128" s="22">
        <f>SUMIF('Shamrock 5K'!$F$2:$F$300,$F128,'Shamrock 5K'!$J$2:$J$300)</f>
        <v>11.5</v>
      </c>
      <c r="H128" s="22">
        <f>SUMIF('Nashua 10K'!$F$2:$F$300,$F128,'Nashua 10K'!$J$2:$J$300)</f>
        <v>0</v>
      </c>
      <c r="I128" s="22">
        <f>SUMIF('Shaker 7'!$F$2:$F$300,$F128,'Shaker 7'!$J$2:$J$300)</f>
        <v>0</v>
      </c>
      <c r="J128" s="22">
        <f>SUMIF('Run for Freedom 5K'!$F$2:$F$300,$F128,'Run for Freedom 5K'!$J$2:$J$300)</f>
        <v>0</v>
      </c>
      <c r="K128" s="22">
        <f>SUMIF('Footrace for the Fallen 5K'!$F$2:$F$366,$F128,'Footrace for the Fallen 5K'!$J$2:$J$366)</f>
        <v>0</v>
      </c>
      <c r="L128" s="22">
        <f>SUMIF('New England Half'!$F$2:$F$355,$F128,'New England Half'!$J$2:$J$355)</f>
        <v>0</v>
      </c>
      <c r="M128" s="24">
        <f>SUM(G128:L128)</f>
        <v>11.5</v>
      </c>
    </row>
    <row r="129" spans="1:13">
      <c r="A129" t="s">
        <v>241</v>
      </c>
      <c r="B129" t="s">
        <v>427</v>
      </c>
      <c r="C129" t="s">
        <v>38</v>
      </c>
      <c r="D129" s="3">
        <v>35</v>
      </c>
      <c r="E129" s="3" t="s">
        <v>19</v>
      </c>
      <c r="F129" s="19" t="str">
        <f>A129&amp;B129&amp;C129&amp;E129</f>
        <v>KatherineGrzybFMILLENNIUM RUNNING</v>
      </c>
      <c r="G129" s="22">
        <f>SUMIF('Shamrock 5K'!$F$2:$F$300,$F129,'Shamrock 5K'!$J$2:$J$300)</f>
        <v>0</v>
      </c>
      <c r="H129" s="22">
        <f>SUMIF('Nashua 10K'!$F$2:$F$300,$F129,'Nashua 10K'!$J$2:$J$300)</f>
        <v>0</v>
      </c>
      <c r="I129" s="22">
        <f>SUMIF('Shaker 7'!$F$2:$F$300,$F129,'Shaker 7'!$J$2:$J$300)</f>
        <v>8.4</v>
      </c>
      <c r="J129" s="22">
        <f>SUMIF('Run for Freedom 5K'!$F$2:$F$300,$F129,'Run for Freedom 5K'!$J$2:$J$300)</f>
        <v>0</v>
      </c>
      <c r="K129" s="22">
        <f>SUMIF('Footrace for the Fallen 5K'!$F$2:$F$366,$F129,'Footrace for the Fallen 5K'!$J$2:$J$366)</f>
        <v>3</v>
      </c>
      <c r="L129" s="22">
        <f>SUMIF('New England Half'!$F$2:$F$355,$F129,'New England Half'!$J$2:$J$355)</f>
        <v>0</v>
      </c>
      <c r="M129" s="24">
        <f>SUM(G129:L129)</f>
        <v>11.4</v>
      </c>
    </row>
    <row r="130" spans="1:13">
      <c r="A130" s="3" t="s">
        <v>372</v>
      </c>
      <c r="B130" s="3" t="s">
        <v>362</v>
      </c>
      <c r="C130" s="3" t="s">
        <v>38</v>
      </c>
      <c r="D130" s="3">
        <v>63</v>
      </c>
      <c r="E130" s="3" t="s">
        <v>18</v>
      </c>
      <c r="F130" s="19" t="str">
        <f>A130&amp;B130&amp;C130&amp;E130</f>
        <v>ThereseKermanFGREATER DERRY TRACK CLUB</v>
      </c>
      <c r="G130" s="22">
        <f>SUMIF('Shamrock 5K'!$F$2:$F$300,$F130,'Shamrock 5K'!$J$2:$J$300)</f>
        <v>0</v>
      </c>
      <c r="H130" s="22">
        <f>SUMIF('Nashua 10K'!$F$2:$F$300,$F130,'Nashua 10K'!$J$2:$J$300)</f>
        <v>6.5</v>
      </c>
      <c r="I130" s="22">
        <f>SUMIF('Shaker 7'!$F$2:$F$300,$F130,'Shaker 7'!$J$2:$J$300)</f>
        <v>0</v>
      </c>
      <c r="J130" s="22">
        <f>SUMIF('Run for Freedom 5K'!$F$2:$F$300,$F130,'Run for Freedom 5K'!$J$2:$J$300)</f>
        <v>4.75</v>
      </c>
      <c r="K130" s="22">
        <f>SUMIF('Footrace for the Fallen 5K'!$F$2:$F$366,$F130,'Footrace for the Fallen 5K'!$J$2:$J$366)</f>
        <v>0</v>
      </c>
      <c r="L130" s="22">
        <f>SUMIF('New England Half'!$F$2:$F$355,$F130,'New England Half'!$J$2:$J$355)</f>
        <v>0</v>
      </c>
      <c r="M130" s="24">
        <f>SUM(G130:L130)</f>
        <v>11.25</v>
      </c>
    </row>
    <row r="131" spans="1:13">
      <c r="A131" s="3" t="s">
        <v>138</v>
      </c>
      <c r="B131" s="3" t="s">
        <v>139</v>
      </c>
      <c r="C131" s="3" t="s">
        <v>38</v>
      </c>
      <c r="D131" s="3">
        <v>64</v>
      </c>
      <c r="E131" s="3" t="s">
        <v>18</v>
      </c>
      <c r="F131" s="19" t="str">
        <f>A131&amp;B131&amp;C131&amp;E131</f>
        <v>PegLandryFGREATER DERRY TRACK CLUB</v>
      </c>
      <c r="G131" s="22">
        <f>SUMIF('Shamrock 5K'!$F$2:$F$300,$F131,'Shamrock 5K'!$J$2:$J$300)</f>
        <v>5.75</v>
      </c>
      <c r="H131" s="22">
        <f>SUMIF('Nashua 10K'!$F$2:$F$300,$F131,'Nashua 10K'!$J$2:$J$300)</f>
        <v>0</v>
      </c>
      <c r="I131" s="22">
        <f>SUMIF('Shaker 7'!$F$2:$F$300,$F131,'Shaker 7'!$J$2:$J$300)</f>
        <v>0</v>
      </c>
      <c r="J131" s="22">
        <f>SUMIF('Run for Freedom 5K'!$F$2:$F$300,$F131,'Run for Freedom 5K'!$J$2:$J$300)</f>
        <v>4.25</v>
      </c>
      <c r="K131" s="22">
        <f>SUMIF('Footrace for the Fallen 5K'!$F$2:$F$366,$F131,'Footrace for the Fallen 5K'!$J$2:$J$366)</f>
        <v>1.2</v>
      </c>
      <c r="L131" s="22">
        <f>SUMIF('New England Half'!$F$2:$F$355,$F131,'New England Half'!$J$2:$J$355)</f>
        <v>0</v>
      </c>
      <c r="M131" s="24">
        <f>SUM(G131:L131)</f>
        <v>11.2</v>
      </c>
    </row>
    <row r="132" spans="1:13">
      <c r="A132" t="s">
        <v>356</v>
      </c>
      <c r="B132" t="s">
        <v>720</v>
      </c>
      <c r="C132" t="s">
        <v>38</v>
      </c>
      <c r="D132" s="3">
        <v>51</v>
      </c>
      <c r="E132" t="s">
        <v>18</v>
      </c>
      <c r="F132" s="19" t="str">
        <f>A132&amp;B132&amp;C132&amp;E132</f>
        <v>MariaHernandez GuerinFGREATER DERRY TRACK CLUB</v>
      </c>
      <c r="G132" s="22">
        <f>SUMIF('Shamrock 5K'!$F$2:$F$300,$F132,'Shamrock 5K'!$J$2:$J$300)</f>
        <v>0</v>
      </c>
      <c r="H132" s="22">
        <f>SUMIF('Nashua 10K'!$F$2:$F$300,$F132,'Nashua 10K'!$J$2:$J$300)</f>
        <v>0</v>
      </c>
      <c r="I132" s="22">
        <f>SUMIF('Shaker 7'!$F$2:$F$300,$F132,'Shaker 7'!$J$2:$J$300)</f>
        <v>0</v>
      </c>
      <c r="J132" s="22">
        <f>SUMIF('Run for Freedom 5K'!$F$2:$F$300,$F132,'Run for Freedom 5K'!$J$2:$J$300)</f>
        <v>0</v>
      </c>
      <c r="K132" s="22">
        <f>SUMIF('Footrace for the Fallen 5K'!$F$2:$F$366,$F132,'Footrace for the Fallen 5K'!$J$2:$J$366)</f>
        <v>11</v>
      </c>
      <c r="L132" s="22">
        <f>SUMIF('New England Half'!$F$2:$F$355,$F132,'New England Half'!$J$2:$J$355)</f>
        <v>0</v>
      </c>
      <c r="M132" s="24">
        <f>SUM(G132:L132)</f>
        <v>11</v>
      </c>
    </row>
    <row r="133" spans="1:13">
      <c r="A133" t="s">
        <v>867</v>
      </c>
      <c r="B133" t="s">
        <v>868</v>
      </c>
      <c r="C133" t="s">
        <v>38</v>
      </c>
      <c r="D133">
        <v>43</v>
      </c>
      <c r="E133" t="s">
        <v>19</v>
      </c>
      <c r="F133" s="19" t="str">
        <f>A133&amp;B133&amp;C133&amp;E133</f>
        <v>LindsayMitchellFMILLENNIUM RUNNING</v>
      </c>
      <c r="G133" s="22">
        <f>SUMIF('Shamrock 5K'!$F$2:$F$300,$F133,'Shamrock 5K'!$J$2:$J$300)</f>
        <v>0</v>
      </c>
      <c r="H133" s="22">
        <f>SUMIF('Nashua 10K'!$F$2:$F$300,$F133,'Nashua 10K'!$J$2:$J$300)</f>
        <v>0</v>
      </c>
      <c r="I133" s="22">
        <f>SUMIF('Shaker 7'!$F$2:$F$300,$F133,'Shaker 7'!$J$2:$J$300)</f>
        <v>0</v>
      </c>
      <c r="J133" s="22">
        <f>SUMIF('Run for Freedom 5K'!$F$2:$F$300,$F133,'Run for Freedom 5K'!$J$2:$J$300)</f>
        <v>0</v>
      </c>
      <c r="K133" s="22">
        <f>SUMIF('Footrace for the Fallen 5K'!$F$2:$F$366,$F133,'Footrace for the Fallen 5K'!$J$2:$J$366)</f>
        <v>0</v>
      </c>
      <c r="L133" s="22">
        <f>SUMIF('New England Half'!$F$2:$F$355,$F133,'New England Half'!$J$2:$J$355)</f>
        <v>10.5</v>
      </c>
      <c r="M133" s="24">
        <f>SUM(G133:L133)</f>
        <v>10.5</v>
      </c>
    </row>
    <row r="134" spans="1:13">
      <c r="A134" s="3" t="s">
        <v>80</v>
      </c>
      <c r="B134" s="3" t="s">
        <v>596</v>
      </c>
      <c r="C134" s="3" t="s">
        <v>38</v>
      </c>
      <c r="D134" s="3">
        <v>51</v>
      </c>
      <c r="E134" t="s">
        <v>18</v>
      </c>
      <c r="F134" s="19" t="str">
        <f>A134&amp;B134&amp;C134&amp;E134</f>
        <v>JenniferAbreuFGREATER DERRY TRACK CLUB</v>
      </c>
      <c r="G134" s="22">
        <f>SUMIF('Shamrock 5K'!$F$2:$F$300,$F134,'Shamrock 5K'!$J$2:$J$300)</f>
        <v>0</v>
      </c>
      <c r="H134" s="22">
        <f>SUMIF('Nashua 10K'!$F$2:$F$300,$F134,'Nashua 10K'!$J$2:$J$300)</f>
        <v>0</v>
      </c>
      <c r="I134" s="22">
        <f>SUMIF('Shaker 7'!$F$2:$F$300,$F134,'Shaker 7'!$J$2:$J$300)</f>
        <v>0</v>
      </c>
      <c r="J134" s="22">
        <f>SUMIF('Run for Freedom 5K'!$F$2:$F$300,$F134,'Run for Freedom 5K'!$J$2:$J$300)</f>
        <v>10.5</v>
      </c>
      <c r="K134" s="22">
        <f>SUMIF('Footrace for the Fallen 5K'!$F$2:$F$366,$F134,'Footrace for the Fallen 5K'!$J$2:$J$366)</f>
        <v>0</v>
      </c>
      <c r="L134" s="22">
        <f>SUMIF('New England Half'!$F$2:$F$355,$F134,'New England Half'!$J$2:$J$355)</f>
        <v>0</v>
      </c>
      <c r="M134" s="24">
        <f>SUM(G134:L134)</f>
        <v>10.5</v>
      </c>
    </row>
    <row r="135" spans="1:13">
      <c r="A135" s="3" t="s">
        <v>334</v>
      </c>
      <c r="B135" s="3" t="s">
        <v>333</v>
      </c>
      <c r="C135" s="3" t="s">
        <v>38</v>
      </c>
      <c r="D135" s="3">
        <v>52</v>
      </c>
      <c r="E135" s="3" t="s">
        <v>20</v>
      </c>
      <c r="F135" s="19" t="str">
        <f>A135&amp;B135&amp;C135&amp;E135</f>
        <v>JenFrostFUPPER VALLEY RUNNING CLUB</v>
      </c>
      <c r="G135" s="22">
        <f>SUMIF('Shamrock 5K'!$F$2:$F$300,$F135,'Shamrock 5K'!$J$2:$J$300)</f>
        <v>10.5</v>
      </c>
      <c r="H135" s="22">
        <f>SUMIF('Nashua 10K'!$F$2:$F$300,$F135,'Nashua 10K'!$J$2:$J$300)</f>
        <v>0</v>
      </c>
      <c r="I135" s="22">
        <f>SUMIF('Shaker 7'!$F$2:$F$300,$F135,'Shaker 7'!$J$2:$J$300)</f>
        <v>0</v>
      </c>
      <c r="J135" s="22">
        <f>SUMIF('Run for Freedom 5K'!$F$2:$F$300,$F135,'Run for Freedom 5K'!$J$2:$J$300)</f>
        <v>0</v>
      </c>
      <c r="K135" s="22">
        <f>SUMIF('Footrace for the Fallen 5K'!$F$2:$F$366,$F135,'Footrace for the Fallen 5K'!$J$2:$J$366)</f>
        <v>0</v>
      </c>
      <c r="L135" s="22">
        <f>SUMIF('New England Half'!$F$2:$F$355,$F135,'New England Half'!$J$2:$J$355)</f>
        <v>0</v>
      </c>
      <c r="M135" s="24">
        <f>SUM(G135:L135)</f>
        <v>10.5</v>
      </c>
    </row>
    <row r="136" spans="1:13">
      <c r="A136" s="3" t="s">
        <v>189</v>
      </c>
      <c r="B136" s="3" t="s">
        <v>398</v>
      </c>
      <c r="C136" s="35" t="s">
        <v>38</v>
      </c>
      <c r="D136" s="35">
        <v>53</v>
      </c>
      <c r="E136" s="35" t="s">
        <v>17</v>
      </c>
      <c r="F136" s="19" t="str">
        <f>A136&amp;B136&amp;C136&amp;E136</f>
        <v>MicheleGuilfoilFGATE CITY STRIDERS</v>
      </c>
      <c r="G136" s="22">
        <f>SUMIF('Shamrock 5K'!$F$2:$F$300,$F136,'Shamrock 5K'!$J$2:$J$300)</f>
        <v>0</v>
      </c>
      <c r="H136" s="22">
        <f>SUMIF('Nashua 10K'!$F$2:$F$300,$F136,'Nashua 10K'!$J$2:$J$300)</f>
        <v>10.5</v>
      </c>
      <c r="I136" s="22">
        <f>SUMIF('Shaker 7'!$F$2:$F$300,$F136,'Shaker 7'!$J$2:$J$300)</f>
        <v>0</v>
      </c>
      <c r="J136" s="22">
        <f>SUMIF('Run for Freedom 5K'!$F$2:$F$300,$F136,'Run for Freedom 5K'!$J$2:$J$300)</f>
        <v>0</v>
      </c>
      <c r="K136" s="22">
        <f>SUMIF('Footrace for the Fallen 5K'!$F$2:$F$366,$F136,'Footrace for the Fallen 5K'!$J$2:$J$366)</f>
        <v>0</v>
      </c>
      <c r="L136" s="22">
        <f>SUMIF('New England Half'!$F$2:$F$355,$F136,'New England Half'!$J$2:$J$355)</f>
        <v>0</v>
      </c>
      <c r="M136" s="24">
        <f>SUM(G136:L136)</f>
        <v>10.5</v>
      </c>
    </row>
    <row r="137" spans="1:13">
      <c r="A137" t="s">
        <v>389</v>
      </c>
      <c r="B137" t="s">
        <v>717</v>
      </c>
      <c r="C137" t="s">
        <v>38</v>
      </c>
      <c r="D137" s="3">
        <v>57</v>
      </c>
      <c r="E137" s="3" t="s">
        <v>19</v>
      </c>
      <c r="F137" s="19" t="str">
        <f>A137&amp;B137&amp;C137&amp;E137</f>
        <v>AngelaBoyleFMILLENNIUM RUNNING</v>
      </c>
      <c r="G137" s="22">
        <f>SUMIF('Shamrock 5K'!$F$2:$F$300,$F137,'Shamrock 5K'!$J$2:$J$300)</f>
        <v>0</v>
      </c>
      <c r="H137" s="22">
        <f>SUMIF('Nashua 10K'!$F$2:$F$300,$F137,'Nashua 10K'!$J$2:$J$300)</f>
        <v>0</v>
      </c>
      <c r="I137" s="22">
        <f>SUMIF('Shaker 7'!$F$2:$F$300,$F137,'Shaker 7'!$J$2:$J$300)</f>
        <v>0</v>
      </c>
      <c r="J137" s="22">
        <f>SUMIF('Run for Freedom 5K'!$F$2:$F$300,$F137,'Run for Freedom 5K'!$J$2:$J$300)</f>
        <v>0</v>
      </c>
      <c r="K137" s="22">
        <f>SUMIF('Footrace for the Fallen 5K'!$F$2:$F$366,$F137,'Footrace for the Fallen 5K'!$J$2:$J$366)</f>
        <v>10.5</v>
      </c>
      <c r="L137" s="22">
        <f>SUMIF('New England Half'!$F$2:$F$355,$F137,'New England Half'!$J$2:$J$355)</f>
        <v>0</v>
      </c>
      <c r="M137" s="24">
        <f>SUM(G137:L137)</f>
        <v>10.5</v>
      </c>
    </row>
    <row r="138" spans="1:13">
      <c r="A138" s="3" t="s">
        <v>141</v>
      </c>
      <c r="B138" s="3" t="s">
        <v>142</v>
      </c>
      <c r="C138" s="3" t="s">
        <v>38</v>
      </c>
      <c r="D138" s="3">
        <v>60</v>
      </c>
      <c r="E138" s="3" t="s">
        <v>18</v>
      </c>
      <c r="F138" s="19" t="str">
        <f>A138&amp;B138&amp;C138&amp;E138</f>
        <v>ChristineSmithFGREATER DERRY TRACK CLUB</v>
      </c>
      <c r="G138" s="22">
        <f>SUMIF('Shamrock 5K'!$F$2:$F$300,$F138,'Shamrock 5K'!$J$2:$J$300)</f>
        <v>1.6</v>
      </c>
      <c r="H138" s="22">
        <f>SUMIF('Nashua 10K'!$F$2:$F$300,$F138,'Nashua 10K'!$J$2:$J$300)</f>
        <v>2.6</v>
      </c>
      <c r="I138" s="22">
        <f>SUMIF('Shaker 7'!$F$2:$F$300,$F138,'Shaker 7'!$J$2:$J$300)</f>
        <v>0</v>
      </c>
      <c r="J138" s="22">
        <f>SUMIF('Run for Freedom 5K'!$F$2:$F$300,$F138,'Run for Freedom 5K'!$J$2:$J$300)</f>
        <v>1</v>
      </c>
      <c r="K138" s="22">
        <f>SUMIF('Footrace for the Fallen 5K'!$F$2:$F$366,$F138,'Footrace for the Fallen 5K'!$J$2:$J$366)</f>
        <v>3.75</v>
      </c>
      <c r="L138" s="22">
        <f>SUMIF('New England Half'!$F$2:$F$355,$F138,'New England Half'!$J$2:$J$355)</f>
        <v>1.1000000000000001</v>
      </c>
      <c r="M138" s="24">
        <f>SUM(G138:L138)</f>
        <v>10.049999999999999</v>
      </c>
    </row>
    <row r="139" spans="1:13">
      <c r="A139" s="3" t="s">
        <v>389</v>
      </c>
      <c r="B139" s="3" t="s">
        <v>390</v>
      </c>
      <c r="C139" s="3" t="s">
        <v>38</v>
      </c>
      <c r="D139" s="3">
        <v>45</v>
      </c>
      <c r="E139" s="3" t="s">
        <v>17</v>
      </c>
      <c r="F139" s="19" t="str">
        <f>A139&amp;B139&amp;C139&amp;E139</f>
        <v>AngelaPoulinFGATE CITY STRIDERS</v>
      </c>
      <c r="G139" s="22">
        <f>SUMIF('Shamrock 5K'!$F$2:$F$300,$F139,'Shamrock 5K'!$J$2:$J$300)</f>
        <v>0</v>
      </c>
      <c r="H139" s="22">
        <f>SUMIF('Nashua 10K'!$F$2:$F$300,$F139,'Nashua 10K'!$J$2:$J$300)</f>
        <v>10</v>
      </c>
      <c r="I139" s="22">
        <f>SUMIF('Shaker 7'!$F$2:$F$300,$F139,'Shaker 7'!$J$2:$J$300)</f>
        <v>0</v>
      </c>
      <c r="J139" s="22">
        <f>SUMIF('Run for Freedom 5K'!$F$2:$F$300,$F139,'Run for Freedom 5K'!$J$2:$J$300)</f>
        <v>0</v>
      </c>
      <c r="K139" s="22">
        <f>SUMIF('Footrace for the Fallen 5K'!$F$2:$F$366,$F139,'Footrace for the Fallen 5K'!$J$2:$J$366)</f>
        <v>0</v>
      </c>
      <c r="L139" s="22">
        <f>SUMIF('New England Half'!$F$2:$F$355,$F139,'New England Half'!$J$2:$J$355)</f>
        <v>0</v>
      </c>
      <c r="M139" s="24">
        <f>SUM(G139:L139)</f>
        <v>10</v>
      </c>
    </row>
    <row r="140" spans="1:13">
      <c r="A140" s="3" t="s">
        <v>315</v>
      </c>
      <c r="B140" s="3" t="s">
        <v>316</v>
      </c>
      <c r="C140" s="3" t="s">
        <v>38</v>
      </c>
      <c r="D140" s="3">
        <v>61</v>
      </c>
      <c r="E140" s="3" t="s">
        <v>20</v>
      </c>
      <c r="F140" s="19" t="str">
        <f>A140&amp;B140&amp;C140&amp;E140</f>
        <v>JuliaNeilyFUPPER VALLEY RUNNING CLUB</v>
      </c>
      <c r="G140" s="22">
        <f>SUMIF('Shamrock 5K'!$F$2:$F$300,$F140,'Shamrock 5K'!$J$2:$J$300)</f>
        <v>4.25</v>
      </c>
      <c r="H140" s="22">
        <f>SUMIF('Nashua 10K'!$F$2:$F$300,$F140,'Nashua 10K'!$J$2:$J$300)</f>
        <v>0</v>
      </c>
      <c r="I140" s="22">
        <f>SUMIF('Shaker 7'!$F$2:$F$300,$F140,'Shaker 7'!$J$2:$J$300)</f>
        <v>5.5</v>
      </c>
      <c r="J140" s="22">
        <f>SUMIF('Run for Freedom 5K'!$F$2:$F$300,$F140,'Run for Freedom 5K'!$J$2:$J$300)</f>
        <v>0</v>
      </c>
      <c r="K140" s="22">
        <f>SUMIF('Footrace for the Fallen 5K'!$F$2:$F$366,$F140,'Footrace for the Fallen 5K'!$J$2:$J$366)</f>
        <v>0</v>
      </c>
      <c r="L140" s="22">
        <f>SUMIF('New England Half'!$F$2:$F$355,$F140,'New England Half'!$J$2:$J$355)</f>
        <v>0</v>
      </c>
      <c r="M140" s="24">
        <f>SUM(G140:L140)</f>
        <v>9.75</v>
      </c>
    </row>
    <row r="141" spans="1:13">
      <c r="A141" t="s">
        <v>283</v>
      </c>
      <c r="B141" t="s">
        <v>122</v>
      </c>
      <c r="C141" t="s">
        <v>38</v>
      </c>
      <c r="D141" s="3">
        <v>39</v>
      </c>
      <c r="E141" s="3" t="s">
        <v>19</v>
      </c>
      <c r="F141" s="19" t="str">
        <f>A141&amp;B141&amp;C141&amp;E141</f>
        <v>RebeccaPeabodyFMILLENNIUM RUNNING</v>
      </c>
      <c r="G141" s="22">
        <f>SUMIF('Shamrock 5K'!$F$2:$F$300,$F141,'Shamrock 5K'!$J$2:$J$300)</f>
        <v>0</v>
      </c>
      <c r="H141" s="22">
        <f>SUMIF('Nashua 10K'!$F$2:$F$300,$F141,'Nashua 10K'!$J$2:$J$300)</f>
        <v>0</v>
      </c>
      <c r="I141" s="22">
        <f>SUMIF('Shaker 7'!$F$2:$F$300,$F141,'Shaker 7'!$J$2:$J$300)</f>
        <v>0</v>
      </c>
      <c r="J141" s="22">
        <f>SUMIF('Run for Freedom 5K'!$F$2:$F$300,$F141,'Run for Freedom 5K'!$J$2:$J$300)</f>
        <v>0</v>
      </c>
      <c r="K141" s="22">
        <f>SUMIF('Footrace for the Fallen 5K'!$F$2:$F$366,$F141,'Footrace for the Fallen 5K'!$J$2:$J$366)</f>
        <v>9.5</v>
      </c>
      <c r="L141" s="22">
        <f>SUMIF('New England Half'!$F$2:$F$355,$F141,'New England Half'!$J$2:$J$355)</f>
        <v>0</v>
      </c>
      <c r="M141" s="24">
        <f>SUM(G141:L141)</f>
        <v>9.5</v>
      </c>
    </row>
    <row r="142" spans="1:13">
      <c r="A142" s="3" t="s">
        <v>300</v>
      </c>
      <c r="B142" s="3" t="s">
        <v>301</v>
      </c>
      <c r="C142" s="3" t="s">
        <v>38</v>
      </c>
      <c r="D142" s="3">
        <v>64</v>
      </c>
      <c r="E142" s="3" t="s">
        <v>20</v>
      </c>
      <c r="F142" s="19" t="str">
        <f>A142&amp;B142&amp;C142&amp;E142</f>
        <v>SusanBorotzFUPPER VALLEY RUNNING CLUB</v>
      </c>
      <c r="G142" s="22">
        <f>SUMIF('Shamrock 5K'!$F$2:$F$300,$F142,'Shamrock 5K'!$J$2:$J$300)</f>
        <v>9.5</v>
      </c>
      <c r="H142" s="22">
        <f>SUMIF('Nashua 10K'!$F$2:$F$300,$F142,'Nashua 10K'!$J$2:$J$300)</f>
        <v>0</v>
      </c>
      <c r="I142" s="22">
        <f>SUMIF('Shaker 7'!$F$2:$F$300,$F142,'Shaker 7'!$J$2:$J$300)</f>
        <v>0</v>
      </c>
      <c r="J142" s="22">
        <f>SUMIF('Run for Freedom 5K'!$F$2:$F$300,$F142,'Run for Freedom 5K'!$J$2:$J$300)</f>
        <v>0</v>
      </c>
      <c r="K142" s="22">
        <f>SUMIF('Footrace for the Fallen 5K'!$F$2:$F$366,$F142,'Footrace for the Fallen 5K'!$J$2:$J$366)</f>
        <v>0</v>
      </c>
      <c r="L142" s="22">
        <f>SUMIF('New England Half'!$F$2:$F$355,$F142,'New England Half'!$J$2:$J$355)</f>
        <v>0</v>
      </c>
      <c r="M142" s="24">
        <f>SUM(G142:L142)</f>
        <v>9.5</v>
      </c>
    </row>
    <row r="143" spans="1:13">
      <c r="A143" t="s">
        <v>393</v>
      </c>
      <c r="B143" t="s">
        <v>603</v>
      </c>
      <c r="C143" t="s">
        <v>38</v>
      </c>
      <c r="D143" s="3">
        <v>47</v>
      </c>
      <c r="E143" s="3" t="s">
        <v>19</v>
      </c>
      <c r="F143" s="19" t="str">
        <f>A143&amp;B143&amp;C143&amp;E143</f>
        <v>JillOberFMILLENNIUM RUNNING</v>
      </c>
      <c r="G143" s="22">
        <f>SUMIF('Shamrock 5K'!$F$2:$F$300,$F143,'Shamrock 5K'!$J$2:$J$300)</f>
        <v>0</v>
      </c>
      <c r="H143" s="22">
        <f>SUMIF('Nashua 10K'!$F$2:$F$300,$F143,'Nashua 10K'!$J$2:$J$300)</f>
        <v>0</v>
      </c>
      <c r="I143" s="22">
        <f>SUMIF('Shaker 7'!$F$2:$F$300,$F143,'Shaker 7'!$J$2:$J$300)</f>
        <v>0</v>
      </c>
      <c r="J143" s="22">
        <f>SUMIF('Run for Freedom 5K'!$F$2:$F$300,$F143,'Run for Freedom 5K'!$J$2:$J$300)</f>
        <v>5</v>
      </c>
      <c r="K143" s="22">
        <f>SUMIF('Footrace for the Fallen 5K'!$F$2:$F$366,$F143,'Footrace for the Fallen 5K'!$J$2:$J$366)</f>
        <v>1.3</v>
      </c>
      <c r="L143" s="22">
        <f>SUMIF('New England Half'!$F$2:$F$355,$F143,'New England Half'!$J$2:$J$355)</f>
        <v>3</v>
      </c>
      <c r="M143" s="24">
        <f>SUM(G143:L143)</f>
        <v>9.3000000000000007</v>
      </c>
    </row>
    <row r="144" spans="1:13">
      <c r="A144" t="s">
        <v>76</v>
      </c>
      <c r="B144" t="s">
        <v>77</v>
      </c>
      <c r="C144" t="s">
        <v>38</v>
      </c>
      <c r="D144">
        <v>29</v>
      </c>
      <c r="E144" t="s">
        <v>17</v>
      </c>
      <c r="F144" s="19" t="str">
        <f>A144&amp;B144&amp;C144&amp;E144</f>
        <v>AlisonLilienfeldFGATE CITY STRIDERS</v>
      </c>
      <c r="G144" s="22">
        <f>SUMIF('Shamrock 5K'!$F$2:$F$300,$F144,'Shamrock 5K'!$J$2:$J$300)</f>
        <v>1</v>
      </c>
      <c r="H144" s="22">
        <f>SUMIF('Nashua 10K'!$F$2:$F$300,$F144,'Nashua 10K'!$J$2:$J$300)</f>
        <v>1</v>
      </c>
      <c r="I144" s="22">
        <f>SUMIF('Shaker 7'!$F$2:$F$300,$F144,'Shaker 7'!$J$2:$J$300)</f>
        <v>4.25</v>
      </c>
      <c r="J144" s="22">
        <f>SUMIF('Run for Freedom 5K'!$F$2:$F$300,$F144,'Run for Freedom 5K'!$J$2:$J$300)</f>
        <v>1</v>
      </c>
      <c r="K144" s="22">
        <f>SUMIF('Footrace for the Fallen 5K'!$F$2:$F$366,$F144,'Footrace for the Fallen 5K'!$J$2:$J$366)</f>
        <v>1</v>
      </c>
      <c r="L144" s="22">
        <f>SUMIF('New England Half'!$F$2:$F$355,$F144,'New England Half'!$J$2:$J$355)</f>
        <v>1</v>
      </c>
      <c r="M144" s="24">
        <f>SUM(G144:L144)</f>
        <v>9.25</v>
      </c>
    </row>
    <row r="145" spans="1:13">
      <c r="A145" t="s">
        <v>742</v>
      </c>
      <c r="B145" t="s">
        <v>743</v>
      </c>
      <c r="C145" t="s">
        <v>38</v>
      </c>
      <c r="D145" s="3">
        <v>36</v>
      </c>
      <c r="E145" s="3" t="s">
        <v>19</v>
      </c>
      <c r="F145" s="19" t="str">
        <f>A145&amp;B145&amp;C145&amp;E145</f>
        <v>MelissaNawnFMILLENNIUM RUNNING</v>
      </c>
      <c r="G145" s="22">
        <f>SUMIF('Shamrock 5K'!$F$2:$F$300,$F145,'Shamrock 5K'!$J$2:$J$300)</f>
        <v>0</v>
      </c>
      <c r="H145" s="22">
        <f>SUMIF('Nashua 10K'!$F$2:$F$300,$F145,'Nashua 10K'!$J$2:$J$300)</f>
        <v>0</v>
      </c>
      <c r="I145" s="22">
        <f>SUMIF('Shaker 7'!$F$2:$F$300,$F145,'Shaker 7'!$J$2:$J$300)</f>
        <v>0</v>
      </c>
      <c r="J145" s="22">
        <f>SUMIF('Run for Freedom 5K'!$F$2:$F$300,$F145,'Run for Freedom 5K'!$J$2:$J$300)</f>
        <v>0</v>
      </c>
      <c r="K145" s="22">
        <f>SUMIF('Footrace for the Fallen 5K'!$F$2:$F$366,$F145,'Footrace for the Fallen 5K'!$J$2:$J$366)</f>
        <v>3.5</v>
      </c>
      <c r="L145" s="22">
        <f>SUMIF('New England Half'!$F$2:$F$355,$F145,'New England Half'!$J$2:$J$355)</f>
        <v>5.5</v>
      </c>
      <c r="M145" s="24">
        <f>SUM(G145:L145)</f>
        <v>9</v>
      </c>
    </row>
    <row r="146" spans="1:13">
      <c r="A146" t="s">
        <v>513</v>
      </c>
      <c r="B146" t="s">
        <v>514</v>
      </c>
      <c r="C146" t="s">
        <v>38</v>
      </c>
      <c r="D146">
        <v>25</v>
      </c>
      <c r="E146" t="s">
        <v>20</v>
      </c>
      <c r="F146" s="19" t="str">
        <f>A146&amp;B146&amp;C146&amp;E146</f>
        <v>LydiaReedstromFUPPER VALLEY RUNNING CLUB</v>
      </c>
      <c r="G146" s="22">
        <f>SUMIF('Shamrock 5K'!$F$2:$F$300,$F146,'Shamrock 5K'!$J$2:$J$300)</f>
        <v>0</v>
      </c>
      <c r="H146" s="22">
        <f>SUMIF('Nashua 10K'!$F$2:$F$300,$F146,'Nashua 10K'!$J$2:$J$300)</f>
        <v>0</v>
      </c>
      <c r="I146" s="22">
        <f>SUMIF('Shaker 7'!$F$2:$F$300,$F146,'Shaker 7'!$J$2:$J$300)</f>
        <v>9</v>
      </c>
      <c r="J146" s="22">
        <f>SUMIF('Run for Freedom 5K'!$F$2:$F$300,$F146,'Run for Freedom 5K'!$J$2:$J$300)</f>
        <v>0</v>
      </c>
      <c r="K146" s="22">
        <f>SUMIF('Footrace for the Fallen 5K'!$F$2:$F$366,$F146,'Footrace for the Fallen 5K'!$J$2:$J$366)</f>
        <v>0</v>
      </c>
      <c r="L146" s="22">
        <f>SUMIF('New England Half'!$F$2:$F$355,$F146,'New England Half'!$J$2:$J$355)</f>
        <v>0</v>
      </c>
      <c r="M146" s="24">
        <f>SUM(G146:L146)</f>
        <v>9</v>
      </c>
    </row>
    <row r="147" spans="1:13">
      <c r="A147" s="3" t="s">
        <v>174</v>
      </c>
      <c r="B147" s="3" t="s">
        <v>161</v>
      </c>
      <c r="C147" s="3" t="s">
        <v>38</v>
      </c>
      <c r="D147" s="3">
        <v>54</v>
      </c>
      <c r="E147" s="3" t="s">
        <v>19</v>
      </c>
      <c r="F147" s="20" t="str">
        <f>A147&amp;B147&amp;C147&amp;E147</f>
        <v>RachelPattenFMILLENNIUM RUNNING</v>
      </c>
      <c r="G147" s="22">
        <f>SUMIF('Shamrock 5K'!$F$2:$F$300,$F147,'Shamrock 5K'!$J$2:$J$300)</f>
        <v>3.25</v>
      </c>
      <c r="H147" s="22">
        <f>SUMIF('Nashua 10K'!$F$2:$F$300,$F147,'Nashua 10K'!$J$2:$J$300)</f>
        <v>4.75</v>
      </c>
      <c r="I147" s="22">
        <f>SUMIF('Shaker 7'!$F$2:$F$300,$F147,'Shaker 7'!$J$2:$J$300)</f>
        <v>0</v>
      </c>
      <c r="J147" s="22">
        <f>SUMIF('Run for Freedom 5K'!$F$2:$F$300,$F147,'Run for Freedom 5K'!$J$2:$J$300)</f>
        <v>1</v>
      </c>
      <c r="K147" s="22">
        <f>SUMIF('Footrace for the Fallen 5K'!$F$2:$F$366,$F147,'Footrace for the Fallen 5K'!$J$2:$J$366)</f>
        <v>0</v>
      </c>
      <c r="L147" s="22">
        <f>SUMIF('New England Half'!$F$2:$F$355,$F147,'New England Half'!$J$2:$J$355)</f>
        <v>0</v>
      </c>
      <c r="M147" s="24">
        <f>SUM(G147:L147)</f>
        <v>9</v>
      </c>
    </row>
    <row r="148" spans="1:13">
      <c r="A148" t="s">
        <v>718</v>
      </c>
      <c r="B148" t="s">
        <v>719</v>
      </c>
      <c r="C148" s="3" t="s">
        <v>38</v>
      </c>
      <c r="D148" s="3">
        <v>63</v>
      </c>
      <c r="E148" s="3" t="s">
        <v>19</v>
      </c>
      <c r="F148" s="19" t="str">
        <f>A148&amp;B148&amp;C148&amp;E148</f>
        <v>DeborahRosenthalFMILLENNIUM RUNNING</v>
      </c>
      <c r="G148" s="22">
        <f>SUMIF('Shamrock 5K'!$F$2:$F$300,$F148,'Shamrock 5K'!$J$2:$J$300)</f>
        <v>0</v>
      </c>
      <c r="H148" s="22">
        <f>SUMIF('Nashua 10K'!$F$2:$F$300,$F148,'Nashua 10K'!$J$2:$J$300)</f>
        <v>0</v>
      </c>
      <c r="I148" s="22">
        <f>SUMIF('Shaker 7'!$F$2:$F$300,$F148,'Shaker 7'!$J$2:$J$300)</f>
        <v>0</v>
      </c>
      <c r="J148" s="22">
        <f>SUMIF('Run for Freedom 5K'!$F$2:$F$300,$F148,'Run for Freedom 5K'!$J$2:$J$300)</f>
        <v>0</v>
      </c>
      <c r="K148" s="22">
        <f>SUMIF('Footrace for the Fallen 5K'!$F$2:$F$366,$F148,'Footrace for the Fallen 5K'!$J$2:$J$366)</f>
        <v>9</v>
      </c>
      <c r="L148" s="22">
        <f>SUMIF('New England Half'!$F$2:$F$355,$F148,'New England Half'!$J$2:$J$355)</f>
        <v>0</v>
      </c>
      <c r="M148" s="24">
        <f>SUM(G148:L148)</f>
        <v>9</v>
      </c>
    </row>
    <row r="149" spans="1:13">
      <c r="A149" s="3" t="s">
        <v>186</v>
      </c>
      <c r="B149" s="3" t="s">
        <v>408</v>
      </c>
      <c r="C149" s="3" t="s">
        <v>38</v>
      </c>
      <c r="D149" s="3">
        <v>71</v>
      </c>
      <c r="E149" s="3" t="s">
        <v>17</v>
      </c>
      <c r="F149" s="19" t="str">
        <f>A149&amp;B149&amp;C149&amp;E149</f>
        <v>LisaChristieFGATE CITY STRIDERS</v>
      </c>
      <c r="G149" s="22">
        <f>SUMIF('Shamrock 5K'!$F$2:$F$300,$F149,'Shamrock 5K'!$J$2:$J$300)</f>
        <v>0</v>
      </c>
      <c r="H149" s="22">
        <f>SUMIF('Nashua 10K'!$F$2:$F$300,$F149,'Nashua 10K'!$J$2:$J$300)</f>
        <v>9</v>
      </c>
      <c r="I149" s="22">
        <f>SUMIF('Shaker 7'!$F$2:$F$300,$F149,'Shaker 7'!$J$2:$J$300)</f>
        <v>0</v>
      </c>
      <c r="J149" s="22">
        <f>SUMIF('Run for Freedom 5K'!$F$2:$F$300,$F149,'Run for Freedom 5K'!$J$2:$J$300)</f>
        <v>0</v>
      </c>
      <c r="K149" s="22">
        <f>SUMIF('Footrace for the Fallen 5K'!$F$2:$F$366,$F149,'Footrace for the Fallen 5K'!$J$2:$J$366)</f>
        <v>0</v>
      </c>
      <c r="L149" s="22">
        <f>SUMIF('New England Half'!$F$2:$F$355,$F149,'New England Half'!$J$2:$J$355)</f>
        <v>0</v>
      </c>
      <c r="M149" s="24">
        <f>SUM(G149:L149)</f>
        <v>9</v>
      </c>
    </row>
    <row r="150" spans="1:13">
      <c r="A150" s="3" t="s">
        <v>179</v>
      </c>
      <c r="B150" s="3" t="s">
        <v>180</v>
      </c>
      <c r="C150" s="3" t="s">
        <v>38</v>
      </c>
      <c r="D150" s="3">
        <v>66</v>
      </c>
      <c r="E150" s="3" t="s">
        <v>19</v>
      </c>
      <c r="F150" s="19" t="str">
        <f>A150&amp;B150&amp;C150&amp;E150</f>
        <v>JaneSlaytonFMILLENNIUM RUNNING</v>
      </c>
      <c r="G150" s="22">
        <f>SUMIF('Shamrock 5K'!$F$2:$F$300,$F150,'Shamrock 5K'!$J$2:$J$300)</f>
        <v>2</v>
      </c>
      <c r="H150" s="22">
        <f>SUMIF('Nashua 10K'!$F$2:$F$300,$F150,'Nashua 10K'!$J$2:$J$300)</f>
        <v>0</v>
      </c>
      <c r="I150" s="22">
        <f>SUMIF('Shaker 7'!$F$2:$F$300,$F150,'Shaker 7'!$J$2:$J$300)</f>
        <v>6.75</v>
      </c>
      <c r="J150" s="22">
        <f>SUMIF('Run for Freedom 5K'!$F$2:$F$300,$F150,'Run for Freedom 5K'!$J$2:$J$300)</f>
        <v>0</v>
      </c>
      <c r="K150" s="22">
        <f>SUMIF('Footrace for the Fallen 5K'!$F$2:$F$366,$F150,'Footrace for the Fallen 5K'!$J$2:$J$366)</f>
        <v>0</v>
      </c>
      <c r="L150" s="22">
        <f>SUMIF('New England Half'!$F$2:$F$355,$F150,'New England Half'!$J$2:$J$355)</f>
        <v>0</v>
      </c>
      <c r="M150" s="24">
        <f>SUM(G150:L150)</f>
        <v>8.75</v>
      </c>
    </row>
    <row r="151" spans="1:13">
      <c r="A151" t="s">
        <v>515</v>
      </c>
      <c r="B151" t="s">
        <v>516</v>
      </c>
      <c r="C151" t="s">
        <v>38</v>
      </c>
      <c r="D151">
        <v>26</v>
      </c>
      <c r="E151" t="s">
        <v>20</v>
      </c>
      <c r="F151" s="19" t="str">
        <f>A151&amp;B151&amp;C151&amp;E151</f>
        <v>AndreaBucknamFUPPER VALLEY RUNNING CLUB</v>
      </c>
      <c r="G151" s="22">
        <f>SUMIF('Shamrock 5K'!$F$2:$F$300,$F151,'Shamrock 5K'!$J$2:$J$300)</f>
        <v>0</v>
      </c>
      <c r="H151" s="22">
        <f>SUMIF('Nashua 10K'!$F$2:$F$300,$F151,'Nashua 10K'!$J$2:$J$300)</f>
        <v>0</v>
      </c>
      <c r="I151" s="22">
        <f>SUMIF('Shaker 7'!$F$2:$F$300,$F151,'Shaker 7'!$J$2:$J$300)</f>
        <v>8.6999999999999993</v>
      </c>
      <c r="J151" s="22">
        <f>SUMIF('Run for Freedom 5K'!$F$2:$F$300,$F151,'Run for Freedom 5K'!$J$2:$J$300)</f>
        <v>0</v>
      </c>
      <c r="K151" s="22">
        <f>SUMIF('Footrace for the Fallen 5K'!$F$2:$F$366,$F151,'Footrace for the Fallen 5K'!$J$2:$J$366)</f>
        <v>0</v>
      </c>
      <c r="L151" s="22">
        <f>SUMIF('New England Half'!$F$2:$F$355,$F151,'New England Half'!$J$2:$J$355)</f>
        <v>0</v>
      </c>
      <c r="M151" s="24">
        <f>SUM(G151:L151)</f>
        <v>8.6999999999999993</v>
      </c>
    </row>
    <row r="152" spans="1:13">
      <c r="A152" t="s">
        <v>578</v>
      </c>
      <c r="B152" t="s">
        <v>725</v>
      </c>
      <c r="C152" t="s">
        <v>38</v>
      </c>
      <c r="D152" s="3">
        <v>34</v>
      </c>
      <c r="E152" s="3" t="s">
        <v>19</v>
      </c>
      <c r="F152" s="19" t="str">
        <f>A152&amp;B152&amp;C152&amp;E152</f>
        <v>BridgetCantoneFMILLENNIUM RUNNING</v>
      </c>
      <c r="G152" s="22">
        <f>SUMIF('Shamrock 5K'!$F$2:$F$300,$F152,'Shamrock 5K'!$J$2:$J$300)</f>
        <v>0</v>
      </c>
      <c r="H152" s="22">
        <f>SUMIF('Nashua 10K'!$F$2:$F$300,$F152,'Nashua 10K'!$J$2:$J$300)</f>
        <v>0</v>
      </c>
      <c r="I152" s="22">
        <f>SUMIF('Shaker 7'!$F$2:$F$300,$F152,'Shaker 7'!$J$2:$J$300)</f>
        <v>0</v>
      </c>
      <c r="J152" s="22">
        <f>SUMIF('Run for Freedom 5K'!$F$2:$F$300,$F152,'Run for Freedom 5K'!$J$2:$J$300)</f>
        <v>0</v>
      </c>
      <c r="K152" s="22">
        <f>SUMIF('Footrace for the Fallen 5K'!$F$2:$F$366,$F152,'Footrace for the Fallen 5K'!$J$2:$J$366)</f>
        <v>8.6999999999999993</v>
      </c>
      <c r="L152" s="22">
        <f>SUMIF('New England Half'!$F$2:$F$355,$F152,'New England Half'!$J$2:$J$355)</f>
        <v>0</v>
      </c>
      <c r="M152" s="24">
        <f>SUM(G152:L152)</f>
        <v>8.6999999999999993</v>
      </c>
    </row>
    <row r="153" spans="1:13">
      <c r="A153" t="s">
        <v>617</v>
      </c>
      <c r="B153" t="s">
        <v>574</v>
      </c>
      <c r="C153" t="s">
        <v>38</v>
      </c>
      <c r="D153" s="3">
        <v>48</v>
      </c>
      <c r="E153" s="3" t="s">
        <v>19</v>
      </c>
      <c r="F153" s="19" t="str">
        <f>A153&amp;B153&amp;C153&amp;E153</f>
        <v>ErickaSwettFMILLENNIUM RUNNING</v>
      </c>
      <c r="G153" s="22">
        <f>SUMIF('Shamrock 5K'!$F$2:$F$300,$F153,'Shamrock 5K'!$J$2:$J$300)</f>
        <v>0</v>
      </c>
      <c r="H153" s="22">
        <f>SUMIF('Nashua 10K'!$F$2:$F$300,$F153,'Nashua 10K'!$J$2:$J$300)</f>
        <v>0</v>
      </c>
      <c r="I153" s="22">
        <f>SUMIF('Shaker 7'!$F$2:$F$300,$F153,'Shaker 7'!$J$2:$J$300)</f>
        <v>0</v>
      </c>
      <c r="J153" s="22">
        <f>SUMIF('Run for Freedom 5K'!$F$2:$F$300,$F153,'Run for Freedom 5K'!$J$2:$J$300)</f>
        <v>1.8</v>
      </c>
      <c r="K153" s="22">
        <f>SUMIF('Footrace for the Fallen 5K'!$F$2:$F$366,$F153,'Footrace for the Fallen 5K'!$J$2:$J$366)</f>
        <v>2.6</v>
      </c>
      <c r="L153" s="22">
        <f>SUMIF('New England Half'!$F$2:$F$355,$F153,'New England Half'!$J$2:$J$355)</f>
        <v>4.25</v>
      </c>
      <c r="M153" s="24">
        <f>SUM(G153:L153)</f>
        <v>8.65</v>
      </c>
    </row>
    <row r="154" spans="1:13">
      <c r="A154" t="s">
        <v>728</v>
      </c>
      <c r="B154" t="s">
        <v>729</v>
      </c>
      <c r="C154" t="s">
        <v>38</v>
      </c>
      <c r="D154" s="3">
        <v>42</v>
      </c>
      <c r="E154" s="3" t="s">
        <v>17</v>
      </c>
      <c r="F154" s="19" t="str">
        <f>A154&amp;B154&amp;C154&amp;E154</f>
        <v>ColleenBerubeFGATE CITY STRIDERS</v>
      </c>
      <c r="G154" s="22">
        <f>SUMIF('Shamrock 5K'!$F$2:$F$300,$F154,'Shamrock 5K'!$J$2:$J$300)</f>
        <v>0</v>
      </c>
      <c r="H154" s="22">
        <f>SUMIF('Nashua 10K'!$F$2:$F$300,$F154,'Nashua 10K'!$J$2:$J$300)</f>
        <v>0</v>
      </c>
      <c r="I154" s="22">
        <f>SUMIF('Shaker 7'!$F$2:$F$300,$F154,'Shaker 7'!$J$2:$J$300)</f>
        <v>0</v>
      </c>
      <c r="J154" s="22">
        <f>SUMIF('Run for Freedom 5K'!$F$2:$F$300,$F154,'Run for Freedom 5K'!$J$2:$J$300)</f>
        <v>0</v>
      </c>
      <c r="K154" s="22">
        <f>SUMIF('Footrace for the Fallen 5K'!$F$2:$F$366,$F154,'Footrace for the Fallen 5K'!$J$2:$J$366)</f>
        <v>8.4</v>
      </c>
      <c r="L154" s="22">
        <f>SUMIF('New England Half'!$F$2:$F$355,$F154,'New England Half'!$J$2:$J$355)</f>
        <v>0</v>
      </c>
      <c r="M154" s="24">
        <f>SUM(G154:L154)</f>
        <v>8.4</v>
      </c>
    </row>
    <row r="155" spans="1:13">
      <c r="A155" s="3" t="s">
        <v>43</v>
      </c>
      <c r="B155" s="3" t="s">
        <v>335</v>
      </c>
      <c r="C155" s="3" t="s">
        <v>38</v>
      </c>
      <c r="D155" s="3">
        <v>65</v>
      </c>
      <c r="E155" s="3" t="s">
        <v>20</v>
      </c>
      <c r="F155" s="20" t="str">
        <f>A155&amp;B155&amp;C155&amp;E155</f>
        <v>KarenFryerFUPPER VALLEY RUNNING CLUB</v>
      </c>
      <c r="G155" s="22">
        <f>SUMIF('Shamrock 5K'!$F$2:$F$300,$F155,'Shamrock 5K'!$J$2:$J$300)</f>
        <v>8.4</v>
      </c>
      <c r="H155" s="22">
        <f>SUMIF('Nashua 10K'!$F$2:$F$300,$F155,'Nashua 10K'!$J$2:$J$300)</f>
        <v>0</v>
      </c>
      <c r="I155" s="22">
        <f>SUMIF('Shaker 7'!$F$2:$F$300,$F155,'Shaker 7'!$J$2:$J$300)</f>
        <v>0</v>
      </c>
      <c r="J155" s="22">
        <f>SUMIF('Run for Freedom 5K'!$F$2:$F$300,$F155,'Run for Freedom 5K'!$J$2:$J$300)</f>
        <v>0</v>
      </c>
      <c r="K155" s="22">
        <f>SUMIF('Footrace for the Fallen 5K'!$F$2:$F$366,$F155,'Footrace for the Fallen 5K'!$J$2:$J$366)</f>
        <v>0</v>
      </c>
      <c r="L155" s="22">
        <f>SUMIF('New England Half'!$F$2:$F$355,$F155,'New England Half'!$J$2:$J$355)</f>
        <v>0</v>
      </c>
      <c r="M155" s="24">
        <f>SUM(G155:L155)</f>
        <v>8.4</v>
      </c>
    </row>
    <row r="156" spans="1:13">
      <c r="A156" t="s">
        <v>644</v>
      </c>
      <c r="B156" t="s">
        <v>645</v>
      </c>
      <c r="C156" t="s">
        <v>38</v>
      </c>
      <c r="D156" s="3">
        <v>64</v>
      </c>
      <c r="E156" s="3" t="s">
        <v>19</v>
      </c>
      <c r="F156" s="19" t="str">
        <f>A156&amp;B156&amp;C156&amp;E156</f>
        <v>BonnieRobertsFMILLENNIUM RUNNING</v>
      </c>
      <c r="G156" s="22">
        <f>SUMIF('Shamrock 5K'!$F$2:$F$300,$F156,'Shamrock 5K'!$J$2:$J$300)</f>
        <v>0</v>
      </c>
      <c r="H156" s="22">
        <f>SUMIF('Nashua 10K'!$F$2:$F$300,$F156,'Nashua 10K'!$J$2:$J$300)</f>
        <v>0</v>
      </c>
      <c r="I156" s="22">
        <f>SUMIF('Shaker 7'!$F$2:$F$300,$F156,'Shaker 7'!$J$2:$J$300)</f>
        <v>0</v>
      </c>
      <c r="J156" s="22">
        <f>SUMIF('Run for Freedom 5K'!$F$2:$F$300,$F156,'Run for Freedom 5K'!$J$2:$J$300)</f>
        <v>3</v>
      </c>
      <c r="K156" s="22">
        <f>SUMIF('Footrace for the Fallen 5K'!$F$2:$F$366,$F156,'Footrace for the Fallen 5K'!$J$2:$J$366)</f>
        <v>5.25</v>
      </c>
      <c r="L156" s="22">
        <f>SUMIF('New England Half'!$F$2:$F$355,$F156,'New England Half'!$J$2:$J$355)</f>
        <v>0</v>
      </c>
      <c r="M156" s="24">
        <f>SUM(G156:L156)</f>
        <v>8.25</v>
      </c>
    </row>
    <row r="157" spans="1:13">
      <c r="A157" t="s">
        <v>834</v>
      </c>
      <c r="B157" t="s">
        <v>835</v>
      </c>
      <c r="C157" t="s">
        <v>38</v>
      </c>
      <c r="D157">
        <v>31</v>
      </c>
      <c r="E157" t="s">
        <v>17</v>
      </c>
      <c r="F157" s="19" t="str">
        <f>A157&amp;B157&amp;C157&amp;E157</f>
        <v>JoyceLiangFGATE CITY STRIDERS</v>
      </c>
      <c r="G157" s="22">
        <f>SUMIF('Shamrock 5K'!$F$2:$F$300,$F157,'Shamrock 5K'!$J$2:$J$300)</f>
        <v>0</v>
      </c>
      <c r="H157" s="22">
        <f>SUMIF('Nashua 10K'!$F$2:$F$300,$F157,'Nashua 10K'!$J$2:$J$300)</f>
        <v>0</v>
      </c>
      <c r="I157" s="22">
        <f>SUMIF('Shaker 7'!$F$2:$F$300,$F157,'Shaker 7'!$J$2:$J$300)</f>
        <v>0</v>
      </c>
      <c r="J157" s="22">
        <f>SUMIF('Run for Freedom 5K'!$F$2:$F$300,$F157,'Run for Freedom 5K'!$J$2:$J$300)</f>
        <v>0</v>
      </c>
      <c r="K157" s="22">
        <f>SUMIF('Footrace for the Fallen 5K'!$F$2:$F$366,$F157,'Footrace for the Fallen 5K'!$J$2:$J$366)</f>
        <v>0</v>
      </c>
      <c r="L157" s="22">
        <f>SUMIF('New England Half'!$F$2:$F$355,$F157,'New England Half'!$J$2:$J$355)</f>
        <v>8.1</v>
      </c>
      <c r="M157" s="24">
        <f>SUM(G157:L157)</f>
        <v>8.1</v>
      </c>
    </row>
    <row r="158" spans="1:13">
      <c r="A158" t="s">
        <v>606</v>
      </c>
      <c r="B158" t="s">
        <v>535</v>
      </c>
      <c r="C158" t="s">
        <v>38</v>
      </c>
      <c r="D158">
        <v>53</v>
      </c>
      <c r="E158" t="s">
        <v>18</v>
      </c>
      <c r="F158" s="19" t="str">
        <f>A158&amp;B158&amp;C158&amp;E158</f>
        <v>JoanneToscanoFGREATER DERRY TRACK CLUB</v>
      </c>
      <c r="G158" s="22">
        <f>SUMIF('Shamrock 5K'!$F$2:$F$300,$F158,'Shamrock 5K'!$J$2:$J$300)</f>
        <v>0</v>
      </c>
      <c r="H158" s="22">
        <f>SUMIF('Nashua 10K'!$F$2:$F$300,$F158,'Nashua 10K'!$J$2:$J$300)</f>
        <v>0</v>
      </c>
      <c r="I158" s="22">
        <f>SUMIF('Shaker 7'!$F$2:$F$300,$F158,'Shaker 7'!$J$2:$J$300)</f>
        <v>0</v>
      </c>
      <c r="J158" s="22">
        <f>SUMIF('Run for Freedom 5K'!$F$2:$F$300,$F158,'Run for Freedom 5K'!$J$2:$J$300)</f>
        <v>8.1</v>
      </c>
      <c r="K158" s="22">
        <f>SUMIF('Footrace for the Fallen 5K'!$F$2:$F$366,$F158,'Footrace for the Fallen 5K'!$J$2:$J$366)</f>
        <v>0</v>
      </c>
      <c r="L158" s="22">
        <f>SUMIF('New England Half'!$F$2:$F$355,$F158,'New England Half'!$J$2:$J$355)</f>
        <v>0</v>
      </c>
      <c r="M158" s="24">
        <f>SUM(G158:L158)</f>
        <v>8.1</v>
      </c>
    </row>
    <row r="159" spans="1:13">
      <c r="A159" s="3" t="s">
        <v>318</v>
      </c>
      <c r="B159" s="3" t="s">
        <v>319</v>
      </c>
      <c r="C159" s="3" t="s">
        <v>38</v>
      </c>
      <c r="D159" s="3">
        <v>59</v>
      </c>
      <c r="E159" s="3" t="s">
        <v>20</v>
      </c>
      <c r="F159" s="19" t="str">
        <f>A159&amp;B159&amp;C159&amp;E159</f>
        <v>CareyStillmanFUPPER VALLEY RUNNING CLUB</v>
      </c>
      <c r="G159" s="22">
        <f>SUMIF('Shamrock 5K'!$F$2:$F$300,$F159,'Shamrock 5K'!$J$2:$J$300)</f>
        <v>1.5</v>
      </c>
      <c r="H159" s="22">
        <f>SUMIF('Nashua 10K'!$F$2:$F$300,$F159,'Nashua 10K'!$J$2:$J$300)</f>
        <v>0</v>
      </c>
      <c r="I159" s="22">
        <f>SUMIF('Shaker 7'!$F$2:$F$300,$F159,'Shaker 7'!$J$2:$J$300)</f>
        <v>6.5</v>
      </c>
      <c r="J159" s="22">
        <f>SUMIF('Run for Freedom 5K'!$F$2:$F$300,$F159,'Run for Freedom 5K'!$J$2:$J$300)</f>
        <v>0</v>
      </c>
      <c r="K159" s="22">
        <f>SUMIF('Footrace for the Fallen 5K'!$F$2:$F$366,$F159,'Footrace for the Fallen 5K'!$J$2:$J$366)</f>
        <v>0</v>
      </c>
      <c r="L159" s="22">
        <f>SUMIF('New England Half'!$F$2:$F$355,$F159,'New England Half'!$J$2:$J$355)</f>
        <v>0</v>
      </c>
      <c r="M159" s="24">
        <f>SUM(G159:L159)</f>
        <v>8</v>
      </c>
    </row>
    <row r="160" spans="1:13">
      <c r="A160" s="3" t="s">
        <v>247</v>
      </c>
      <c r="B160" s="3" t="s">
        <v>139</v>
      </c>
      <c r="C160" s="3" t="s">
        <v>38</v>
      </c>
      <c r="D160" s="3">
        <v>51</v>
      </c>
      <c r="E160" s="3" t="s">
        <v>20</v>
      </c>
      <c r="F160" s="19" t="str">
        <f>A160&amp;B160&amp;C160&amp;E160</f>
        <v>SarahLandryFUPPER VALLEY RUNNING CLUB</v>
      </c>
      <c r="G160" s="22">
        <f>SUMIF('Shamrock 5K'!$F$2:$F$300,$F160,'Shamrock 5K'!$J$2:$J$300)</f>
        <v>7.8</v>
      </c>
      <c r="H160" s="22">
        <f>SUMIF('Nashua 10K'!$F$2:$F$300,$F160,'Nashua 10K'!$J$2:$J$300)</f>
        <v>0</v>
      </c>
      <c r="I160" s="22">
        <f>SUMIF('Shaker 7'!$F$2:$F$300,$F160,'Shaker 7'!$J$2:$J$300)</f>
        <v>0</v>
      </c>
      <c r="J160" s="22">
        <f>SUMIF('Run for Freedom 5K'!$F$2:$F$300,$F160,'Run for Freedom 5K'!$J$2:$J$300)</f>
        <v>0</v>
      </c>
      <c r="K160" s="22">
        <f>SUMIF('Footrace for the Fallen 5K'!$F$2:$F$366,$F160,'Footrace for the Fallen 5K'!$J$2:$J$366)</f>
        <v>0</v>
      </c>
      <c r="L160" s="22">
        <f>SUMIF('New England Half'!$F$2:$F$355,$F160,'New England Half'!$J$2:$J$355)</f>
        <v>0</v>
      </c>
      <c r="M160" s="24">
        <f>SUM(G160:L160)</f>
        <v>7.8</v>
      </c>
    </row>
    <row r="161" spans="1:13">
      <c r="A161" s="3" t="s">
        <v>365</v>
      </c>
      <c r="B161" s="3" t="s">
        <v>102</v>
      </c>
      <c r="C161" s="3" t="s">
        <v>38</v>
      </c>
      <c r="D161" s="3">
        <v>54</v>
      </c>
      <c r="E161" s="3" t="s">
        <v>18</v>
      </c>
      <c r="F161" s="19" t="str">
        <f>A161&amp;B161&amp;C161&amp;E161</f>
        <v>MauraDesmaraisFGREATER DERRY TRACK CLUB</v>
      </c>
      <c r="G161" s="22">
        <f>SUMIF('Shamrock 5K'!$F$2:$F$300,$F161,'Shamrock 5K'!$J$2:$J$300)</f>
        <v>0</v>
      </c>
      <c r="H161" s="22">
        <f>SUMIF('Nashua 10K'!$F$2:$F$300,$F161,'Nashua 10K'!$J$2:$J$300)</f>
        <v>7.8</v>
      </c>
      <c r="I161" s="22">
        <f>SUMIF('Shaker 7'!$F$2:$F$300,$F161,'Shaker 7'!$J$2:$J$300)</f>
        <v>0</v>
      </c>
      <c r="J161" s="22">
        <f>SUMIF('Run for Freedom 5K'!$F$2:$F$300,$F161,'Run for Freedom 5K'!$J$2:$J$300)</f>
        <v>0</v>
      </c>
      <c r="K161" s="22">
        <f>SUMIF('Footrace for the Fallen 5K'!$F$2:$F$366,$F161,'Footrace for the Fallen 5K'!$J$2:$J$366)</f>
        <v>0</v>
      </c>
      <c r="L161" s="22">
        <f>SUMIF('New England Half'!$F$2:$F$355,$F161,'New England Half'!$J$2:$J$355)</f>
        <v>0</v>
      </c>
      <c r="M161" s="24">
        <f>SUM(G161:L161)</f>
        <v>7.8</v>
      </c>
    </row>
    <row r="162" spans="1:13">
      <c r="A162" t="s">
        <v>43</v>
      </c>
      <c r="B162" t="s">
        <v>628</v>
      </c>
      <c r="C162" t="s">
        <v>38</v>
      </c>
      <c r="D162">
        <v>62</v>
      </c>
      <c r="E162" t="s">
        <v>18</v>
      </c>
      <c r="F162" s="19" t="str">
        <f>A162&amp;B162&amp;C162&amp;E162</f>
        <v>KarenCreedFGREATER DERRY TRACK CLUB</v>
      </c>
      <c r="G162" s="22">
        <f>SUMIF('Shamrock 5K'!$F$2:$F$300,$F162,'Shamrock 5K'!$J$2:$J$300)</f>
        <v>0</v>
      </c>
      <c r="H162" s="22">
        <f>SUMIF('Nashua 10K'!$F$2:$F$300,$F162,'Nashua 10K'!$J$2:$J$300)</f>
        <v>0</v>
      </c>
      <c r="I162" s="22">
        <f>SUMIF('Shaker 7'!$F$2:$F$300,$F162,'Shaker 7'!$J$2:$J$300)</f>
        <v>0</v>
      </c>
      <c r="J162" s="22">
        <f>SUMIF('Run for Freedom 5K'!$F$2:$F$300,$F162,'Run for Freedom 5K'!$J$2:$J$300)</f>
        <v>7.8</v>
      </c>
      <c r="K162" s="22">
        <f>SUMIF('Footrace for the Fallen 5K'!$F$2:$F$366,$F162,'Footrace for the Fallen 5K'!$J$2:$J$366)</f>
        <v>0</v>
      </c>
      <c r="L162" s="22">
        <f>SUMIF('New England Half'!$F$2:$F$355,$F162,'New England Half'!$J$2:$J$355)</f>
        <v>0</v>
      </c>
      <c r="M162" s="24">
        <f>SUM(G162:L162)</f>
        <v>7.8</v>
      </c>
    </row>
    <row r="163" spans="1:13">
      <c r="A163" s="3" t="s">
        <v>143</v>
      </c>
      <c r="B163" s="3" t="s">
        <v>144</v>
      </c>
      <c r="C163" s="3" t="s">
        <v>38</v>
      </c>
      <c r="D163" s="3">
        <v>65</v>
      </c>
      <c r="E163" s="3" t="s">
        <v>18</v>
      </c>
      <c r="F163" s="19" t="str">
        <f>A163&amp;B163&amp;C163&amp;E163</f>
        <v>JennaGrimaldiFGREATER DERRY TRACK CLUB</v>
      </c>
      <c r="G163" s="22">
        <f>SUMIF('Shamrock 5K'!$F$2:$F$300,$F163,'Shamrock 5K'!$J$2:$J$300)</f>
        <v>4.5</v>
      </c>
      <c r="H163" s="22">
        <f>SUMIF('Nashua 10K'!$F$2:$F$300,$F163,'Nashua 10K'!$J$2:$J$300)</f>
        <v>0</v>
      </c>
      <c r="I163" s="22">
        <f>SUMIF('Shaker 7'!$F$2:$F$300,$F163,'Shaker 7'!$J$2:$J$300)</f>
        <v>0</v>
      </c>
      <c r="J163" s="22">
        <f>SUMIF('Run for Freedom 5K'!$F$2:$F$300,$F163,'Run for Freedom 5K'!$J$2:$J$300)</f>
        <v>1.4</v>
      </c>
      <c r="K163" s="22">
        <f>SUMIF('Footrace for the Fallen 5K'!$F$2:$F$366,$F163,'Footrace for the Fallen 5K'!$J$2:$J$366)</f>
        <v>1.8</v>
      </c>
      <c r="L163" s="22">
        <f>SUMIF('New England Half'!$F$2:$F$355,$F163,'New England Half'!$J$2:$J$355)</f>
        <v>0</v>
      </c>
      <c r="M163" s="24">
        <f>SUM(G163:L163)</f>
        <v>7.7</v>
      </c>
    </row>
    <row r="164" spans="1:13">
      <c r="A164" s="3" t="s">
        <v>74</v>
      </c>
      <c r="B164" s="3" t="s">
        <v>75</v>
      </c>
      <c r="C164" s="3" t="s">
        <v>38</v>
      </c>
      <c r="D164" s="3">
        <v>31</v>
      </c>
      <c r="E164" s="3" t="s">
        <v>17</v>
      </c>
      <c r="F164" s="19" t="str">
        <f>A164&amp;B164&amp;C164&amp;E164</f>
        <v>AllisonBelliveauFGATE CITY STRIDERS</v>
      </c>
      <c r="G164" s="22">
        <f>SUMIF('Shamrock 5K'!$F$2:$F$300,$F164,'Shamrock 5K'!$J$2:$J$300)</f>
        <v>1</v>
      </c>
      <c r="H164" s="22">
        <f>SUMIF('Nashua 10K'!$F$2:$F$300,$F164,'Nashua 10K'!$J$2:$J$300)</f>
        <v>1</v>
      </c>
      <c r="I164" s="22">
        <f>SUMIF('Shaker 7'!$F$2:$F$300,$F164,'Shaker 7'!$J$2:$J$300)</f>
        <v>4.5</v>
      </c>
      <c r="J164" s="22">
        <f>SUMIF('Run for Freedom 5K'!$F$2:$F$300,$F164,'Run for Freedom 5K'!$J$2:$J$300)</f>
        <v>1</v>
      </c>
      <c r="K164" s="22">
        <f>SUMIF('Footrace for the Fallen 5K'!$F$2:$F$366,$F164,'Footrace for the Fallen 5K'!$J$2:$J$366)</f>
        <v>0</v>
      </c>
      <c r="L164" s="22">
        <f>SUMIF('New England Half'!$F$2:$F$355,$F164,'New England Half'!$J$2:$J$355)</f>
        <v>0</v>
      </c>
      <c r="M164" s="24">
        <f>SUM(G164:L164)</f>
        <v>7.5</v>
      </c>
    </row>
    <row r="165" spans="1:13">
      <c r="A165" t="s">
        <v>189</v>
      </c>
      <c r="B165" t="s">
        <v>870</v>
      </c>
      <c r="C165" t="s">
        <v>38</v>
      </c>
      <c r="D165">
        <v>28</v>
      </c>
      <c r="E165" t="s">
        <v>19</v>
      </c>
      <c r="F165" s="19" t="str">
        <f>A165&amp;B165&amp;C165&amp;E165</f>
        <v>MicheleTremblayFMILLENNIUM RUNNING</v>
      </c>
      <c r="G165" s="22">
        <f>SUMIF('Shamrock 5K'!$F$2:$F$300,$F165,'Shamrock 5K'!$J$2:$J$300)</f>
        <v>0</v>
      </c>
      <c r="H165" s="22">
        <f>SUMIF('Nashua 10K'!$F$2:$F$300,$F165,'Nashua 10K'!$J$2:$J$300)</f>
        <v>0</v>
      </c>
      <c r="I165" s="22">
        <f>SUMIF('Shaker 7'!$F$2:$F$300,$F165,'Shaker 7'!$J$2:$J$300)</f>
        <v>0</v>
      </c>
      <c r="J165" s="22">
        <f>SUMIF('Run for Freedom 5K'!$F$2:$F$300,$F165,'Run for Freedom 5K'!$J$2:$J$300)</f>
        <v>0</v>
      </c>
      <c r="K165" s="22">
        <f>SUMIF('Footrace for the Fallen 5K'!$F$2:$F$366,$F165,'Footrace for the Fallen 5K'!$J$2:$J$366)</f>
        <v>0</v>
      </c>
      <c r="L165" s="22">
        <f>SUMIF('New England Half'!$F$2:$F$355,$F165,'New England Half'!$J$2:$J$355)</f>
        <v>7.25</v>
      </c>
      <c r="M165" s="24">
        <f>SUM(G165:L165)</f>
        <v>7.25</v>
      </c>
    </row>
    <row r="166" spans="1:13">
      <c r="A166" t="s">
        <v>723</v>
      </c>
      <c r="B166" t="s">
        <v>724</v>
      </c>
      <c r="C166" t="s">
        <v>38</v>
      </c>
      <c r="D166" s="3">
        <v>58</v>
      </c>
      <c r="E166" t="s">
        <v>18</v>
      </c>
      <c r="F166" s="19" t="str">
        <f>A166&amp;B166&amp;C166&amp;E166</f>
        <v>AmyDymentFGREATER DERRY TRACK CLUB</v>
      </c>
      <c r="G166" s="22">
        <f>SUMIF('Shamrock 5K'!$F$2:$F$300,$F166,'Shamrock 5K'!$J$2:$J$300)</f>
        <v>0</v>
      </c>
      <c r="H166" s="22">
        <f>SUMIF('Nashua 10K'!$F$2:$F$300,$F166,'Nashua 10K'!$J$2:$J$300)</f>
        <v>0</v>
      </c>
      <c r="I166" s="22">
        <f>SUMIF('Shaker 7'!$F$2:$F$300,$F166,'Shaker 7'!$J$2:$J$300)</f>
        <v>0</v>
      </c>
      <c r="J166" s="22">
        <f>SUMIF('Run for Freedom 5K'!$F$2:$F$300,$F166,'Run for Freedom 5K'!$J$2:$J$300)</f>
        <v>0</v>
      </c>
      <c r="K166" s="22">
        <f>SUMIF('Footrace for the Fallen 5K'!$F$2:$F$366,$F166,'Footrace for the Fallen 5K'!$J$2:$J$366)</f>
        <v>7.25</v>
      </c>
      <c r="L166" s="22">
        <f>SUMIF('New England Half'!$F$2:$F$355,$F166,'New England Half'!$J$2:$J$355)</f>
        <v>0</v>
      </c>
      <c r="M166" s="24">
        <f>SUM(G166:L166)</f>
        <v>7.25</v>
      </c>
    </row>
    <row r="167" spans="1:13">
      <c r="A167" t="s">
        <v>841</v>
      </c>
      <c r="B167" t="s">
        <v>736</v>
      </c>
      <c r="C167" t="s">
        <v>38</v>
      </c>
      <c r="D167">
        <v>52</v>
      </c>
      <c r="E167" t="s">
        <v>17</v>
      </c>
      <c r="F167" s="19" t="str">
        <f>A167&amp;B167&amp;C167&amp;E167</f>
        <v>KerryBaxterFGATE CITY STRIDERS</v>
      </c>
      <c r="G167" s="22">
        <f>SUMIF('Shamrock 5K'!$F$2:$F$300,$F167,'Shamrock 5K'!$J$2:$J$300)</f>
        <v>0</v>
      </c>
      <c r="H167" s="22">
        <f>SUMIF('Nashua 10K'!$F$2:$F$300,$F167,'Nashua 10K'!$J$2:$J$300)</f>
        <v>0</v>
      </c>
      <c r="I167" s="22">
        <f>SUMIF('Shaker 7'!$F$2:$F$300,$F167,'Shaker 7'!$J$2:$J$300)</f>
        <v>0</v>
      </c>
      <c r="J167" s="22">
        <f>SUMIF('Run for Freedom 5K'!$F$2:$F$300,$F167,'Run for Freedom 5K'!$J$2:$J$300)</f>
        <v>0</v>
      </c>
      <c r="K167" s="22">
        <f>SUMIF('Footrace for the Fallen 5K'!$F$2:$F$366,$F167,'Footrace for the Fallen 5K'!$J$2:$J$366)</f>
        <v>0</v>
      </c>
      <c r="L167" s="22">
        <f>SUMIF('New England Half'!$F$2:$F$355,$F167,'New England Half'!$J$2:$J$355)</f>
        <v>7</v>
      </c>
      <c r="M167" s="24">
        <f>SUM(G167:L167)</f>
        <v>7</v>
      </c>
    </row>
    <row r="168" spans="1:13">
      <c r="A168" s="3" t="s">
        <v>170</v>
      </c>
      <c r="B168" s="3" t="s">
        <v>142</v>
      </c>
      <c r="C168" s="3" t="s">
        <v>38</v>
      </c>
      <c r="D168" s="3">
        <v>34</v>
      </c>
      <c r="E168" s="3" t="s">
        <v>19</v>
      </c>
      <c r="F168" s="19" t="str">
        <f>A168&amp;B168&amp;C168&amp;E168</f>
        <v>JessicaSmithFMILLENNIUM RUNNING</v>
      </c>
      <c r="G168" s="22">
        <f>SUMIF('Shamrock 5K'!$F$2:$F$300,$F168,'Shamrock 5K'!$J$2:$J$300)</f>
        <v>0</v>
      </c>
      <c r="H168" s="22">
        <f>SUMIF('Nashua 10K'!$F$2:$F$300,$F168,'Nashua 10K'!$J$2:$J$300)</f>
        <v>1</v>
      </c>
      <c r="I168" s="22">
        <f>SUMIF('Shaker 7'!$F$2:$F$300,$F168,'Shaker 7'!$J$2:$J$300)</f>
        <v>4</v>
      </c>
      <c r="J168" s="22">
        <f>SUMIF('Run for Freedom 5K'!$F$2:$F$300,$F168,'Run for Freedom 5K'!$J$2:$J$300)</f>
        <v>1</v>
      </c>
      <c r="K168" s="22">
        <f>SUMIF('Footrace for the Fallen 5K'!$F$2:$F$366,$F168,'Footrace for the Fallen 5K'!$J$2:$J$366)</f>
        <v>1</v>
      </c>
      <c r="L168" s="22">
        <f>SUMIF('New England Half'!$F$2:$F$355,$F168,'New England Half'!$J$2:$J$355)</f>
        <v>0</v>
      </c>
      <c r="M168" s="24">
        <f>SUM(G168:L168)</f>
        <v>7</v>
      </c>
    </row>
    <row r="169" spans="1:13">
      <c r="A169" t="s">
        <v>589</v>
      </c>
      <c r="B169" t="s">
        <v>540</v>
      </c>
      <c r="C169" t="s">
        <v>38</v>
      </c>
      <c r="D169">
        <v>45</v>
      </c>
      <c r="E169" s="3" t="s">
        <v>19</v>
      </c>
      <c r="F169" s="19" t="str">
        <f>A169&amp;B169&amp;C169&amp;E169</f>
        <v>AchsaKlugFMILLENNIUM RUNNING</v>
      </c>
      <c r="G169" s="22">
        <f>SUMIF('Shamrock 5K'!$F$2:$F$300,$F169,'Shamrock 5K'!$J$2:$J$300)</f>
        <v>0</v>
      </c>
      <c r="H169" s="22">
        <f>SUMIF('Nashua 10K'!$F$2:$F$300,$F169,'Nashua 10K'!$J$2:$J$300)</f>
        <v>0</v>
      </c>
      <c r="I169" s="22">
        <f>SUMIF('Shaker 7'!$F$2:$F$300,$F169,'Shaker 7'!$J$2:$J$300)</f>
        <v>0</v>
      </c>
      <c r="J169" s="22">
        <f>SUMIF('Run for Freedom 5K'!$F$2:$F$300,$F169,'Run for Freedom 5K'!$J$2:$J$300)</f>
        <v>7</v>
      </c>
      <c r="K169" s="22">
        <f>SUMIF('Footrace for the Fallen 5K'!$F$2:$F$366,$F169,'Footrace for the Fallen 5K'!$J$2:$J$366)</f>
        <v>0</v>
      </c>
      <c r="L169" s="22">
        <f>SUMIF('New England Half'!$F$2:$F$355,$F169,'New England Half'!$J$2:$J$355)</f>
        <v>0</v>
      </c>
      <c r="M169" s="24">
        <f>SUM(G169:L169)</f>
        <v>7</v>
      </c>
    </row>
    <row r="170" spans="1:13">
      <c r="A170" s="3" t="s">
        <v>170</v>
      </c>
      <c r="B170" s="3" t="s">
        <v>171</v>
      </c>
      <c r="C170" s="3" t="s">
        <v>38</v>
      </c>
      <c r="D170" s="3">
        <v>49</v>
      </c>
      <c r="E170" s="3" t="s">
        <v>19</v>
      </c>
      <c r="F170" s="19" t="str">
        <f>A170&amp;B170&amp;C170&amp;E170</f>
        <v>JessicaCaseyFMILLENNIUM RUNNING</v>
      </c>
      <c r="G170" s="22">
        <f>SUMIF('Shamrock 5K'!$F$2:$F$300,$F170,'Shamrock 5K'!$J$2:$J$300)</f>
        <v>3.75</v>
      </c>
      <c r="H170" s="22">
        <f>SUMIF('Nashua 10K'!$F$2:$F$300,$F170,'Nashua 10K'!$J$2:$J$300)</f>
        <v>0</v>
      </c>
      <c r="I170" s="22">
        <f>SUMIF('Shaker 7'!$F$2:$F$300,$F170,'Shaker 7'!$J$2:$J$300)</f>
        <v>0</v>
      </c>
      <c r="J170" s="22">
        <f>SUMIF('Run for Freedom 5K'!$F$2:$F$300,$F170,'Run for Freedom 5K'!$J$2:$J$300)</f>
        <v>0</v>
      </c>
      <c r="K170" s="22">
        <f>SUMIF('Footrace for the Fallen 5K'!$F$2:$F$366,$F170,'Footrace for the Fallen 5K'!$J$2:$J$366)</f>
        <v>1</v>
      </c>
      <c r="L170" s="22">
        <f>SUMIF('New England Half'!$F$2:$F$355,$F170,'New England Half'!$J$2:$J$355)</f>
        <v>2</v>
      </c>
      <c r="M170" s="24">
        <f>SUM(G170:L170)</f>
        <v>6.75</v>
      </c>
    </row>
    <row r="171" spans="1:13">
      <c r="A171" s="3" t="s">
        <v>336</v>
      </c>
      <c r="B171" s="3" t="s">
        <v>337</v>
      </c>
      <c r="C171" s="3" t="s">
        <v>38</v>
      </c>
      <c r="D171" s="3">
        <v>26</v>
      </c>
      <c r="E171" s="3" t="s">
        <v>20</v>
      </c>
      <c r="F171" s="20" t="str">
        <f>A171&amp;B171&amp;C171&amp;E171</f>
        <v>AuroraGoodwinFUPPER VALLEY RUNNING CLUB</v>
      </c>
      <c r="G171" s="22">
        <f>SUMIF('Shamrock 5K'!$F$2:$F$300,$F171,'Shamrock 5K'!$J$2:$J$300)</f>
        <v>6.75</v>
      </c>
      <c r="H171" s="22">
        <f>SUMIF('Nashua 10K'!$F$2:$F$300,$F171,'Nashua 10K'!$J$2:$J$300)</f>
        <v>0</v>
      </c>
      <c r="I171" s="22">
        <f>SUMIF('Shaker 7'!$F$2:$F$300,$F171,'Shaker 7'!$J$2:$J$300)</f>
        <v>0</v>
      </c>
      <c r="J171" s="22">
        <f>SUMIF('Run for Freedom 5K'!$F$2:$F$300,$F171,'Run for Freedom 5K'!$J$2:$J$300)</f>
        <v>0</v>
      </c>
      <c r="K171" s="22">
        <f>SUMIF('Footrace for the Fallen 5K'!$F$2:$F$366,$F171,'Footrace for the Fallen 5K'!$J$2:$J$366)</f>
        <v>0</v>
      </c>
      <c r="L171" s="22">
        <f>SUMIF('New England Half'!$F$2:$F$355,$F171,'New England Half'!$J$2:$J$355)</f>
        <v>0</v>
      </c>
      <c r="M171" s="24">
        <f>SUM(G171:L171)</f>
        <v>6.75</v>
      </c>
    </row>
    <row r="172" spans="1:13">
      <c r="A172" s="3" t="s">
        <v>277</v>
      </c>
      <c r="B172" s="3" t="s">
        <v>449</v>
      </c>
      <c r="C172" s="3" t="s">
        <v>38</v>
      </c>
      <c r="D172" s="3">
        <v>43</v>
      </c>
      <c r="E172" s="3" t="s">
        <v>19</v>
      </c>
      <c r="F172" s="19" t="str">
        <f>A172&amp;B172&amp;C172&amp;E172</f>
        <v>NicoleFanteFMILLENNIUM RUNNING</v>
      </c>
      <c r="G172" s="22">
        <f>SUMIF('Shamrock 5K'!$F$2:$F$300,$F172,'Shamrock 5K'!$J$2:$J$300)</f>
        <v>0</v>
      </c>
      <c r="H172" s="22">
        <f>SUMIF('Nashua 10K'!$F$2:$F$300,$F172,'Nashua 10K'!$J$2:$J$300)</f>
        <v>6.75</v>
      </c>
      <c r="I172" s="22">
        <f>SUMIF('Shaker 7'!$F$2:$F$300,$F172,'Shaker 7'!$J$2:$J$300)</f>
        <v>0</v>
      </c>
      <c r="J172" s="22">
        <f>SUMIF('Run for Freedom 5K'!$F$2:$F$300,$F172,'Run for Freedom 5K'!$J$2:$J$300)</f>
        <v>0</v>
      </c>
      <c r="K172" s="22">
        <f>SUMIF('Footrace for the Fallen 5K'!$F$2:$F$366,$F172,'Footrace for the Fallen 5K'!$J$2:$J$366)</f>
        <v>0</v>
      </c>
      <c r="L172" s="22">
        <f>SUMIF('New England Half'!$F$2:$F$355,$F172,'New England Half'!$J$2:$J$355)</f>
        <v>0</v>
      </c>
      <c r="M172" s="24">
        <f>SUM(G172:L172)</f>
        <v>6.75</v>
      </c>
    </row>
    <row r="173" spans="1:13">
      <c r="A173" t="s">
        <v>510</v>
      </c>
      <c r="B173" t="s">
        <v>505</v>
      </c>
      <c r="C173" t="s">
        <v>38</v>
      </c>
      <c r="D173">
        <v>28</v>
      </c>
      <c r="E173" t="s">
        <v>18</v>
      </c>
      <c r="F173" s="19" t="str">
        <f>A173&amp;B173&amp;C173&amp;E173</f>
        <v>ReganCoyleFGREATER DERRY TRACK CLUB</v>
      </c>
      <c r="G173" s="22">
        <f>SUMIF('Shamrock 5K'!$F$2:$F$300,$F173,'Shamrock 5K'!$J$2:$J$300)</f>
        <v>0</v>
      </c>
      <c r="H173" s="22">
        <f>SUMIF('Nashua 10K'!$F$2:$F$300,$F173,'Nashua 10K'!$J$2:$J$300)</f>
        <v>0</v>
      </c>
      <c r="I173" s="22">
        <f>SUMIF('Shaker 7'!$F$2:$F$300,$F173,'Shaker 7'!$J$2:$J$300)</f>
        <v>5.25</v>
      </c>
      <c r="J173" s="22">
        <f>SUMIF('Run for Freedom 5K'!$F$2:$F$300,$F173,'Run for Freedom 5K'!$J$2:$J$300)</f>
        <v>1.3</v>
      </c>
      <c r="K173" s="22">
        <f>SUMIF('Footrace for the Fallen 5K'!$F$2:$F$366,$F173,'Footrace for the Fallen 5K'!$J$2:$J$366)</f>
        <v>0</v>
      </c>
      <c r="L173" s="22">
        <f>SUMIF('New England Half'!$F$2:$F$355,$F173,'New England Half'!$J$2:$J$355)</f>
        <v>0</v>
      </c>
      <c r="M173" s="24">
        <f>SUM(G173:L173)</f>
        <v>6.55</v>
      </c>
    </row>
    <row r="174" spans="1:13">
      <c r="A174" t="s">
        <v>875</v>
      </c>
      <c r="B174" t="s">
        <v>876</v>
      </c>
      <c r="C174" t="s">
        <v>38</v>
      </c>
      <c r="D174">
        <v>34</v>
      </c>
      <c r="E174" t="s">
        <v>19</v>
      </c>
      <c r="F174" s="19" t="str">
        <f>A174&amp;B174&amp;C174&amp;E174</f>
        <v>VeronicaHytnerFMILLENNIUM RUNNING</v>
      </c>
      <c r="G174" s="22">
        <f>SUMIF('Shamrock 5K'!$F$2:$F$300,$F174,'Shamrock 5K'!$J$2:$J$300)</f>
        <v>0</v>
      </c>
      <c r="H174" s="22">
        <f>SUMIF('Nashua 10K'!$F$2:$F$300,$F174,'Nashua 10K'!$J$2:$J$300)</f>
        <v>0</v>
      </c>
      <c r="I174" s="22">
        <f>SUMIF('Shaker 7'!$F$2:$F$300,$F174,'Shaker 7'!$J$2:$J$300)</f>
        <v>0</v>
      </c>
      <c r="J174" s="22">
        <f>SUMIF('Run for Freedom 5K'!$F$2:$F$300,$F174,'Run for Freedom 5K'!$J$2:$J$300)</f>
        <v>0</v>
      </c>
      <c r="K174" s="22">
        <f>SUMIF('Footrace for the Fallen 5K'!$F$2:$F$366,$F174,'Footrace for the Fallen 5K'!$J$2:$J$366)</f>
        <v>0</v>
      </c>
      <c r="L174" s="22">
        <f>SUMIF('New England Half'!$F$2:$F$355,$F174,'New England Half'!$J$2:$J$355)</f>
        <v>6.5</v>
      </c>
      <c r="M174" s="24">
        <f>SUM(G174:L174)</f>
        <v>6.5</v>
      </c>
    </row>
    <row r="175" spans="1:13">
      <c r="A175" s="3" t="s">
        <v>332</v>
      </c>
      <c r="B175" s="3" t="s">
        <v>333</v>
      </c>
      <c r="C175" s="3" t="s">
        <v>38</v>
      </c>
      <c r="D175" s="3">
        <v>18</v>
      </c>
      <c r="E175" s="3" t="s">
        <v>20</v>
      </c>
      <c r="F175" s="20" t="str">
        <f>A175&amp;B175&amp;C175&amp;E175</f>
        <v>MargaretFrostFUPPER VALLEY RUNNING CLUB</v>
      </c>
      <c r="G175" s="22">
        <f>SUMIF('Shamrock 5K'!$F$2:$F$300,$F175,'Shamrock 5K'!$J$2:$J$300)</f>
        <v>6.5</v>
      </c>
      <c r="H175" s="22">
        <f>SUMIF('Nashua 10K'!$F$2:$F$300,$F175,'Nashua 10K'!$J$2:$J$300)</f>
        <v>0</v>
      </c>
      <c r="I175" s="22">
        <f>SUMIF('Shaker 7'!$F$2:$F$300,$F175,'Shaker 7'!$J$2:$J$300)</f>
        <v>0</v>
      </c>
      <c r="J175" s="22">
        <f>SUMIF('Run for Freedom 5K'!$F$2:$F$300,$F175,'Run for Freedom 5K'!$J$2:$J$300)</f>
        <v>0</v>
      </c>
      <c r="K175" s="22">
        <f>SUMIF('Footrace for the Fallen 5K'!$F$2:$F$366,$F175,'Footrace for the Fallen 5K'!$J$2:$J$366)</f>
        <v>0</v>
      </c>
      <c r="L175" s="22">
        <f>SUMIF('New England Half'!$F$2:$F$355,$F175,'New England Half'!$J$2:$J$355)</f>
        <v>0</v>
      </c>
      <c r="M175" s="24">
        <f>SUM(G175:L175)</f>
        <v>6.5</v>
      </c>
    </row>
    <row r="176" spans="1:13">
      <c r="A176" s="3" t="s">
        <v>817</v>
      </c>
      <c r="B176" s="3" t="s">
        <v>818</v>
      </c>
      <c r="C176" s="3" t="s">
        <v>38</v>
      </c>
      <c r="D176" s="3">
        <v>46</v>
      </c>
      <c r="E176" s="3" t="s">
        <v>19</v>
      </c>
      <c r="F176" s="19" t="str">
        <f>A176&amp;B176&amp;C176&amp;E176</f>
        <v>CarleyDell'ovaFMILLENNIUM RUNNING</v>
      </c>
      <c r="G176" s="22">
        <f>SUMIF('Shamrock 5K'!$F$2:$F$300,$F176,'Shamrock 5K'!$J$2:$J$300)</f>
        <v>0</v>
      </c>
      <c r="H176" s="22">
        <f>SUMIF('Nashua 10K'!$F$2:$F$300,$F176,'Nashua 10K'!$J$2:$J$300)</f>
        <v>0</v>
      </c>
      <c r="I176" s="22">
        <f>SUMIF('Shaker 7'!$F$2:$F$300,$F176,'Shaker 7'!$J$2:$J$300)</f>
        <v>0</v>
      </c>
      <c r="J176" s="22">
        <f>SUMIF('Run for Freedom 5K'!$F$2:$F$300,$F176,'Run for Freedom 5K'!$J$2:$J$300)</f>
        <v>0</v>
      </c>
      <c r="K176" s="22">
        <f>SUMIF('Footrace for the Fallen 5K'!$F$2:$F$366,$F176,'Footrace for the Fallen 5K'!$J$2:$J$366)</f>
        <v>6.5</v>
      </c>
      <c r="L176" s="22">
        <f>SUMIF('New England Half'!$F$2:$F$355,$F176,'New England Half'!$J$2:$J$355)</f>
        <v>0</v>
      </c>
      <c r="M176" s="24">
        <f>SUM(G176:L176)</f>
        <v>6.5</v>
      </c>
    </row>
    <row r="177" spans="1:13">
      <c r="A177" t="s">
        <v>162</v>
      </c>
      <c r="B177" t="s">
        <v>638</v>
      </c>
      <c r="C177" t="s">
        <v>38</v>
      </c>
      <c r="D177">
        <v>66</v>
      </c>
      <c r="E177" s="3" t="s">
        <v>19</v>
      </c>
      <c r="F177" s="19" t="str">
        <f>A177&amp;B177&amp;C177&amp;E177</f>
        <v>LorraineBilodeauFMILLENNIUM RUNNING</v>
      </c>
      <c r="G177" s="22">
        <f>SUMIF('Shamrock 5K'!$F$2:$F$300,$F177,'Shamrock 5K'!$J$2:$J$300)</f>
        <v>0</v>
      </c>
      <c r="H177" s="22">
        <f>SUMIF('Nashua 10K'!$F$2:$F$300,$F177,'Nashua 10K'!$J$2:$J$300)</f>
        <v>0</v>
      </c>
      <c r="I177" s="22">
        <f>SUMIF('Shaker 7'!$F$2:$F$300,$F177,'Shaker 7'!$J$2:$J$300)</f>
        <v>0</v>
      </c>
      <c r="J177" s="22">
        <f>SUMIF('Run for Freedom 5K'!$F$2:$F$300,$F177,'Run for Freedom 5K'!$J$2:$J$300)</f>
        <v>6.5</v>
      </c>
      <c r="K177" s="22">
        <f>SUMIF('Footrace for the Fallen 5K'!$F$2:$F$366,$F177,'Footrace for the Fallen 5K'!$J$2:$J$366)</f>
        <v>0</v>
      </c>
      <c r="L177" s="22">
        <f>SUMIF('New England Half'!$F$2:$F$355,$F177,'New England Half'!$J$2:$J$355)</f>
        <v>0</v>
      </c>
      <c r="M177" s="24">
        <f>SUM(G177:L177)</f>
        <v>6.5</v>
      </c>
    </row>
    <row r="178" spans="1:13">
      <c r="A178" s="3" t="s">
        <v>185</v>
      </c>
      <c r="B178" s="3" t="s">
        <v>370</v>
      </c>
      <c r="C178" s="3" t="s">
        <v>38</v>
      </c>
      <c r="D178" s="3">
        <v>53</v>
      </c>
      <c r="E178" s="3" t="s">
        <v>18</v>
      </c>
      <c r="F178" s="19" t="str">
        <f>A178&amp;B178&amp;C178&amp;E178</f>
        <v>KerriHaskinsFGREATER DERRY TRACK CLUB</v>
      </c>
      <c r="G178" s="22">
        <f>SUMIF('Shamrock 5K'!$F$2:$F$300,$F178,'Shamrock 5K'!$J$2:$J$300)</f>
        <v>0</v>
      </c>
      <c r="H178" s="22">
        <f>SUMIF('Nashua 10K'!$F$2:$F$300,$F178,'Nashua 10K'!$J$2:$J$300)</f>
        <v>3</v>
      </c>
      <c r="I178" s="22">
        <f>SUMIF('Shaker 7'!$F$2:$F$300,$F178,'Shaker 7'!$J$2:$J$300)</f>
        <v>0</v>
      </c>
      <c r="J178" s="22">
        <f>SUMIF('Run for Freedom 5K'!$F$2:$F$300,$F178,'Run for Freedom 5K'!$J$2:$J$300)</f>
        <v>2.4</v>
      </c>
      <c r="K178" s="22">
        <f>SUMIF('Footrace for the Fallen 5K'!$F$2:$F$366,$F178,'Footrace for the Fallen 5K'!$J$2:$J$366)</f>
        <v>1</v>
      </c>
      <c r="L178" s="22">
        <f>SUMIF('New England Half'!$F$2:$F$355,$F178,'New England Half'!$J$2:$J$355)</f>
        <v>0</v>
      </c>
      <c r="M178" s="24">
        <f>SUM(G178:L178)</f>
        <v>6.4</v>
      </c>
    </row>
    <row r="179" spans="1:13">
      <c r="A179" t="s">
        <v>877</v>
      </c>
      <c r="B179" t="s">
        <v>878</v>
      </c>
      <c r="C179" t="s">
        <v>38</v>
      </c>
      <c r="D179">
        <v>33</v>
      </c>
      <c r="E179" t="s">
        <v>19</v>
      </c>
      <c r="F179" s="19" t="str">
        <f>A179&amp;B179&amp;C179&amp;E179</f>
        <v>SavannahRitterFMILLENNIUM RUNNING</v>
      </c>
      <c r="G179" s="22">
        <f>SUMIF('Shamrock 5K'!$F$2:$F$300,$F179,'Shamrock 5K'!$J$2:$J$300)</f>
        <v>0</v>
      </c>
      <c r="H179" s="22">
        <f>SUMIF('Nashua 10K'!$F$2:$F$300,$F179,'Nashua 10K'!$J$2:$J$300)</f>
        <v>0</v>
      </c>
      <c r="I179" s="22">
        <f>SUMIF('Shaker 7'!$F$2:$F$300,$F179,'Shaker 7'!$J$2:$J$300)</f>
        <v>0</v>
      </c>
      <c r="J179" s="22">
        <f>SUMIF('Run for Freedom 5K'!$F$2:$F$300,$F179,'Run for Freedom 5K'!$J$2:$J$300)</f>
        <v>0</v>
      </c>
      <c r="K179" s="22">
        <f>SUMIF('Footrace for the Fallen 5K'!$F$2:$F$366,$F179,'Footrace for the Fallen 5K'!$J$2:$J$366)</f>
        <v>0</v>
      </c>
      <c r="L179" s="22">
        <f>SUMIF('New England Half'!$F$2:$F$355,$F179,'New England Half'!$J$2:$J$355)</f>
        <v>6.25</v>
      </c>
      <c r="M179" s="24">
        <f>SUM(G179:L179)</f>
        <v>6.25</v>
      </c>
    </row>
    <row r="180" spans="1:13">
      <c r="A180" s="3" t="s">
        <v>277</v>
      </c>
      <c r="B180" s="3" t="s">
        <v>278</v>
      </c>
      <c r="C180" s="3" t="s">
        <v>38</v>
      </c>
      <c r="D180" s="3">
        <v>41</v>
      </c>
      <c r="E180" s="3" t="s">
        <v>20</v>
      </c>
      <c r="F180" s="19" t="str">
        <f>A180&amp;B180&amp;C180&amp;E180</f>
        <v>NicoleLosavioFUPPER VALLEY RUNNING CLUB</v>
      </c>
      <c r="G180" s="22">
        <f>SUMIF('Shamrock 5K'!$F$2:$F$300,$F180,'Shamrock 5K'!$J$2:$J$300)</f>
        <v>6.25</v>
      </c>
      <c r="H180" s="22">
        <f>SUMIF('Nashua 10K'!$F$2:$F$300,$F180,'Nashua 10K'!$J$2:$J$300)</f>
        <v>0</v>
      </c>
      <c r="I180" s="22">
        <f>SUMIF('Shaker 7'!$F$2:$F$300,$F180,'Shaker 7'!$J$2:$J$300)</f>
        <v>0</v>
      </c>
      <c r="J180" s="22">
        <f>SUMIF('Run for Freedom 5K'!$F$2:$F$300,$F180,'Run for Freedom 5K'!$J$2:$J$300)</f>
        <v>0</v>
      </c>
      <c r="K180" s="22">
        <f>SUMIF('Footrace for the Fallen 5K'!$F$2:$F$366,$F180,'Footrace for the Fallen 5K'!$J$2:$J$366)</f>
        <v>0</v>
      </c>
      <c r="L180" s="22">
        <f>SUMIF('New England Half'!$F$2:$F$355,$F180,'New England Half'!$J$2:$J$355)</f>
        <v>0</v>
      </c>
      <c r="M180" s="24">
        <f>SUM(G180:L180)</f>
        <v>6.25</v>
      </c>
    </row>
    <row r="181" spans="1:13">
      <c r="A181" t="s">
        <v>726</v>
      </c>
      <c r="B181" t="s">
        <v>727</v>
      </c>
      <c r="C181" t="s">
        <v>38</v>
      </c>
      <c r="D181" s="3">
        <v>65</v>
      </c>
      <c r="E181" s="3" t="s">
        <v>19</v>
      </c>
      <c r="F181" s="19" t="str">
        <f>A181&amp;B181&amp;C181&amp;E181</f>
        <v>KandyFredetteFMILLENNIUM RUNNING</v>
      </c>
      <c r="G181" s="22">
        <f>SUMIF('Shamrock 5K'!$F$2:$F$300,$F181,'Shamrock 5K'!$J$2:$J$300)</f>
        <v>0</v>
      </c>
      <c r="H181" s="22">
        <f>SUMIF('Nashua 10K'!$F$2:$F$300,$F181,'Nashua 10K'!$J$2:$J$300)</f>
        <v>0</v>
      </c>
      <c r="I181" s="22">
        <f>SUMIF('Shaker 7'!$F$2:$F$300,$F181,'Shaker 7'!$J$2:$J$300)</f>
        <v>0</v>
      </c>
      <c r="J181" s="22">
        <f>SUMIF('Run for Freedom 5K'!$F$2:$F$300,$F181,'Run for Freedom 5K'!$J$2:$J$300)</f>
        <v>0</v>
      </c>
      <c r="K181" s="22">
        <f>SUMIF('Footrace for the Fallen 5K'!$F$2:$F$366,$F181,'Footrace for the Fallen 5K'!$J$2:$J$366)</f>
        <v>6.25</v>
      </c>
      <c r="L181" s="22">
        <f>SUMIF('New England Half'!$F$2:$F$355,$F181,'New England Half'!$J$2:$J$355)</f>
        <v>0</v>
      </c>
      <c r="M181" s="24">
        <f>SUM(G181:L181)</f>
        <v>6.25</v>
      </c>
    </row>
    <row r="182" spans="1:13">
      <c r="A182" s="3" t="s">
        <v>285</v>
      </c>
      <c r="B182" s="3" t="s">
        <v>253</v>
      </c>
      <c r="C182" s="3" t="s">
        <v>38</v>
      </c>
      <c r="D182" s="3">
        <v>12</v>
      </c>
      <c r="E182" s="3" t="s">
        <v>20</v>
      </c>
      <c r="F182" s="19" t="str">
        <f>A182&amp;B182&amp;C182&amp;E182</f>
        <v>VictoriaPomeroyFUPPER VALLEY RUNNING CLUB</v>
      </c>
      <c r="G182" s="22">
        <f>SUMIF('Shamrock 5K'!$F$2:$F$300,$F182,'Shamrock 5K'!$J$2:$J$300)</f>
        <v>1.4</v>
      </c>
      <c r="H182" s="22">
        <f>SUMIF('Nashua 10K'!$F$2:$F$300,$F182,'Nashua 10K'!$J$2:$J$300)</f>
        <v>0</v>
      </c>
      <c r="I182" s="22">
        <f>SUMIF('Shaker 7'!$F$2:$F$300,$F182,'Shaker 7'!$J$2:$J$300)</f>
        <v>4.75</v>
      </c>
      <c r="J182" s="22">
        <f>SUMIF('Run for Freedom 5K'!$F$2:$F$300,$F182,'Run for Freedom 5K'!$J$2:$J$300)</f>
        <v>0</v>
      </c>
      <c r="K182" s="22">
        <f>SUMIF('Footrace for the Fallen 5K'!$F$2:$F$366,$F182,'Footrace for the Fallen 5K'!$J$2:$J$366)</f>
        <v>0</v>
      </c>
      <c r="L182" s="22">
        <f>SUMIF('New England Half'!$F$2:$F$355,$F182,'New England Half'!$J$2:$J$355)</f>
        <v>0</v>
      </c>
      <c r="M182" s="24">
        <f>SUM(G182:L182)</f>
        <v>6.15</v>
      </c>
    </row>
    <row r="183" spans="1:13">
      <c r="A183" t="s">
        <v>170</v>
      </c>
      <c r="B183" t="s">
        <v>897</v>
      </c>
      <c r="C183" t="s">
        <v>38</v>
      </c>
      <c r="D183">
        <v>46</v>
      </c>
      <c r="E183" t="s">
        <v>24</v>
      </c>
      <c r="F183" s="19" t="str">
        <f>A183&amp;B183&amp;C183&amp;E183</f>
        <v>JessicaMichaudFRUNNERS ALLEY</v>
      </c>
      <c r="G183" s="22">
        <f>SUMIF('Shamrock 5K'!$F$2:$F$300,$F183,'Shamrock 5K'!$J$2:$J$300)</f>
        <v>0</v>
      </c>
      <c r="H183" s="22">
        <f>SUMIF('Nashua 10K'!$F$2:$F$300,$F183,'Nashua 10K'!$J$2:$J$300)</f>
        <v>0</v>
      </c>
      <c r="I183" s="22">
        <f>SUMIF('Shaker 7'!$F$2:$F$300,$F183,'Shaker 7'!$J$2:$J$300)</f>
        <v>0</v>
      </c>
      <c r="J183" s="22">
        <f>SUMIF('Run for Freedom 5K'!$F$2:$F$300,$F183,'Run for Freedom 5K'!$J$2:$J$300)</f>
        <v>0</v>
      </c>
      <c r="K183" s="22">
        <f>SUMIF('Footrace for the Fallen 5K'!$F$2:$F$366,$F183,'Footrace for the Fallen 5K'!$J$2:$J$366)</f>
        <v>0</v>
      </c>
      <c r="L183" s="22">
        <f>SUMIF('New England Half'!$F$2:$F$355,$F183,'New England Half'!$J$2:$J$355)</f>
        <v>6</v>
      </c>
      <c r="M183" s="24">
        <f>SUM(G183:L183)</f>
        <v>6</v>
      </c>
    </row>
    <row r="184" spans="1:13">
      <c r="A184" s="3" t="s">
        <v>721</v>
      </c>
      <c r="B184" s="3" t="s">
        <v>100</v>
      </c>
      <c r="C184" s="3" t="s">
        <v>38</v>
      </c>
      <c r="D184" s="3">
        <v>15</v>
      </c>
      <c r="E184" t="s">
        <v>18</v>
      </c>
      <c r="F184" s="19" t="str">
        <f>A184&amp;B184&amp;C184&amp;E184</f>
        <v>AvaMahonFGREATER DERRY TRACK CLUB</v>
      </c>
      <c r="G184" s="22">
        <f>SUMIF('Shamrock 5K'!$F$2:$F$300,$F184,'Shamrock 5K'!$J$2:$J$300)</f>
        <v>0</v>
      </c>
      <c r="H184" s="22">
        <f>SUMIF('Nashua 10K'!$F$2:$F$300,$F184,'Nashua 10K'!$J$2:$J$300)</f>
        <v>0</v>
      </c>
      <c r="I184" s="22">
        <f>SUMIF('Shaker 7'!$F$2:$F$300,$F184,'Shaker 7'!$J$2:$J$300)</f>
        <v>0</v>
      </c>
      <c r="J184" s="22">
        <f>SUMIF('Run for Freedom 5K'!$F$2:$F$300,$F184,'Run for Freedom 5K'!$J$2:$J$300)</f>
        <v>0</v>
      </c>
      <c r="K184" s="22">
        <f>SUMIF('Footrace for the Fallen 5K'!$F$2:$F$366,$F184,'Footrace for the Fallen 5K'!$J$2:$J$366)</f>
        <v>6</v>
      </c>
      <c r="L184" s="22">
        <f>SUMIF('New England Half'!$F$2:$F$355,$F184,'New England Half'!$J$2:$J$355)</f>
        <v>0</v>
      </c>
      <c r="M184" s="24">
        <f>SUM(G184:L184)</f>
        <v>6</v>
      </c>
    </row>
    <row r="185" spans="1:13">
      <c r="A185" s="3" t="s">
        <v>168</v>
      </c>
      <c r="B185" s="3" t="s">
        <v>169</v>
      </c>
      <c r="C185" s="3" t="s">
        <v>38</v>
      </c>
      <c r="D185" s="3">
        <v>36</v>
      </c>
      <c r="E185" s="3" t="s">
        <v>19</v>
      </c>
      <c r="F185" s="19" t="str">
        <f>A185&amp;B185&amp;C185&amp;E185</f>
        <v>MeganMcDermottFMILLENNIUM RUNNING</v>
      </c>
      <c r="G185" s="22">
        <f>SUMIF('Shamrock 5K'!$F$2:$F$300,$F185,'Shamrock 5K'!$J$2:$J$300)</f>
        <v>1</v>
      </c>
      <c r="H185" s="22">
        <f>SUMIF('Nashua 10K'!$F$2:$F$300,$F185,'Nashua 10K'!$J$2:$J$300)</f>
        <v>2.8</v>
      </c>
      <c r="I185" s="22">
        <f>SUMIF('Shaker 7'!$F$2:$F$300,$F185,'Shaker 7'!$J$2:$J$300)</f>
        <v>0</v>
      </c>
      <c r="J185" s="22">
        <f>SUMIF('Run for Freedom 5K'!$F$2:$F$300,$F185,'Run for Freedom 5K'!$J$2:$J$300)</f>
        <v>1</v>
      </c>
      <c r="K185" s="22">
        <f>SUMIF('Footrace for the Fallen 5K'!$F$2:$F$366,$F185,'Footrace for the Fallen 5K'!$J$2:$J$366)</f>
        <v>1</v>
      </c>
      <c r="L185" s="22">
        <f>SUMIF('New England Half'!$F$2:$F$355,$F185,'New England Half'!$J$2:$J$355)</f>
        <v>0</v>
      </c>
      <c r="M185" s="24">
        <f>SUM(G185:L185)</f>
        <v>5.8</v>
      </c>
    </row>
    <row r="186" spans="1:13">
      <c r="A186" t="s">
        <v>837</v>
      </c>
      <c r="B186" t="s">
        <v>838</v>
      </c>
      <c r="C186" t="s">
        <v>38</v>
      </c>
      <c r="D186">
        <v>41</v>
      </c>
      <c r="E186" t="s">
        <v>17</v>
      </c>
      <c r="F186" s="19" t="str">
        <f>A186&amp;B186&amp;C186&amp;E186</f>
        <v>EricaMannettaFGATE CITY STRIDERS</v>
      </c>
      <c r="G186" s="22">
        <f>SUMIF('Shamrock 5K'!$F$2:$F$300,$F186,'Shamrock 5K'!$J$2:$J$300)</f>
        <v>0</v>
      </c>
      <c r="H186" s="22">
        <f>SUMIF('Nashua 10K'!$F$2:$F$300,$F186,'Nashua 10K'!$J$2:$J$300)</f>
        <v>0</v>
      </c>
      <c r="I186" s="22">
        <f>SUMIF('Shaker 7'!$F$2:$F$300,$F186,'Shaker 7'!$J$2:$J$300)</f>
        <v>0</v>
      </c>
      <c r="J186" s="22">
        <f>SUMIF('Run for Freedom 5K'!$F$2:$F$300,$F186,'Run for Freedom 5K'!$J$2:$J$300)</f>
        <v>0</v>
      </c>
      <c r="K186" s="22">
        <f>SUMIF('Footrace for the Fallen 5K'!$F$2:$F$366,$F186,'Footrace for the Fallen 5K'!$J$2:$J$366)</f>
        <v>0</v>
      </c>
      <c r="L186" s="22">
        <f>SUMIF('New England Half'!$F$2:$F$355,$F186,'New England Half'!$J$2:$J$355)</f>
        <v>5.75</v>
      </c>
      <c r="M186" s="24">
        <f>SUM(G186:L186)</f>
        <v>5.75</v>
      </c>
    </row>
    <row r="187" spans="1:13">
      <c r="A187" t="s">
        <v>578</v>
      </c>
      <c r="B187" t="s">
        <v>579</v>
      </c>
      <c r="C187" t="s">
        <v>38</v>
      </c>
      <c r="D187">
        <v>34</v>
      </c>
      <c r="E187" s="3" t="s">
        <v>19</v>
      </c>
      <c r="F187" s="19" t="str">
        <f>A187&amp;B187&amp;C187&amp;E187</f>
        <v>BridgetCombesFMILLENNIUM RUNNING</v>
      </c>
      <c r="G187" s="22">
        <f>SUMIF('Shamrock 5K'!$F$2:$F$300,$F187,'Shamrock 5K'!$J$2:$J$300)</f>
        <v>0</v>
      </c>
      <c r="H187" s="22">
        <f>SUMIF('Nashua 10K'!$F$2:$F$300,$F187,'Nashua 10K'!$J$2:$J$300)</f>
        <v>0</v>
      </c>
      <c r="I187" s="22">
        <f>SUMIF('Shaker 7'!$F$2:$F$300,$F187,'Shaker 7'!$J$2:$J$300)</f>
        <v>0</v>
      </c>
      <c r="J187" s="22">
        <f>SUMIF('Run for Freedom 5K'!$F$2:$F$300,$F187,'Run for Freedom 5K'!$J$2:$J$300)</f>
        <v>5.75</v>
      </c>
      <c r="K187" s="22">
        <f>SUMIF('Footrace for the Fallen 5K'!$F$2:$F$366,$F187,'Footrace for the Fallen 5K'!$J$2:$J$366)</f>
        <v>0</v>
      </c>
      <c r="L187" s="22">
        <f>SUMIF('New England Half'!$F$2:$F$355,$F187,'New England Half'!$J$2:$J$355)</f>
        <v>0</v>
      </c>
      <c r="M187" s="24">
        <f>SUM(G187:L187)</f>
        <v>5.75</v>
      </c>
    </row>
    <row r="188" spans="1:13">
      <c r="A188" s="3" t="s">
        <v>403</v>
      </c>
      <c r="B188" s="3" t="s">
        <v>404</v>
      </c>
      <c r="C188" s="3" t="s">
        <v>38</v>
      </c>
      <c r="D188" s="3">
        <v>47</v>
      </c>
      <c r="E188" s="3" t="s">
        <v>17</v>
      </c>
      <c r="F188" s="19" t="str">
        <f>A188&amp;B188&amp;C188&amp;E188</f>
        <v>ShelbyWalker-AdamsFGATE CITY STRIDERS</v>
      </c>
      <c r="G188" s="22">
        <f>SUMIF('Shamrock 5K'!$F$2:$F$300,$F188,'Shamrock 5K'!$J$2:$J$300)</f>
        <v>0</v>
      </c>
      <c r="H188" s="22">
        <f>SUMIF('Nashua 10K'!$F$2:$F$300,$F188,'Nashua 10K'!$J$2:$J$300)</f>
        <v>5.75</v>
      </c>
      <c r="I188" s="22">
        <f>SUMIF('Shaker 7'!$F$2:$F$300,$F188,'Shaker 7'!$J$2:$J$300)</f>
        <v>0</v>
      </c>
      <c r="J188" s="22">
        <f>SUMIF('Run for Freedom 5K'!$F$2:$F$300,$F188,'Run for Freedom 5K'!$J$2:$J$300)</f>
        <v>0</v>
      </c>
      <c r="K188" s="22">
        <f>SUMIF('Footrace for the Fallen 5K'!$F$2:$F$366,$F188,'Footrace for the Fallen 5K'!$J$2:$J$366)</f>
        <v>0</v>
      </c>
      <c r="L188" s="22">
        <f>SUMIF('New England Half'!$F$2:$F$355,$F188,'New England Half'!$J$2:$J$355)</f>
        <v>0</v>
      </c>
      <c r="M188" s="24">
        <f>SUM(G188:L188)</f>
        <v>5.75</v>
      </c>
    </row>
    <row r="189" spans="1:13">
      <c r="A189" t="s">
        <v>590</v>
      </c>
      <c r="B189" t="s">
        <v>176</v>
      </c>
      <c r="C189" t="s">
        <v>38</v>
      </c>
      <c r="D189">
        <v>42</v>
      </c>
      <c r="E189" t="s">
        <v>18</v>
      </c>
      <c r="F189" s="19" t="str">
        <f>A189&amp;B189&amp;C189&amp;E189</f>
        <v>AllysonScottFGREATER DERRY TRACK CLUB</v>
      </c>
      <c r="G189" s="22">
        <f>SUMIF('Shamrock 5K'!$F$2:$F$300,$F189,'Shamrock 5K'!$J$2:$J$300)</f>
        <v>0</v>
      </c>
      <c r="H189" s="22">
        <f>SUMIF('Nashua 10K'!$F$2:$F$300,$F189,'Nashua 10K'!$J$2:$J$300)</f>
        <v>0</v>
      </c>
      <c r="I189" s="22">
        <f>SUMIF('Shaker 7'!$F$2:$F$300,$F189,'Shaker 7'!$J$2:$J$300)</f>
        <v>0</v>
      </c>
      <c r="J189" s="22">
        <f>SUMIF('Run for Freedom 5K'!$F$2:$F$300,$F189,'Run for Freedom 5K'!$J$2:$J$300)</f>
        <v>5.5</v>
      </c>
      <c r="K189" s="22">
        <f>SUMIF('Footrace for the Fallen 5K'!$F$2:$F$366,$F189,'Footrace for the Fallen 5K'!$J$2:$J$366)</f>
        <v>0</v>
      </c>
      <c r="L189" s="22">
        <f>SUMIF('New England Half'!$F$2:$F$355,$F189,'New England Half'!$J$2:$J$355)</f>
        <v>0</v>
      </c>
      <c r="M189" s="24">
        <f>SUM(G189:L189)</f>
        <v>5.5</v>
      </c>
    </row>
    <row r="190" spans="1:13">
      <c r="A190" s="3" t="s">
        <v>44</v>
      </c>
      <c r="B190" s="3" t="s">
        <v>317</v>
      </c>
      <c r="C190" s="3" t="s">
        <v>38</v>
      </c>
      <c r="D190" s="3">
        <v>64</v>
      </c>
      <c r="E190" s="3" t="s">
        <v>20</v>
      </c>
      <c r="F190" s="19" t="str">
        <f>A190&amp;B190&amp;C190&amp;E190</f>
        <v>LauraLamontagneFUPPER VALLEY RUNNING CLUB</v>
      </c>
      <c r="G190" s="22">
        <f>SUMIF('Shamrock 5K'!$F$2:$F$300,$F190,'Shamrock 5K'!$J$2:$J$300)</f>
        <v>5.5</v>
      </c>
      <c r="H190" s="22">
        <f>SUMIF('Nashua 10K'!$F$2:$F$300,$F190,'Nashua 10K'!$J$2:$J$300)</f>
        <v>0</v>
      </c>
      <c r="I190" s="22">
        <f>SUMIF('Shaker 7'!$F$2:$F$300,$F190,'Shaker 7'!$J$2:$J$300)</f>
        <v>0</v>
      </c>
      <c r="J190" s="22">
        <f>SUMIF('Run for Freedom 5K'!$F$2:$F$300,$F190,'Run for Freedom 5K'!$J$2:$J$300)</f>
        <v>0</v>
      </c>
      <c r="K190" s="22">
        <f>SUMIF('Footrace for the Fallen 5K'!$F$2:$F$366,$F190,'Footrace for the Fallen 5K'!$J$2:$J$366)</f>
        <v>0</v>
      </c>
      <c r="L190" s="22">
        <f>SUMIF('New England Half'!$F$2:$F$355,$F190,'New England Half'!$J$2:$J$355)</f>
        <v>0</v>
      </c>
      <c r="M190" s="24">
        <f>SUM(G190:L190)</f>
        <v>5.5</v>
      </c>
    </row>
    <row r="191" spans="1:13">
      <c r="A191" t="s">
        <v>119</v>
      </c>
      <c r="B191" t="s">
        <v>630</v>
      </c>
      <c r="C191" t="s">
        <v>38</v>
      </c>
      <c r="D191">
        <v>59</v>
      </c>
      <c r="E191" s="3" t="s">
        <v>19</v>
      </c>
      <c r="F191" s="19" t="str">
        <f>A191&amp;B191&amp;C191&amp;E191</f>
        <v>PattyKonstantopoulosFMILLENNIUM RUNNING</v>
      </c>
      <c r="G191" s="22">
        <f>SUMIF('Shamrock 5K'!$F$2:$F$300,$F191,'Shamrock 5K'!$J$2:$J$300)</f>
        <v>0</v>
      </c>
      <c r="H191" s="22">
        <f>SUMIF('Nashua 10K'!$F$2:$F$300,$F191,'Nashua 10K'!$J$2:$J$300)</f>
        <v>0</v>
      </c>
      <c r="I191" s="22">
        <f>SUMIF('Shaker 7'!$F$2:$F$300,$F191,'Shaker 7'!$J$2:$J$300)</f>
        <v>0</v>
      </c>
      <c r="J191" s="22">
        <f>SUMIF('Run for Freedom 5K'!$F$2:$F$300,$F191,'Run for Freedom 5K'!$J$2:$J$300)</f>
        <v>5.25</v>
      </c>
      <c r="K191" s="22">
        <f>SUMIF('Footrace for the Fallen 5K'!$F$2:$F$366,$F191,'Footrace for the Fallen 5K'!$J$2:$J$366)</f>
        <v>0</v>
      </c>
      <c r="L191" s="22">
        <f>SUMIF('New England Half'!$F$2:$F$355,$F191,'New England Half'!$J$2:$J$355)</f>
        <v>0</v>
      </c>
      <c r="M191" s="24">
        <f>SUM(G191:L191)</f>
        <v>5.25</v>
      </c>
    </row>
    <row r="192" spans="1:13">
      <c r="A192" t="s">
        <v>183</v>
      </c>
      <c r="B192" t="s">
        <v>184</v>
      </c>
      <c r="C192" t="s">
        <v>38</v>
      </c>
      <c r="D192">
        <v>64</v>
      </c>
      <c r="E192" t="s">
        <v>19</v>
      </c>
      <c r="F192" s="19" t="str">
        <f>A192&amp;B192&amp;C192&amp;E192</f>
        <v>KimMacdonald-ConillFMILLENNIUM RUNNING</v>
      </c>
      <c r="G192" s="22">
        <f>SUMIF('Shamrock 5K'!$F$2:$F$300,$F192,'Shamrock 5K'!$J$2:$J$300)</f>
        <v>1</v>
      </c>
      <c r="H192" s="22">
        <f>SUMIF('Nashua 10K'!$F$2:$F$300,$F192,'Nashua 10K'!$J$2:$J$300)</f>
        <v>2.2000000000000002</v>
      </c>
      <c r="I192" s="22">
        <f>SUMIF('Shaker 7'!$F$2:$F$300,$F192,'Shaker 7'!$J$2:$J$300)</f>
        <v>0</v>
      </c>
      <c r="J192" s="22">
        <f>SUMIF('Run for Freedom 5K'!$F$2:$F$300,$F192,'Run for Freedom 5K'!$J$2:$J$300)</f>
        <v>0</v>
      </c>
      <c r="K192" s="22">
        <f>SUMIF('Footrace for the Fallen 5K'!$F$2:$F$366,$F192,'Footrace for the Fallen 5K'!$J$2:$J$366)</f>
        <v>1</v>
      </c>
      <c r="L192" s="22">
        <f>SUMIF('New England Half'!$F$2:$F$355,$F192,'New England Half'!$J$2:$J$355)</f>
        <v>1</v>
      </c>
      <c r="M192" s="24">
        <f>SUM(G192:L192)</f>
        <v>5.2</v>
      </c>
    </row>
    <row r="193" spans="1:13">
      <c r="A193" t="s">
        <v>179</v>
      </c>
      <c r="B193" t="s">
        <v>188</v>
      </c>
      <c r="C193" t="s">
        <v>38</v>
      </c>
      <c r="D193">
        <v>56</v>
      </c>
      <c r="E193" t="s">
        <v>19</v>
      </c>
      <c r="F193" s="19" t="str">
        <f>A193&amp;B193&amp;C193&amp;E193</f>
        <v>JaneCottrellFMILLENNIUM RUNNING</v>
      </c>
      <c r="G193" s="22">
        <f>SUMIF('Shamrock 5K'!$F$2:$F$300,$F193,'Shamrock 5K'!$J$2:$J$300)</f>
        <v>1</v>
      </c>
      <c r="H193" s="22">
        <f>SUMIF('Nashua 10K'!$F$2:$F$300,$F193,'Nashua 10K'!$J$2:$J$300)</f>
        <v>1</v>
      </c>
      <c r="I193" s="22">
        <f>SUMIF('Shaker 7'!$F$2:$F$300,$F193,'Shaker 7'!$J$2:$J$300)</f>
        <v>0</v>
      </c>
      <c r="J193" s="22">
        <f>SUMIF('Run for Freedom 5K'!$F$2:$F$300,$F193,'Run for Freedom 5K'!$J$2:$J$300)</f>
        <v>1</v>
      </c>
      <c r="K193" s="22">
        <f>SUMIF('Footrace for the Fallen 5K'!$F$2:$F$366,$F193,'Footrace for the Fallen 5K'!$J$2:$J$366)</f>
        <v>1</v>
      </c>
      <c r="L193" s="22">
        <f>SUMIF('New England Half'!$F$2:$F$355,$F193,'New England Half'!$J$2:$J$355)</f>
        <v>1</v>
      </c>
      <c r="M193" s="24">
        <f>SUM(G193:L193)</f>
        <v>5</v>
      </c>
    </row>
    <row r="194" spans="1:13">
      <c r="A194" t="s">
        <v>353</v>
      </c>
      <c r="B194" t="s">
        <v>67</v>
      </c>
      <c r="C194" t="s">
        <v>38</v>
      </c>
      <c r="D194">
        <v>23</v>
      </c>
      <c r="E194" t="s">
        <v>17</v>
      </c>
      <c r="F194" s="19" t="str">
        <f>A194&amp;B194&amp;C194&amp;E194</f>
        <v>HannahSwainFGATE CITY STRIDERS</v>
      </c>
      <c r="G194" s="22">
        <f>SUMIF('Shamrock 5K'!$F$2:$F$300,$F194,'Shamrock 5K'!$J$2:$J$300)</f>
        <v>0</v>
      </c>
      <c r="H194" s="22">
        <f>SUMIF('Nashua 10K'!$F$2:$F$300,$F194,'Nashua 10K'!$J$2:$J$300)</f>
        <v>0</v>
      </c>
      <c r="I194" s="22">
        <f>SUMIF('Shaker 7'!$F$2:$F$300,$F194,'Shaker 7'!$J$2:$J$300)</f>
        <v>0</v>
      </c>
      <c r="J194" s="22">
        <f>SUMIF('Run for Freedom 5K'!$F$2:$F$300,$F194,'Run for Freedom 5K'!$J$2:$J$300)</f>
        <v>0</v>
      </c>
      <c r="K194" s="22">
        <f>SUMIF('Footrace for the Fallen 5K'!$F$2:$F$366,$F194,'Footrace for the Fallen 5K'!$J$2:$J$366)</f>
        <v>0</v>
      </c>
      <c r="L194" s="22">
        <f>SUMIF('New England Half'!$F$2:$F$355,$F194,'New England Half'!$J$2:$J$355)</f>
        <v>4.5</v>
      </c>
      <c r="M194" s="24">
        <f>SUM(G194:L194)</f>
        <v>4.5</v>
      </c>
    </row>
    <row r="195" spans="1:13">
      <c r="A195" s="3" t="s">
        <v>135</v>
      </c>
      <c r="B195" s="3" t="s">
        <v>136</v>
      </c>
      <c r="C195" s="3" t="s">
        <v>38</v>
      </c>
      <c r="D195" s="3">
        <v>50</v>
      </c>
      <c r="E195" s="3" t="s">
        <v>18</v>
      </c>
      <c r="F195" s="19" t="str">
        <f>A195&amp;B195&amp;C195&amp;E195</f>
        <v>PriscillaCamardaFGREATER DERRY TRACK CLUB</v>
      </c>
      <c r="G195" s="22">
        <f>SUMIF('Shamrock 5K'!$F$2:$F$300,$F195,'Shamrock 5K'!$J$2:$J$300)</f>
        <v>1</v>
      </c>
      <c r="H195" s="22">
        <f>SUMIF('Nashua 10K'!$F$2:$F$300,$F195,'Nashua 10K'!$J$2:$J$300)</f>
        <v>3.5</v>
      </c>
      <c r="I195" s="22">
        <f>SUMIF('Shaker 7'!$F$2:$F$300,$F195,'Shaker 7'!$J$2:$J$300)</f>
        <v>0</v>
      </c>
      <c r="J195" s="22">
        <f>SUMIF('Run for Freedom 5K'!$F$2:$F$300,$F195,'Run for Freedom 5K'!$J$2:$J$300)</f>
        <v>0</v>
      </c>
      <c r="K195" s="22">
        <f>SUMIF('Footrace for the Fallen 5K'!$F$2:$F$366,$F195,'Footrace for the Fallen 5K'!$J$2:$J$366)</f>
        <v>0</v>
      </c>
      <c r="L195" s="22">
        <f>SUMIF('New England Half'!$F$2:$F$355,$F195,'New England Half'!$J$2:$J$355)</f>
        <v>0</v>
      </c>
      <c r="M195" s="24">
        <f>SUM(G195:L195)</f>
        <v>4.5</v>
      </c>
    </row>
    <row r="196" spans="1:13">
      <c r="A196" t="s">
        <v>48</v>
      </c>
      <c r="B196" t="s">
        <v>622</v>
      </c>
      <c r="C196" t="s">
        <v>38</v>
      </c>
      <c r="D196" s="3">
        <v>55</v>
      </c>
      <c r="E196" s="3" t="s">
        <v>19</v>
      </c>
      <c r="F196" s="19" t="str">
        <f>A196&amp;B196&amp;C196&amp;E196</f>
        <v>DianeVarney-ParkerFMILLENNIUM RUNNING</v>
      </c>
      <c r="G196" s="22">
        <f>SUMIF('Shamrock 5K'!$F$2:$F$300,$F196,'Shamrock 5K'!$J$2:$J$300)</f>
        <v>0</v>
      </c>
      <c r="H196" s="22">
        <f>SUMIF('Nashua 10K'!$F$2:$F$300,$F196,'Nashua 10K'!$J$2:$J$300)</f>
        <v>0</v>
      </c>
      <c r="I196" s="22">
        <f>SUMIF('Shaker 7'!$F$2:$F$300,$F196,'Shaker 7'!$J$2:$J$300)</f>
        <v>0</v>
      </c>
      <c r="J196" s="22">
        <f>SUMIF('Run for Freedom 5K'!$F$2:$F$300,$F196,'Run for Freedom 5K'!$J$2:$J$300)</f>
        <v>3.5</v>
      </c>
      <c r="K196" s="22">
        <f>SUMIF('Footrace for the Fallen 5K'!$F$2:$F$366,$F196,'Footrace for the Fallen 5K'!$J$2:$J$366)</f>
        <v>1</v>
      </c>
      <c r="L196" s="22">
        <f>SUMIF('New England Half'!$F$2:$F$355,$F196,'New England Half'!$J$2:$J$355)</f>
        <v>0</v>
      </c>
      <c r="M196" s="24">
        <f>SUM(G196:L196)</f>
        <v>4.5</v>
      </c>
    </row>
    <row r="197" spans="1:13">
      <c r="A197" t="s">
        <v>731</v>
      </c>
      <c r="B197" t="s">
        <v>732</v>
      </c>
      <c r="C197" t="s">
        <v>38</v>
      </c>
      <c r="D197" s="3">
        <v>61</v>
      </c>
      <c r="E197" s="2" t="s">
        <v>21</v>
      </c>
      <c r="F197" s="19" t="str">
        <f>A197&amp;B197&amp;C197&amp;E197</f>
        <v>BarbHigginsFGRANITE STATE RACING TEAM</v>
      </c>
      <c r="G197" s="22">
        <f>SUMIF('Shamrock 5K'!$F$2:$F$300,$F197,'Shamrock 5K'!$J$2:$J$300)</f>
        <v>0</v>
      </c>
      <c r="H197" s="22">
        <f>SUMIF('Nashua 10K'!$F$2:$F$300,$F197,'Nashua 10K'!$J$2:$J$300)</f>
        <v>0</v>
      </c>
      <c r="I197" s="22">
        <f>SUMIF('Shaker 7'!$F$2:$F$300,$F197,'Shaker 7'!$J$2:$J$300)</f>
        <v>0</v>
      </c>
      <c r="J197" s="22">
        <f>SUMIF('Run for Freedom 5K'!$F$2:$F$300,$F197,'Run for Freedom 5K'!$J$2:$J$300)</f>
        <v>0</v>
      </c>
      <c r="K197" s="22">
        <f>SUMIF('Footrace for the Fallen 5K'!$F$2:$F$366,$F197,'Footrace for the Fallen 5K'!$J$2:$J$366)</f>
        <v>4.5</v>
      </c>
      <c r="L197" s="22">
        <f>SUMIF('New England Half'!$F$2:$F$355,$F197,'New England Half'!$J$2:$J$355)</f>
        <v>0</v>
      </c>
      <c r="M197" s="24">
        <f>SUM(G197:L197)</f>
        <v>4.5</v>
      </c>
    </row>
    <row r="198" spans="1:13">
      <c r="A198" s="3" t="s">
        <v>456</v>
      </c>
      <c r="B198" s="3" t="s">
        <v>457</v>
      </c>
      <c r="C198" s="3" t="s">
        <v>38</v>
      </c>
      <c r="D198" s="3">
        <v>43</v>
      </c>
      <c r="E198" s="3" t="s">
        <v>19</v>
      </c>
      <c r="F198" s="19" t="str">
        <f>A198&amp;B198&amp;C198&amp;E198</f>
        <v>MelanieHardingFMILLENNIUM RUNNING</v>
      </c>
      <c r="G198" s="22">
        <f>SUMIF('Shamrock 5K'!$F$2:$F$300,$F198,'Shamrock 5K'!$J$2:$J$300)</f>
        <v>0</v>
      </c>
      <c r="H198" s="22">
        <f>SUMIF('Nashua 10K'!$F$2:$F$300,$F198,'Nashua 10K'!$J$2:$J$300)</f>
        <v>3.25</v>
      </c>
      <c r="I198" s="22">
        <f>SUMIF('Shaker 7'!$F$2:$F$300,$F198,'Shaker 7'!$J$2:$J$300)</f>
        <v>0</v>
      </c>
      <c r="J198" s="22">
        <f>SUMIF('Run for Freedom 5K'!$F$2:$F$300,$F198,'Run for Freedom 5K'!$J$2:$J$300)</f>
        <v>0</v>
      </c>
      <c r="K198" s="22">
        <f>SUMIF('Footrace for the Fallen 5K'!$F$2:$F$366,$F198,'Footrace for the Fallen 5K'!$J$2:$J$366)</f>
        <v>1</v>
      </c>
      <c r="L198" s="22">
        <f>SUMIF('New England Half'!$F$2:$F$355,$F198,'New England Half'!$J$2:$J$355)</f>
        <v>0</v>
      </c>
      <c r="M198" s="24">
        <f>SUM(G198:L198)</f>
        <v>4.25</v>
      </c>
    </row>
    <row r="199" spans="1:13">
      <c r="A199" t="s">
        <v>829</v>
      </c>
      <c r="B199" t="s">
        <v>830</v>
      </c>
      <c r="C199" t="s">
        <v>38</v>
      </c>
      <c r="D199">
        <v>50</v>
      </c>
      <c r="E199" t="s">
        <v>22</v>
      </c>
      <c r="F199" s="19" t="str">
        <f>A199&amp;B199&amp;C199&amp;E199</f>
        <v>JanaLaudadioFACIDOTIC RACING</v>
      </c>
      <c r="G199" s="22">
        <f>SUMIF('Shamrock 5K'!$F$2:$F$300,$F199,'Shamrock 5K'!$J$2:$J$300)</f>
        <v>0</v>
      </c>
      <c r="H199" s="22">
        <f>SUMIF('Nashua 10K'!$F$2:$F$300,$F199,'Nashua 10K'!$J$2:$J$300)</f>
        <v>0</v>
      </c>
      <c r="I199" s="22">
        <f>SUMIF('Shaker 7'!$F$2:$F$300,$F199,'Shaker 7'!$J$2:$J$300)</f>
        <v>0</v>
      </c>
      <c r="J199" s="22">
        <f>SUMIF('Run for Freedom 5K'!$F$2:$F$300,$F199,'Run for Freedom 5K'!$J$2:$J$300)</f>
        <v>0</v>
      </c>
      <c r="K199" s="22">
        <f>SUMIF('Footrace for the Fallen 5K'!$F$2:$F$366,$F199,'Footrace for the Fallen 5K'!$J$2:$J$366)</f>
        <v>0</v>
      </c>
      <c r="L199" s="22">
        <f>SUMIF('New England Half'!$F$2:$F$355,$F199,'New England Half'!$J$2:$J$355)</f>
        <v>4</v>
      </c>
      <c r="M199" s="24">
        <f>SUM(G199:L199)</f>
        <v>4</v>
      </c>
    </row>
    <row r="200" spans="1:13">
      <c r="A200" t="s">
        <v>185</v>
      </c>
      <c r="B200" t="s">
        <v>165</v>
      </c>
      <c r="C200" t="s">
        <v>38</v>
      </c>
      <c r="D200">
        <v>44</v>
      </c>
      <c r="E200" t="s">
        <v>19</v>
      </c>
      <c r="F200" s="19" t="str">
        <f>A200&amp;B200&amp;C200&amp;E200</f>
        <v>KerriBoucherFMILLENNIUM RUNNING</v>
      </c>
      <c r="G200" s="22">
        <f>SUMIF('Shamrock 5K'!$F$2:$F$300,$F200,'Shamrock 5K'!$J$2:$J$300)</f>
        <v>1</v>
      </c>
      <c r="H200" s="22">
        <f>SUMIF('Nashua 10K'!$F$2:$F$300,$F200,'Nashua 10K'!$J$2:$J$300)</f>
        <v>1</v>
      </c>
      <c r="I200" s="22">
        <f>SUMIF('Shaker 7'!$F$2:$F$300,$F200,'Shaker 7'!$J$2:$J$300)</f>
        <v>0</v>
      </c>
      <c r="J200" s="22">
        <f>SUMIF('Run for Freedom 5K'!$F$2:$F$300,$F200,'Run for Freedom 5K'!$J$2:$J$300)</f>
        <v>0</v>
      </c>
      <c r="K200" s="22">
        <f>SUMIF('Footrace for the Fallen 5K'!$F$2:$F$366,$F200,'Footrace for the Fallen 5K'!$J$2:$J$366)</f>
        <v>1</v>
      </c>
      <c r="L200" s="22">
        <f>SUMIF('New England Half'!$F$2:$F$355,$F200,'New England Half'!$J$2:$J$355)</f>
        <v>1</v>
      </c>
      <c r="M200" s="24">
        <f>SUM(G200:L200)</f>
        <v>4</v>
      </c>
    </row>
    <row r="201" spans="1:13">
      <c r="A201" t="s">
        <v>119</v>
      </c>
      <c r="B201" t="s">
        <v>598</v>
      </c>
      <c r="C201" t="s">
        <v>38</v>
      </c>
      <c r="D201">
        <v>42</v>
      </c>
      <c r="E201" s="3" t="s">
        <v>19</v>
      </c>
      <c r="F201" s="19" t="str">
        <f>A201&amp;B201&amp;C201&amp;E201</f>
        <v>PattyStellaFMILLENNIUM RUNNING</v>
      </c>
      <c r="G201" s="22">
        <f>SUMIF('Shamrock 5K'!$F$2:$F$300,$F201,'Shamrock 5K'!$J$2:$J$300)</f>
        <v>0</v>
      </c>
      <c r="H201" s="22">
        <f>SUMIF('Nashua 10K'!$F$2:$F$300,$F201,'Nashua 10K'!$J$2:$J$300)</f>
        <v>0</v>
      </c>
      <c r="I201" s="22">
        <f>SUMIF('Shaker 7'!$F$2:$F$300,$F201,'Shaker 7'!$J$2:$J$300)</f>
        <v>0</v>
      </c>
      <c r="J201" s="22">
        <f>SUMIF('Run for Freedom 5K'!$F$2:$F$300,$F201,'Run for Freedom 5K'!$J$2:$J$300)</f>
        <v>4</v>
      </c>
      <c r="K201" s="22">
        <f>SUMIF('Footrace for the Fallen 5K'!$F$2:$F$366,$F201,'Footrace for the Fallen 5K'!$J$2:$J$366)</f>
        <v>0</v>
      </c>
      <c r="L201" s="22">
        <f>SUMIF('New England Half'!$F$2:$F$355,$F201,'New England Half'!$J$2:$J$355)</f>
        <v>0</v>
      </c>
      <c r="M201" s="24">
        <f>SUM(G201:L201)</f>
        <v>4</v>
      </c>
    </row>
    <row r="202" spans="1:13">
      <c r="A202" s="3" t="s">
        <v>189</v>
      </c>
      <c r="B202" s="3" t="s">
        <v>421</v>
      </c>
      <c r="C202" s="3" t="s">
        <v>38</v>
      </c>
      <c r="D202" s="3">
        <v>53</v>
      </c>
      <c r="E202" s="3" t="s">
        <v>19</v>
      </c>
      <c r="F202" s="19" t="str">
        <f>A202&amp;B202&amp;C202&amp;E202</f>
        <v>MicheleLapradeFMILLENNIUM RUNNING</v>
      </c>
      <c r="G202" s="22">
        <f>SUMIF('Shamrock 5K'!$F$2:$F$300,$F202,'Shamrock 5K'!$J$2:$J$300)</f>
        <v>0</v>
      </c>
      <c r="H202" s="22">
        <f>SUMIF('Nashua 10K'!$F$2:$F$300,$F202,'Nashua 10K'!$J$2:$J$300)</f>
        <v>2</v>
      </c>
      <c r="I202" s="22">
        <f>SUMIF('Shaker 7'!$F$2:$F$300,$F202,'Shaker 7'!$J$2:$J$300)</f>
        <v>0</v>
      </c>
      <c r="J202" s="22">
        <f>SUMIF('Run for Freedom 5K'!$F$2:$F$300,$F202,'Run for Freedom 5K'!$J$2:$J$300)</f>
        <v>1</v>
      </c>
      <c r="K202" s="22">
        <f>SUMIF('Footrace for the Fallen 5K'!$F$2:$F$366,$F202,'Footrace for the Fallen 5K'!$J$2:$J$366)</f>
        <v>1</v>
      </c>
      <c r="L202" s="22">
        <f>SUMIF('New England Half'!$F$2:$F$355,$F202,'New England Half'!$J$2:$J$355)</f>
        <v>0</v>
      </c>
      <c r="M202" s="24">
        <f>SUM(G202:L202)</f>
        <v>4</v>
      </c>
    </row>
    <row r="203" spans="1:13">
      <c r="A203" s="3" t="s">
        <v>307</v>
      </c>
      <c r="B203" s="3" t="s">
        <v>308</v>
      </c>
      <c r="C203" s="3" t="s">
        <v>38</v>
      </c>
      <c r="D203" s="3">
        <v>54</v>
      </c>
      <c r="E203" s="3" t="s">
        <v>20</v>
      </c>
      <c r="F203" s="20" t="str">
        <f>A203&amp;B203&amp;C203&amp;E203</f>
        <v>ChizukoHoriuchiFUPPER VALLEY RUNNING CLUB</v>
      </c>
      <c r="G203" s="22">
        <f>SUMIF('Shamrock 5K'!$F$2:$F$300,$F203,'Shamrock 5K'!$J$2:$J$300)</f>
        <v>4</v>
      </c>
      <c r="H203" s="22">
        <f>SUMIF('Nashua 10K'!$F$2:$F$300,$F203,'Nashua 10K'!$J$2:$J$300)</f>
        <v>0</v>
      </c>
      <c r="I203" s="22">
        <f>SUMIF('Shaker 7'!$F$2:$F$300,$F203,'Shaker 7'!$J$2:$J$300)</f>
        <v>0</v>
      </c>
      <c r="J203" s="22">
        <f>SUMIF('Run for Freedom 5K'!$F$2:$F$300,$F203,'Run for Freedom 5K'!$J$2:$J$300)</f>
        <v>0</v>
      </c>
      <c r="K203" s="22">
        <f>SUMIF('Footrace for the Fallen 5K'!$F$2:$F$366,$F203,'Footrace for the Fallen 5K'!$J$2:$J$366)</f>
        <v>0</v>
      </c>
      <c r="L203" s="22">
        <f>SUMIF('New England Half'!$F$2:$F$355,$F203,'New England Half'!$J$2:$J$355)</f>
        <v>0</v>
      </c>
      <c r="M203" s="24">
        <f>SUM(G203:L203)</f>
        <v>4</v>
      </c>
    </row>
    <row r="204" spans="1:13">
      <c r="A204" s="3" t="s">
        <v>48</v>
      </c>
      <c r="B204" s="3" t="s">
        <v>825</v>
      </c>
      <c r="C204" s="3" t="s">
        <v>38</v>
      </c>
      <c r="D204" s="3">
        <v>68</v>
      </c>
      <c r="E204" s="3" t="s">
        <v>19</v>
      </c>
      <c r="F204" s="19" t="str">
        <f>A204&amp;B204&amp;C204&amp;E204</f>
        <v>DianeNugentFMILLENNIUM RUNNING</v>
      </c>
      <c r="G204" s="22">
        <f>SUMIF('Shamrock 5K'!$F$2:$F$300,$F204,'Shamrock 5K'!$J$2:$J$300)</f>
        <v>0</v>
      </c>
      <c r="H204" s="22">
        <f>SUMIF('Nashua 10K'!$F$2:$F$300,$F204,'Nashua 10K'!$J$2:$J$300)</f>
        <v>0</v>
      </c>
      <c r="I204" s="22">
        <f>SUMIF('Shaker 7'!$F$2:$F$300,$F204,'Shaker 7'!$J$2:$J$300)</f>
        <v>0</v>
      </c>
      <c r="J204" s="22">
        <f>SUMIF('Run for Freedom 5K'!$F$2:$F$300,$F204,'Run for Freedom 5K'!$J$2:$J$300)</f>
        <v>0</v>
      </c>
      <c r="K204" s="22">
        <f>SUMIF('Footrace for the Fallen 5K'!$F$2:$F$366,$F204,'Footrace for the Fallen 5K'!$J$2:$J$366)</f>
        <v>4</v>
      </c>
      <c r="L204" s="22">
        <f>SUMIF('New England Half'!$F$2:$F$355,$F204,'New England Half'!$J$2:$J$355)</f>
        <v>0</v>
      </c>
      <c r="M204" s="24">
        <f>SUM(G204:L204)</f>
        <v>4</v>
      </c>
    </row>
    <row r="205" spans="1:13">
      <c r="A205" t="s">
        <v>886</v>
      </c>
      <c r="B205" t="s">
        <v>887</v>
      </c>
      <c r="C205" t="s">
        <v>38</v>
      </c>
      <c r="D205">
        <v>54</v>
      </c>
      <c r="E205" t="s">
        <v>19</v>
      </c>
      <c r="F205" s="19" t="str">
        <f>A205&amp;B205&amp;C205&amp;E205</f>
        <v>TheresaNobleFMILLENNIUM RUNNING</v>
      </c>
      <c r="G205" s="22">
        <f>SUMIF('Shamrock 5K'!$F$2:$F$300,$F205,'Shamrock 5K'!$J$2:$J$300)</f>
        <v>0</v>
      </c>
      <c r="H205" s="22">
        <f>SUMIF('Nashua 10K'!$F$2:$F$300,$F205,'Nashua 10K'!$J$2:$J$300)</f>
        <v>0</v>
      </c>
      <c r="I205" s="22">
        <f>SUMIF('Shaker 7'!$F$2:$F$300,$F205,'Shaker 7'!$J$2:$J$300)</f>
        <v>0</v>
      </c>
      <c r="J205" s="22">
        <f>SUMIF('Run for Freedom 5K'!$F$2:$F$300,$F205,'Run for Freedom 5K'!$J$2:$J$300)</f>
        <v>0</v>
      </c>
      <c r="K205" s="22">
        <f>SUMIF('Footrace for the Fallen 5K'!$F$2:$F$366,$F205,'Footrace for the Fallen 5K'!$J$2:$J$366)</f>
        <v>0</v>
      </c>
      <c r="L205" s="22">
        <f>SUMIF('New England Half'!$F$2:$F$355,$F205,'New England Half'!$J$2:$J$355)</f>
        <v>3.75</v>
      </c>
      <c r="M205" s="24">
        <f>SUM(G205:L205)</f>
        <v>3.75</v>
      </c>
    </row>
    <row r="206" spans="1:13">
      <c r="A206" t="s">
        <v>740</v>
      </c>
      <c r="B206" t="s">
        <v>741</v>
      </c>
      <c r="C206" t="s">
        <v>38</v>
      </c>
      <c r="D206" s="3">
        <v>62</v>
      </c>
      <c r="E206" s="3" t="s">
        <v>19</v>
      </c>
      <c r="F206" s="19" t="str">
        <f>A206&amp;B206&amp;C206&amp;E206</f>
        <v>StaceyHowardFMILLENNIUM RUNNING</v>
      </c>
      <c r="G206" s="22">
        <f>SUMIF('Shamrock 5K'!$F$2:$F$300,$F206,'Shamrock 5K'!$J$2:$J$300)</f>
        <v>0</v>
      </c>
      <c r="H206" s="22">
        <f>SUMIF('Nashua 10K'!$F$2:$F$300,$F206,'Nashua 10K'!$J$2:$J$300)</f>
        <v>0</v>
      </c>
      <c r="I206" s="22">
        <f>SUMIF('Shaker 7'!$F$2:$F$300,$F206,'Shaker 7'!$J$2:$J$300)</f>
        <v>0</v>
      </c>
      <c r="J206" s="22">
        <f>SUMIF('Run for Freedom 5K'!$F$2:$F$300,$F206,'Run for Freedom 5K'!$J$2:$J$300)</f>
        <v>0</v>
      </c>
      <c r="K206" s="22">
        <f>SUMIF('Footrace for the Fallen 5K'!$F$2:$F$366,$F206,'Footrace for the Fallen 5K'!$J$2:$J$366)</f>
        <v>2.2000000000000002</v>
      </c>
      <c r="L206" s="22">
        <f>SUMIF('New England Half'!$F$2:$F$355,$F206,'New England Half'!$J$2:$J$355)</f>
        <v>1.4</v>
      </c>
      <c r="M206" s="24">
        <f>SUM(G206:L206)</f>
        <v>3.6</v>
      </c>
    </row>
    <row r="207" spans="1:13">
      <c r="A207" t="s">
        <v>839</v>
      </c>
      <c r="B207" t="s">
        <v>840</v>
      </c>
      <c r="C207" t="s">
        <v>38</v>
      </c>
      <c r="D207">
        <v>39</v>
      </c>
      <c r="E207" t="s">
        <v>17</v>
      </c>
      <c r="F207" s="19" t="str">
        <f>A207&amp;B207&amp;C207&amp;E207</f>
        <v>AlishaGoodsellFGATE CITY STRIDERS</v>
      </c>
      <c r="G207" s="22">
        <f>SUMIF('Shamrock 5K'!$F$2:$F$300,$F207,'Shamrock 5K'!$J$2:$J$300)</f>
        <v>0</v>
      </c>
      <c r="H207" s="22">
        <f>SUMIF('Nashua 10K'!$F$2:$F$300,$F207,'Nashua 10K'!$J$2:$J$300)</f>
        <v>0</v>
      </c>
      <c r="I207" s="22">
        <f>SUMIF('Shaker 7'!$F$2:$F$300,$F207,'Shaker 7'!$J$2:$J$300)</f>
        <v>0</v>
      </c>
      <c r="J207" s="22">
        <f>SUMIF('Run for Freedom 5K'!$F$2:$F$300,$F207,'Run for Freedom 5K'!$J$2:$J$300)</f>
        <v>0</v>
      </c>
      <c r="K207" s="22">
        <f>SUMIF('Footrace for the Fallen 5K'!$F$2:$F$366,$F207,'Footrace for the Fallen 5K'!$J$2:$J$366)</f>
        <v>0</v>
      </c>
      <c r="L207" s="22">
        <f>SUMIF('New England Half'!$F$2:$F$355,$F207,'New England Half'!$J$2:$J$355)</f>
        <v>3.5</v>
      </c>
      <c r="M207" s="24">
        <f>SUM(G207:L207)</f>
        <v>3.5</v>
      </c>
    </row>
    <row r="208" spans="1:13">
      <c r="A208" t="s">
        <v>597</v>
      </c>
      <c r="B208" t="s">
        <v>608</v>
      </c>
      <c r="C208" t="s">
        <v>38</v>
      </c>
      <c r="D208">
        <v>39</v>
      </c>
      <c r="E208" t="s">
        <v>19</v>
      </c>
      <c r="F208" s="19" t="str">
        <f>A208&amp;B208&amp;C208&amp;E208</f>
        <v>SamanthaDignanFMILLENNIUM RUNNING</v>
      </c>
      <c r="G208" s="22">
        <f>SUMIF('Shamrock 5K'!$F$2:$F$300,$F208,'Shamrock 5K'!$J$2:$J$300)</f>
        <v>0</v>
      </c>
      <c r="H208" s="22">
        <f>SUMIF('Nashua 10K'!$F$2:$F$300,$F208,'Nashua 10K'!$J$2:$J$300)</f>
        <v>0</v>
      </c>
      <c r="I208" s="22">
        <f>SUMIF('Shaker 7'!$F$2:$F$300,$F208,'Shaker 7'!$J$2:$J$300)</f>
        <v>0</v>
      </c>
      <c r="J208" s="22">
        <f>SUMIF('Run for Freedom 5K'!$F$2:$F$300,$F208,'Run for Freedom 5K'!$J$2:$J$300)</f>
        <v>1.5</v>
      </c>
      <c r="K208" s="22">
        <f>SUMIF('Footrace for the Fallen 5K'!$F$2:$F$366,$F208,'Footrace for the Fallen 5K'!$J$2:$J$366)</f>
        <v>1</v>
      </c>
      <c r="L208" s="22">
        <f>SUMIF('New England Half'!$F$2:$F$355,$F208,'New England Half'!$J$2:$J$355)</f>
        <v>1</v>
      </c>
      <c r="M208" s="24">
        <f>SUM(G208:L208)</f>
        <v>3.5</v>
      </c>
    </row>
    <row r="209" spans="1:13">
      <c r="A209" s="3" t="s">
        <v>283</v>
      </c>
      <c r="B209" s="3" t="s">
        <v>284</v>
      </c>
      <c r="C209" s="3" t="s">
        <v>38</v>
      </c>
      <c r="D209" s="3">
        <v>42</v>
      </c>
      <c r="E209" s="3" t="s">
        <v>20</v>
      </c>
      <c r="F209" s="19" t="str">
        <f>A209&amp;B209&amp;C209&amp;E209</f>
        <v>RebeccaStanfield MccownFUPPER VALLEY RUNNING CLUB</v>
      </c>
      <c r="G209" s="22">
        <f>SUMIF('Shamrock 5K'!$F$2:$F$300,$F209,'Shamrock 5K'!$J$2:$J$300)</f>
        <v>3.5</v>
      </c>
      <c r="H209" s="22">
        <f>SUMIF('Nashua 10K'!$F$2:$F$300,$F209,'Nashua 10K'!$J$2:$J$300)</f>
        <v>0</v>
      </c>
      <c r="I209" s="22">
        <f>SUMIF('Shaker 7'!$F$2:$F$300,$F209,'Shaker 7'!$J$2:$J$300)</f>
        <v>0</v>
      </c>
      <c r="J209" s="22">
        <f>SUMIF('Run for Freedom 5K'!$F$2:$F$300,$F209,'Run for Freedom 5K'!$J$2:$J$300)</f>
        <v>0</v>
      </c>
      <c r="K209" s="22">
        <f>SUMIF('Footrace for the Fallen 5K'!$F$2:$F$366,$F209,'Footrace for the Fallen 5K'!$J$2:$J$366)</f>
        <v>0</v>
      </c>
      <c r="L209" s="22">
        <f>SUMIF('New England Half'!$F$2:$F$355,$F209,'New England Half'!$J$2:$J$355)</f>
        <v>0</v>
      </c>
      <c r="M209" s="24">
        <f>SUM(G209:L209)</f>
        <v>3.5</v>
      </c>
    </row>
    <row r="210" spans="1:13">
      <c r="A210" s="3" t="s">
        <v>411</v>
      </c>
      <c r="B210" s="3" t="s">
        <v>412</v>
      </c>
      <c r="C210" s="3" t="s">
        <v>38</v>
      </c>
      <c r="D210" s="3">
        <v>56</v>
      </c>
      <c r="E210" s="3" t="s">
        <v>17</v>
      </c>
      <c r="F210" s="19" t="str">
        <f>A210&amp;B210&amp;C210&amp;E210</f>
        <v>DianneSmiglianiFGATE CITY STRIDERS</v>
      </c>
      <c r="G210" s="22">
        <f>SUMIF('Shamrock 5K'!$F$2:$F$300,$F210,'Shamrock 5K'!$J$2:$J$300)</f>
        <v>0</v>
      </c>
      <c r="H210" s="22">
        <f>SUMIF('Nashua 10K'!$F$2:$F$300,$F210,'Nashua 10K'!$J$2:$J$300)</f>
        <v>1.5</v>
      </c>
      <c r="I210" s="22">
        <f>SUMIF('Shaker 7'!$F$2:$F$300,$F210,'Shaker 7'!$J$2:$J$300)</f>
        <v>0</v>
      </c>
      <c r="J210" s="22">
        <f>SUMIF('Run for Freedom 5K'!$F$2:$F$300,$F210,'Run for Freedom 5K'!$J$2:$J$300)</f>
        <v>2</v>
      </c>
      <c r="K210" s="22">
        <f>SUMIF('Footrace for the Fallen 5K'!$F$2:$F$366,$F210,'Footrace for the Fallen 5K'!$J$2:$J$366)</f>
        <v>0</v>
      </c>
      <c r="L210" s="22">
        <f>SUMIF('New England Half'!$F$2:$F$355,$F210,'New England Half'!$J$2:$J$355)</f>
        <v>0</v>
      </c>
      <c r="M210" s="24">
        <f>SUM(G210:L210)</f>
        <v>3.5</v>
      </c>
    </row>
    <row r="211" spans="1:13">
      <c r="A211" t="s">
        <v>898</v>
      </c>
      <c r="B211" t="s">
        <v>848</v>
      </c>
      <c r="C211" t="s">
        <v>38</v>
      </c>
      <c r="D211">
        <v>43</v>
      </c>
      <c r="E211" t="s">
        <v>24</v>
      </c>
      <c r="F211" s="19" t="str">
        <f>A211&amp;B211&amp;C211&amp;E211</f>
        <v>AliciaGibsonFRUNNERS ALLEY</v>
      </c>
      <c r="G211" s="22">
        <f>SUMIF('Shamrock 5K'!$F$2:$F$300,$F211,'Shamrock 5K'!$J$2:$J$300)</f>
        <v>0</v>
      </c>
      <c r="H211" s="22">
        <f>SUMIF('Nashua 10K'!$F$2:$F$300,$F211,'Nashua 10K'!$J$2:$J$300)</f>
        <v>0</v>
      </c>
      <c r="I211" s="22">
        <f>SUMIF('Shaker 7'!$F$2:$F$300,$F211,'Shaker 7'!$J$2:$J$300)</f>
        <v>0</v>
      </c>
      <c r="J211" s="22">
        <f>SUMIF('Run for Freedom 5K'!$F$2:$F$300,$F211,'Run for Freedom 5K'!$J$2:$J$300)</f>
        <v>0</v>
      </c>
      <c r="K211" s="22">
        <f>SUMIF('Footrace for the Fallen 5K'!$F$2:$F$366,$F211,'Footrace for the Fallen 5K'!$J$2:$J$366)</f>
        <v>0</v>
      </c>
      <c r="L211" s="22">
        <f>SUMIF('New England Half'!$F$2:$F$355,$F211,'New England Half'!$J$2:$J$355)</f>
        <v>3.25</v>
      </c>
      <c r="M211" s="24">
        <f>SUM(G211:L211)</f>
        <v>3.25</v>
      </c>
    </row>
    <row r="212" spans="1:13">
      <c r="A212" t="s">
        <v>591</v>
      </c>
      <c r="B212" t="s">
        <v>536</v>
      </c>
      <c r="C212" t="s">
        <v>38</v>
      </c>
      <c r="D212">
        <v>31</v>
      </c>
      <c r="E212" t="s">
        <v>18</v>
      </c>
      <c r="F212" s="19" t="str">
        <f>A212&amp;B212&amp;C212&amp;E212</f>
        <v>KelseyDisalvoFGREATER DERRY TRACK CLUB</v>
      </c>
      <c r="G212" s="22">
        <f>SUMIF('Shamrock 5K'!$F$2:$F$300,$F212,'Shamrock 5K'!$J$2:$J$300)</f>
        <v>0</v>
      </c>
      <c r="H212" s="22">
        <f>SUMIF('Nashua 10K'!$F$2:$F$300,$F212,'Nashua 10K'!$J$2:$J$300)</f>
        <v>0</v>
      </c>
      <c r="I212" s="22">
        <f>SUMIF('Shaker 7'!$F$2:$F$300,$F212,'Shaker 7'!$J$2:$J$300)</f>
        <v>0</v>
      </c>
      <c r="J212" s="22">
        <f>SUMIF('Run for Freedom 5K'!$F$2:$F$300,$F212,'Run for Freedom 5K'!$J$2:$J$300)</f>
        <v>3.25</v>
      </c>
      <c r="K212" s="22">
        <f>SUMIF('Footrace for the Fallen 5K'!$F$2:$F$366,$F212,'Footrace for the Fallen 5K'!$J$2:$J$366)</f>
        <v>0</v>
      </c>
      <c r="L212" s="22">
        <f>SUMIF('New England Half'!$F$2:$F$355,$F212,'New England Half'!$J$2:$J$355)</f>
        <v>0</v>
      </c>
      <c r="M212" s="24">
        <f>SUM(G212:L212)</f>
        <v>3.25</v>
      </c>
    </row>
    <row r="213" spans="1:13">
      <c r="A213" t="s">
        <v>470</v>
      </c>
      <c r="B213" t="s">
        <v>471</v>
      </c>
      <c r="C213" t="s">
        <v>38</v>
      </c>
      <c r="D213">
        <v>60</v>
      </c>
      <c r="E213" t="s">
        <v>19</v>
      </c>
      <c r="F213" s="19" t="str">
        <f>A213&amp;B213&amp;C213&amp;E213</f>
        <v>MichelleShea La SalaFMILLENNIUM RUNNING</v>
      </c>
      <c r="G213" s="22">
        <f>SUMIF('Shamrock 5K'!$F$2:$F$300,$F213,'Shamrock 5K'!$J$2:$J$300)</f>
        <v>0</v>
      </c>
      <c r="H213" s="22">
        <f>SUMIF('Nashua 10K'!$F$2:$F$300,$F213,'Nashua 10K'!$J$2:$J$300)</f>
        <v>1.1000000000000001</v>
      </c>
      <c r="I213" s="22">
        <f>SUMIF('Shaker 7'!$F$2:$F$300,$F213,'Shaker 7'!$J$2:$J$300)</f>
        <v>0</v>
      </c>
      <c r="J213" s="22">
        <f>SUMIF('Run for Freedom 5K'!$F$2:$F$300,$F213,'Run for Freedom 5K'!$J$2:$J$300)</f>
        <v>1</v>
      </c>
      <c r="K213" s="22">
        <f>SUMIF('Footrace for the Fallen 5K'!$F$2:$F$366,$F213,'Footrace for the Fallen 5K'!$J$2:$J$366)</f>
        <v>0</v>
      </c>
      <c r="L213" s="22">
        <f>SUMIF('New England Half'!$F$2:$F$355,$F213,'New England Half'!$J$2:$J$355)</f>
        <v>1</v>
      </c>
      <c r="M213" s="24">
        <f>SUM(G213:L213)</f>
        <v>3.1</v>
      </c>
    </row>
    <row r="214" spans="1:13">
      <c r="A214" t="s">
        <v>191</v>
      </c>
      <c r="B214" t="s">
        <v>192</v>
      </c>
      <c r="C214" t="s">
        <v>38</v>
      </c>
      <c r="D214">
        <v>53</v>
      </c>
      <c r="E214" t="s">
        <v>19</v>
      </c>
      <c r="F214" s="19" t="str">
        <f>A214&amp;B214&amp;C214&amp;E214</f>
        <v>DelilahMendralaFMILLENNIUM RUNNING</v>
      </c>
      <c r="G214" s="22">
        <f>SUMIF('Shamrock 5K'!$F$2:$F$300,$F214,'Shamrock 5K'!$J$2:$J$300)</f>
        <v>1</v>
      </c>
      <c r="H214" s="22">
        <f>SUMIF('Nashua 10K'!$F$2:$F$300,$F214,'Nashua 10K'!$J$2:$J$300)</f>
        <v>0</v>
      </c>
      <c r="I214" s="22">
        <f>SUMIF('Shaker 7'!$F$2:$F$300,$F214,'Shaker 7'!$J$2:$J$300)</f>
        <v>0</v>
      </c>
      <c r="J214" s="22">
        <f>SUMIF('Run for Freedom 5K'!$F$2:$F$300,$F214,'Run for Freedom 5K'!$J$2:$J$300)</f>
        <v>0</v>
      </c>
      <c r="K214" s="22">
        <f>SUMIF('Footrace for the Fallen 5K'!$F$2:$F$366,$F214,'Footrace for the Fallen 5K'!$J$2:$J$366)</f>
        <v>1</v>
      </c>
      <c r="L214" s="22">
        <f>SUMIF('New England Half'!$F$2:$F$355,$F214,'New England Half'!$J$2:$J$355)</f>
        <v>1</v>
      </c>
      <c r="M214" s="24">
        <f>SUM(G214:L214)</f>
        <v>3</v>
      </c>
    </row>
    <row r="215" spans="1:13">
      <c r="A215" s="3" t="s">
        <v>198</v>
      </c>
      <c r="B215" s="3" t="s">
        <v>199</v>
      </c>
      <c r="C215" s="3" t="s">
        <v>38</v>
      </c>
      <c r="D215" s="3">
        <v>48</v>
      </c>
      <c r="E215" s="3" t="s">
        <v>19</v>
      </c>
      <c r="F215" s="19" t="str">
        <f>A215&amp;B215&amp;C215&amp;E215</f>
        <v>KatieMillsFMILLENNIUM RUNNING</v>
      </c>
      <c r="G215" s="22">
        <f>SUMIF('Shamrock 5K'!$F$2:$F$300,$F215,'Shamrock 5K'!$J$2:$J$300)</f>
        <v>1</v>
      </c>
      <c r="H215" s="22">
        <f>SUMIF('Nashua 10K'!$F$2:$F$300,$F215,'Nashua 10K'!$J$2:$J$300)</f>
        <v>0</v>
      </c>
      <c r="I215" s="22">
        <f>SUMIF('Shaker 7'!$F$2:$F$300,$F215,'Shaker 7'!$J$2:$J$300)</f>
        <v>0</v>
      </c>
      <c r="J215" s="22">
        <f>SUMIF('Run for Freedom 5K'!$F$2:$F$300,$F215,'Run for Freedom 5K'!$J$2:$J$300)</f>
        <v>1</v>
      </c>
      <c r="K215" s="22">
        <f>SUMIF('Footrace for the Fallen 5K'!$F$2:$F$366,$F215,'Footrace for the Fallen 5K'!$J$2:$J$366)</f>
        <v>1</v>
      </c>
      <c r="L215" s="22">
        <f>SUMIF('New England Half'!$F$2:$F$355,$F215,'New England Half'!$J$2:$J$355)</f>
        <v>0</v>
      </c>
      <c r="M215" s="24">
        <f>SUM(G215:L215)</f>
        <v>3</v>
      </c>
    </row>
    <row r="216" spans="1:13">
      <c r="A216" s="3" t="s">
        <v>189</v>
      </c>
      <c r="B216" s="3" t="s">
        <v>190</v>
      </c>
      <c r="C216" s="3" t="s">
        <v>38</v>
      </c>
      <c r="D216" s="3">
        <v>56</v>
      </c>
      <c r="E216" s="3" t="s">
        <v>19</v>
      </c>
      <c r="F216" s="19" t="str">
        <f>A216&amp;B216&amp;C216&amp;E216</f>
        <v>MicheleRobinsonFMILLENNIUM RUNNING</v>
      </c>
      <c r="G216" s="22">
        <f>SUMIF('Shamrock 5K'!$F$2:$F$300,$F216,'Shamrock 5K'!$J$2:$J$300)</f>
        <v>1</v>
      </c>
      <c r="H216" s="22">
        <f>SUMIF('Nashua 10K'!$F$2:$F$300,$F216,'Nashua 10K'!$J$2:$J$300)</f>
        <v>0</v>
      </c>
      <c r="I216" s="22">
        <f>SUMIF('Shaker 7'!$F$2:$F$300,$F216,'Shaker 7'!$J$2:$J$300)</f>
        <v>0</v>
      </c>
      <c r="J216" s="22">
        <f>SUMIF('Run for Freedom 5K'!$F$2:$F$300,$F216,'Run for Freedom 5K'!$J$2:$J$300)</f>
        <v>1</v>
      </c>
      <c r="K216" s="22">
        <f>SUMIF('Footrace for the Fallen 5K'!$F$2:$F$366,$F216,'Footrace for the Fallen 5K'!$J$2:$J$366)</f>
        <v>1</v>
      </c>
      <c r="L216" s="22">
        <f>SUMIF('New England Half'!$F$2:$F$355,$F216,'New England Half'!$J$2:$J$355)</f>
        <v>0</v>
      </c>
      <c r="M216" s="24">
        <f>SUM(G216:L216)</f>
        <v>3</v>
      </c>
    </row>
    <row r="217" spans="1:13">
      <c r="A217" s="3" t="s">
        <v>181</v>
      </c>
      <c r="B217" s="3" t="s">
        <v>342</v>
      </c>
      <c r="C217" s="3" t="s">
        <v>38</v>
      </c>
      <c r="D217" s="3">
        <v>64</v>
      </c>
      <c r="E217" s="3" t="s">
        <v>20</v>
      </c>
      <c r="F217" s="19" t="str">
        <f>A217&amp;B217&amp;C217&amp;E217</f>
        <v>CherylLasellFUPPER VALLEY RUNNING CLUB</v>
      </c>
      <c r="G217" s="22">
        <f>SUMIF('Shamrock 5K'!$F$2:$F$300,$F217,'Shamrock 5K'!$J$2:$J$300)</f>
        <v>3</v>
      </c>
      <c r="H217" s="22">
        <f>SUMIF('Nashua 10K'!$F$2:$F$300,$F217,'Nashua 10K'!$J$2:$J$300)</f>
        <v>0</v>
      </c>
      <c r="I217" s="22">
        <f>SUMIF('Shaker 7'!$F$2:$F$300,$F217,'Shaker 7'!$J$2:$J$300)</f>
        <v>0</v>
      </c>
      <c r="J217" s="22">
        <f>SUMIF('Run for Freedom 5K'!$F$2:$F$300,$F217,'Run for Freedom 5K'!$J$2:$J$300)</f>
        <v>0</v>
      </c>
      <c r="K217" s="22">
        <f>SUMIF('Footrace for the Fallen 5K'!$F$2:$F$366,$F217,'Footrace for the Fallen 5K'!$J$2:$J$366)</f>
        <v>0</v>
      </c>
      <c r="L217" s="22">
        <f>SUMIF('New England Half'!$F$2:$F$355,$F217,'New England Half'!$J$2:$J$355)</f>
        <v>0</v>
      </c>
      <c r="M217" s="24">
        <f>SUM(G217:L217)</f>
        <v>3</v>
      </c>
    </row>
    <row r="218" spans="1:13">
      <c r="A218" s="3" t="s">
        <v>281</v>
      </c>
      <c r="B218" s="3" t="s">
        <v>142</v>
      </c>
      <c r="C218" s="3" t="s">
        <v>38</v>
      </c>
      <c r="D218" s="3">
        <v>12</v>
      </c>
      <c r="E218" s="3" t="s">
        <v>20</v>
      </c>
      <c r="F218" s="19" t="str">
        <f>A218&amp;B218&amp;C218&amp;E218</f>
        <v>CharlotteSmithFUPPER VALLEY RUNNING CLUB</v>
      </c>
      <c r="G218" s="22">
        <f>SUMIF('Shamrock 5K'!$F$2:$F$300,$F218,'Shamrock 5K'!$J$2:$J$300)</f>
        <v>2.6</v>
      </c>
      <c r="H218" s="22">
        <f>SUMIF('Nashua 10K'!$F$2:$F$300,$F218,'Nashua 10K'!$J$2:$J$300)</f>
        <v>0</v>
      </c>
      <c r="I218" s="22">
        <f>SUMIF('Shaker 7'!$F$2:$F$300,$F218,'Shaker 7'!$J$2:$J$300)</f>
        <v>0</v>
      </c>
      <c r="J218" s="22">
        <f>SUMIF('Run for Freedom 5K'!$F$2:$F$300,$F218,'Run for Freedom 5K'!$J$2:$J$300)</f>
        <v>0</v>
      </c>
      <c r="K218" s="22">
        <f>SUMIF('Footrace for the Fallen 5K'!$F$2:$F$366,$F218,'Footrace for the Fallen 5K'!$J$2:$J$366)</f>
        <v>0</v>
      </c>
      <c r="L218" s="22">
        <f>SUMIF('New England Half'!$F$2:$F$355,$F218,'New England Half'!$J$2:$J$355)</f>
        <v>0</v>
      </c>
      <c r="M218" s="24">
        <f>SUM(G218:L218)</f>
        <v>2.6</v>
      </c>
    </row>
    <row r="219" spans="1:13">
      <c r="A219" s="3" t="s">
        <v>64</v>
      </c>
      <c r="B219" s="3" t="s">
        <v>65</v>
      </c>
      <c r="C219" s="3" t="s">
        <v>38</v>
      </c>
      <c r="D219" s="3">
        <v>46</v>
      </c>
      <c r="E219" s="3" t="s">
        <v>17</v>
      </c>
      <c r="F219" s="19" t="str">
        <f>A219&amp;B219&amp;C219&amp;E219</f>
        <v>JohannaLisle NewboldFGATE CITY STRIDERS</v>
      </c>
      <c r="G219" s="22">
        <f>SUMIF('Shamrock 5K'!$F$2:$F$300,$F219,'Shamrock 5K'!$J$2:$J$300)</f>
        <v>1</v>
      </c>
      <c r="H219" s="22">
        <f>SUMIF('Nashua 10K'!$F$2:$F$300,$F219,'Nashua 10K'!$J$2:$J$300)</f>
        <v>1.6</v>
      </c>
      <c r="I219" s="22">
        <f>SUMIF('Shaker 7'!$F$2:$F$300,$F219,'Shaker 7'!$J$2:$J$300)</f>
        <v>0</v>
      </c>
      <c r="J219" s="22">
        <f>SUMIF('Run for Freedom 5K'!$F$2:$F$300,$F219,'Run for Freedom 5K'!$J$2:$J$300)</f>
        <v>0</v>
      </c>
      <c r="K219" s="22">
        <f>SUMIF('Footrace for the Fallen 5K'!$F$2:$F$366,$F219,'Footrace for the Fallen 5K'!$J$2:$J$366)</f>
        <v>0</v>
      </c>
      <c r="L219" s="22">
        <f>SUMIF('New England Half'!$F$2:$F$355,$F219,'New England Half'!$J$2:$J$355)</f>
        <v>0</v>
      </c>
      <c r="M219" s="24">
        <f>SUM(G219:L219)</f>
        <v>2.6</v>
      </c>
    </row>
    <row r="220" spans="1:13">
      <c r="A220" t="s">
        <v>746</v>
      </c>
      <c r="B220" t="s">
        <v>747</v>
      </c>
      <c r="C220" t="s">
        <v>38</v>
      </c>
      <c r="D220" s="3">
        <v>27</v>
      </c>
      <c r="E220" s="2" t="s">
        <v>24</v>
      </c>
      <c r="F220" s="19" t="str">
        <f>A220&amp;B220&amp;C220&amp;E220</f>
        <v>AlyssaTursiFRUNNERS ALLEY</v>
      </c>
      <c r="G220" s="22">
        <f>SUMIF('Shamrock 5K'!$F$2:$F$300,$F220,'Shamrock 5K'!$J$2:$J$300)</f>
        <v>0</v>
      </c>
      <c r="H220" s="22">
        <f>SUMIF('Nashua 10K'!$F$2:$F$300,$F220,'Nashua 10K'!$J$2:$J$300)</f>
        <v>0</v>
      </c>
      <c r="I220" s="22">
        <f>SUMIF('Shaker 7'!$F$2:$F$300,$F220,'Shaker 7'!$J$2:$J$300)</f>
        <v>0</v>
      </c>
      <c r="J220" s="22">
        <f>SUMIF('Run for Freedom 5K'!$F$2:$F$300,$F220,'Run for Freedom 5K'!$J$2:$J$300)</f>
        <v>0</v>
      </c>
      <c r="K220" s="22">
        <f>SUMIF('Footrace for the Fallen 5K'!$F$2:$F$366,$F220,'Footrace for the Fallen 5K'!$J$2:$J$366)</f>
        <v>2.4</v>
      </c>
      <c r="L220" s="22">
        <f>SUMIF('New England Half'!$F$2:$F$355,$F220,'New England Half'!$J$2:$J$355)</f>
        <v>0</v>
      </c>
      <c r="M220" s="24">
        <f>SUM(G220:L220)</f>
        <v>2.4</v>
      </c>
    </row>
    <row r="221" spans="1:13">
      <c r="A221" s="3" t="s">
        <v>373</v>
      </c>
      <c r="B221" s="3" t="s">
        <v>374</v>
      </c>
      <c r="C221" s="3" t="s">
        <v>38</v>
      </c>
      <c r="D221" s="3">
        <v>55</v>
      </c>
      <c r="E221" t="s">
        <v>18</v>
      </c>
      <c r="F221" s="19" t="str">
        <f>A221&amp;B221&amp;C221&amp;E221</f>
        <v>MaryanneMacdougallFGREATER DERRY TRACK CLUB</v>
      </c>
      <c r="G221" s="22">
        <f>SUMIF('Shamrock 5K'!$F$2:$F$300,$F221,'Shamrock 5K'!$J$2:$J$300)</f>
        <v>0</v>
      </c>
      <c r="H221" s="22">
        <f>SUMIF('Nashua 10K'!$F$2:$F$300,$F221,'Nashua 10K'!$J$2:$J$300)</f>
        <v>2.4</v>
      </c>
      <c r="I221" s="22">
        <f>SUMIF('Shaker 7'!$F$2:$F$300,$F221,'Shaker 7'!$J$2:$J$300)</f>
        <v>0</v>
      </c>
      <c r="J221" s="22">
        <f>SUMIF('Run for Freedom 5K'!$F$2:$F$300,$F221,'Run for Freedom 5K'!$J$2:$J$300)</f>
        <v>0</v>
      </c>
      <c r="K221" s="22">
        <f>SUMIF('Footrace for the Fallen 5K'!$F$2:$F$366,$F221,'Footrace for the Fallen 5K'!$J$2:$J$366)</f>
        <v>0</v>
      </c>
      <c r="L221" s="22">
        <f>SUMIF('New England Half'!$F$2:$F$355,$F221,'New England Half'!$J$2:$J$355)</f>
        <v>0</v>
      </c>
      <c r="M221" s="24">
        <f>SUM(G221:L221)</f>
        <v>2.4</v>
      </c>
    </row>
    <row r="222" spans="1:13">
      <c r="A222" s="3" t="s">
        <v>474</v>
      </c>
      <c r="B222" s="3" t="s">
        <v>475</v>
      </c>
      <c r="C222" s="35" t="s">
        <v>38</v>
      </c>
      <c r="D222" s="3">
        <v>61</v>
      </c>
      <c r="E222" s="35" t="s">
        <v>17</v>
      </c>
      <c r="F222" s="19" t="str">
        <f>A222&amp;B222&amp;C222&amp;E222</f>
        <v>DebbieRiouxFGATE CITY STRIDERS</v>
      </c>
      <c r="G222" s="22">
        <f>SUMIF('Shamrock 5K'!$F$2:$F$300,$F222,'Shamrock 5K'!$J$2:$J$300)</f>
        <v>0</v>
      </c>
      <c r="H222" s="22">
        <f>SUMIF('Nashua 10K'!$F$2:$F$300,$F222,'Nashua 10K'!$J$2:$J$300)</f>
        <v>1.4</v>
      </c>
      <c r="I222" s="22">
        <f>SUMIF('Shaker 7'!$F$2:$F$300,$F222,'Shaker 7'!$J$2:$J$300)</f>
        <v>0</v>
      </c>
      <c r="J222" s="22">
        <f>SUMIF('Run for Freedom 5K'!$F$2:$F$300,$F222,'Run for Freedom 5K'!$J$2:$J$300)</f>
        <v>0</v>
      </c>
      <c r="K222" s="22">
        <f>SUMIF('Footrace for the Fallen 5K'!$F$2:$F$366,$F222,'Footrace for the Fallen 5K'!$J$2:$J$366)</f>
        <v>1</v>
      </c>
      <c r="L222" s="22">
        <f>SUMIF('New England Half'!$F$2:$F$355,$F222,'New England Half'!$J$2:$J$355)</f>
        <v>0</v>
      </c>
      <c r="M222" s="24">
        <f>SUM(G222:L222)</f>
        <v>2.4</v>
      </c>
    </row>
    <row r="223" spans="1:13">
      <c r="A223" s="3" t="s">
        <v>458</v>
      </c>
      <c r="B223" s="3" t="s">
        <v>452</v>
      </c>
      <c r="C223" s="3" t="s">
        <v>38</v>
      </c>
      <c r="D223" s="3">
        <v>49</v>
      </c>
      <c r="E223" s="3" t="s">
        <v>19</v>
      </c>
      <c r="F223" s="19" t="str">
        <f>A223&amp;B223&amp;C223&amp;E223</f>
        <v>TracyEastmanFMILLENNIUM RUNNING</v>
      </c>
      <c r="G223" s="22">
        <f>SUMIF('Shamrock 5K'!$F$2:$F$300,$F223,'Shamrock 5K'!$J$2:$J$300)</f>
        <v>0</v>
      </c>
      <c r="H223" s="22">
        <f>SUMIF('Nashua 10K'!$F$2:$F$300,$F223,'Nashua 10K'!$J$2:$J$300)</f>
        <v>1.3</v>
      </c>
      <c r="I223" s="22">
        <f>SUMIF('Shaker 7'!$F$2:$F$300,$F223,'Shaker 7'!$J$2:$J$300)</f>
        <v>0</v>
      </c>
      <c r="J223" s="22">
        <f>SUMIF('Run for Freedom 5K'!$F$2:$F$300,$F223,'Run for Freedom 5K'!$J$2:$J$300)</f>
        <v>1</v>
      </c>
      <c r="K223" s="22">
        <f>SUMIF('Footrace for the Fallen 5K'!$F$2:$F$366,$F223,'Footrace for the Fallen 5K'!$J$2:$J$366)</f>
        <v>0</v>
      </c>
      <c r="L223" s="22">
        <f>SUMIF('New England Half'!$F$2:$F$355,$F223,'New England Half'!$J$2:$J$355)</f>
        <v>0</v>
      </c>
      <c r="M223" s="24">
        <f>SUM(G223:L223)</f>
        <v>2.2999999999999998</v>
      </c>
    </row>
    <row r="224" spans="1:13">
      <c r="A224" s="3" t="s">
        <v>127</v>
      </c>
      <c r="B224" s="3" t="s">
        <v>128</v>
      </c>
      <c r="C224" s="3" t="s">
        <v>38</v>
      </c>
      <c r="D224" s="3">
        <v>25</v>
      </c>
      <c r="E224" s="3" t="s">
        <v>18</v>
      </c>
      <c r="F224" s="20" t="str">
        <f>A224&amp;B224&amp;C224&amp;E224</f>
        <v>CaitlynFerreiraFGREATER DERRY TRACK CLUB</v>
      </c>
      <c r="G224" s="22">
        <f>SUMIF('Shamrock 5K'!$F$2:$F$300,$F224,'Shamrock 5K'!$J$2:$J$300)</f>
        <v>1.2</v>
      </c>
      <c r="H224" s="22">
        <f>SUMIF('Nashua 10K'!$F$2:$F$300,$F224,'Nashua 10K'!$J$2:$J$300)</f>
        <v>0</v>
      </c>
      <c r="I224" s="22">
        <f>SUMIF('Shaker 7'!$F$2:$F$300,$F224,'Shaker 7'!$J$2:$J$300)</f>
        <v>0</v>
      </c>
      <c r="J224" s="22">
        <f>SUMIF('Run for Freedom 5K'!$F$2:$F$300,$F224,'Run for Freedom 5K'!$J$2:$J$300)</f>
        <v>1</v>
      </c>
      <c r="K224" s="22">
        <f>SUMIF('Footrace for the Fallen 5K'!$F$2:$F$366,$F224,'Footrace for the Fallen 5K'!$J$2:$J$366)</f>
        <v>0</v>
      </c>
      <c r="L224" s="22">
        <f>SUMIF('New England Half'!$F$2:$F$355,$F224,'New England Half'!$J$2:$J$355)</f>
        <v>0</v>
      </c>
      <c r="M224" s="24">
        <f>SUM(G224:L224)</f>
        <v>2.2000000000000002</v>
      </c>
    </row>
    <row r="225" spans="1:13">
      <c r="A225" s="3" t="s">
        <v>198</v>
      </c>
      <c r="B225" s="3" t="s">
        <v>282</v>
      </c>
      <c r="C225" s="3" t="s">
        <v>38</v>
      </c>
      <c r="D225" s="3">
        <v>33</v>
      </c>
      <c r="E225" s="3" t="s">
        <v>20</v>
      </c>
      <c r="F225" s="19" t="str">
        <f>A225&amp;B225&amp;C225&amp;E225</f>
        <v>KatieBarclayFUPPER VALLEY RUNNING CLUB</v>
      </c>
      <c r="G225" s="22">
        <f>SUMIF('Shamrock 5K'!$F$2:$F$300,$F225,'Shamrock 5K'!$J$2:$J$300)</f>
        <v>2.2000000000000002</v>
      </c>
      <c r="H225" s="22">
        <f>SUMIF('Nashua 10K'!$F$2:$F$300,$F225,'Nashua 10K'!$J$2:$J$300)</f>
        <v>0</v>
      </c>
      <c r="I225" s="22">
        <f>SUMIF('Shaker 7'!$F$2:$F$300,$F225,'Shaker 7'!$J$2:$J$300)</f>
        <v>0</v>
      </c>
      <c r="J225" s="22">
        <f>SUMIF('Run for Freedom 5K'!$F$2:$F$300,$F225,'Run for Freedom 5K'!$J$2:$J$300)</f>
        <v>0</v>
      </c>
      <c r="K225" s="22">
        <f>SUMIF('Footrace for the Fallen 5K'!$F$2:$F$366,$F225,'Footrace for the Fallen 5K'!$J$2:$J$366)</f>
        <v>0</v>
      </c>
      <c r="L225" s="22">
        <f>SUMIF('New England Half'!$F$2:$F$355,$F225,'New England Half'!$J$2:$J$355)</f>
        <v>0</v>
      </c>
      <c r="M225" s="24">
        <f>SUM(G225:L225)</f>
        <v>2.2000000000000002</v>
      </c>
    </row>
    <row r="226" spans="1:13">
      <c r="A226" t="s">
        <v>48</v>
      </c>
      <c r="B226" t="s">
        <v>646</v>
      </c>
      <c r="C226" t="s">
        <v>38</v>
      </c>
      <c r="D226" s="3">
        <v>62</v>
      </c>
      <c r="E226" s="3" t="s">
        <v>19</v>
      </c>
      <c r="F226" s="19" t="str">
        <f>A226&amp;B226&amp;C226&amp;E226</f>
        <v>DianeHartshornFMILLENNIUM RUNNING</v>
      </c>
      <c r="G226" s="22">
        <f>SUMIF('Shamrock 5K'!$F$2:$F$300,$F226,'Shamrock 5K'!$J$2:$J$300)</f>
        <v>0</v>
      </c>
      <c r="H226" s="22">
        <f>SUMIF('Nashua 10K'!$F$2:$F$300,$F226,'Nashua 10K'!$J$2:$J$300)</f>
        <v>0</v>
      </c>
      <c r="I226" s="22">
        <f>SUMIF('Shaker 7'!$F$2:$F$300,$F226,'Shaker 7'!$J$2:$J$300)</f>
        <v>0</v>
      </c>
      <c r="J226" s="22">
        <f>SUMIF('Run for Freedom 5K'!$F$2:$F$300,$F226,'Run for Freedom 5K'!$J$2:$J$300)</f>
        <v>2.2000000000000002</v>
      </c>
      <c r="K226" s="22">
        <f>SUMIF('Footrace for the Fallen 5K'!$F$2:$F$366,$F226,'Footrace for the Fallen 5K'!$J$2:$J$366)</f>
        <v>0</v>
      </c>
      <c r="L226" s="22">
        <f>SUMIF('New England Half'!$F$2:$F$355,$F226,'New England Half'!$J$2:$J$355)</f>
        <v>0</v>
      </c>
      <c r="M226" s="24">
        <f>SUM(G226:L226)</f>
        <v>2.2000000000000002</v>
      </c>
    </row>
    <row r="227" spans="1:13">
      <c r="A227" t="s">
        <v>723</v>
      </c>
      <c r="B227" t="s">
        <v>770</v>
      </c>
      <c r="C227" t="s">
        <v>38</v>
      </c>
      <c r="D227">
        <v>38</v>
      </c>
      <c r="E227" t="s">
        <v>19</v>
      </c>
      <c r="F227" s="19" t="str">
        <f>A227&amp;B227&amp;C227&amp;E227</f>
        <v>AmySpottsFMILLENNIUM RUNNING</v>
      </c>
      <c r="G227" s="22">
        <f>SUMIF('Shamrock 5K'!$F$2:$F$300,$F227,'Shamrock 5K'!$J$2:$J$300)</f>
        <v>0</v>
      </c>
      <c r="H227" s="22">
        <f>SUMIF('Nashua 10K'!$F$2:$F$300,$F227,'Nashua 10K'!$J$2:$J$300)</f>
        <v>0</v>
      </c>
      <c r="I227" s="22">
        <f>SUMIF('Shaker 7'!$F$2:$F$300,$F227,'Shaker 7'!$J$2:$J$300)</f>
        <v>0</v>
      </c>
      <c r="J227" s="22">
        <f>SUMIF('Run for Freedom 5K'!$F$2:$F$300,$F227,'Run for Freedom 5K'!$J$2:$J$300)</f>
        <v>0</v>
      </c>
      <c r="K227" s="22">
        <f>SUMIF('Footrace for the Fallen 5K'!$F$2:$F$366,$F227,'Footrace for the Fallen 5K'!$J$2:$J$366)</f>
        <v>1</v>
      </c>
      <c r="L227" s="22">
        <f>SUMIF('New England Half'!$F$2:$F$355,$F227,'New England Half'!$J$2:$J$355)</f>
        <v>1</v>
      </c>
      <c r="M227" s="24">
        <f>SUM(G227:L227)</f>
        <v>2</v>
      </c>
    </row>
    <row r="228" spans="1:13">
      <c r="A228" t="s">
        <v>766</v>
      </c>
      <c r="B228" t="s">
        <v>767</v>
      </c>
      <c r="C228" t="s">
        <v>38</v>
      </c>
      <c r="D228">
        <v>40</v>
      </c>
      <c r="E228" t="s">
        <v>19</v>
      </c>
      <c r="F228" s="19" t="str">
        <f>A228&amp;B228&amp;C228&amp;E228</f>
        <v>Megan EliseWestbrookFMILLENNIUM RUNNING</v>
      </c>
      <c r="G228" s="22">
        <f>SUMIF('Shamrock 5K'!$F$2:$F$300,$F228,'Shamrock 5K'!$J$2:$J$300)</f>
        <v>0</v>
      </c>
      <c r="H228" s="22">
        <f>SUMIF('Nashua 10K'!$F$2:$F$300,$F228,'Nashua 10K'!$J$2:$J$300)</f>
        <v>0</v>
      </c>
      <c r="I228" s="22">
        <f>SUMIF('Shaker 7'!$F$2:$F$300,$F228,'Shaker 7'!$J$2:$J$300)</f>
        <v>0</v>
      </c>
      <c r="J228" s="22">
        <f>SUMIF('Run for Freedom 5K'!$F$2:$F$300,$F228,'Run for Freedom 5K'!$J$2:$J$300)</f>
        <v>0</v>
      </c>
      <c r="K228" s="22">
        <f>SUMIF('Footrace for the Fallen 5K'!$F$2:$F$366,$F228,'Footrace for the Fallen 5K'!$J$2:$J$366)</f>
        <v>1</v>
      </c>
      <c r="L228" s="22">
        <f>SUMIF('New England Half'!$F$2:$F$355,$F228,'New England Half'!$J$2:$J$355)</f>
        <v>1</v>
      </c>
      <c r="M228" s="24">
        <f>SUM(G228:L228)</f>
        <v>2</v>
      </c>
    </row>
    <row r="229" spans="1:13">
      <c r="A229" t="s">
        <v>681</v>
      </c>
      <c r="B229" t="s">
        <v>410</v>
      </c>
      <c r="C229" t="s">
        <v>38</v>
      </c>
      <c r="D229">
        <v>47</v>
      </c>
      <c r="E229" t="s">
        <v>19</v>
      </c>
      <c r="F229" s="19" t="str">
        <f>A229&amp;B229&amp;C229&amp;E229</f>
        <v>HeatherTaylorFMILLENNIUM RUNNING</v>
      </c>
      <c r="G229" s="22">
        <f>SUMIF('Shamrock 5K'!$F$2:$F$300,$F229,'Shamrock 5K'!$J$2:$J$300)</f>
        <v>0</v>
      </c>
      <c r="H229" s="22">
        <f>SUMIF('Nashua 10K'!$F$2:$F$300,$F229,'Nashua 10K'!$J$2:$J$300)</f>
        <v>0</v>
      </c>
      <c r="I229" s="22">
        <f>SUMIF('Shaker 7'!$F$2:$F$300,$F229,'Shaker 7'!$J$2:$J$300)</f>
        <v>0</v>
      </c>
      <c r="J229" s="22">
        <f>SUMIF('Run for Freedom 5K'!$F$2:$F$300,$F229,'Run for Freedom 5K'!$J$2:$J$300)</f>
        <v>1</v>
      </c>
      <c r="K229" s="22">
        <f>SUMIF('Footrace for the Fallen 5K'!$F$2:$F$366,$F229,'Footrace for the Fallen 5K'!$J$2:$J$366)</f>
        <v>0</v>
      </c>
      <c r="L229" s="22">
        <f>SUMIF('New England Half'!$F$2:$F$355,$F229,'New England Half'!$J$2:$J$355)</f>
        <v>1</v>
      </c>
      <c r="M229" s="24">
        <f>SUM(G229:L229)</f>
        <v>2</v>
      </c>
    </row>
    <row r="230" spans="1:13">
      <c r="A230" t="s">
        <v>759</v>
      </c>
      <c r="B230" t="s">
        <v>760</v>
      </c>
      <c r="C230" t="s">
        <v>38</v>
      </c>
      <c r="D230">
        <v>64</v>
      </c>
      <c r="E230" t="s">
        <v>19</v>
      </c>
      <c r="F230" s="19" t="str">
        <f>A230&amp;B230&amp;C230&amp;E230</f>
        <v>LindaDoyleFMILLENNIUM RUNNING</v>
      </c>
      <c r="G230" s="22">
        <f>SUMIF('Shamrock 5K'!$F$2:$F$300,$F230,'Shamrock 5K'!$J$2:$J$300)</f>
        <v>0</v>
      </c>
      <c r="H230" s="22">
        <f>SUMIF('Nashua 10K'!$F$2:$F$300,$F230,'Nashua 10K'!$J$2:$J$300)</f>
        <v>0</v>
      </c>
      <c r="I230" s="22">
        <f>SUMIF('Shaker 7'!$F$2:$F$300,$F230,'Shaker 7'!$J$2:$J$300)</f>
        <v>0</v>
      </c>
      <c r="J230" s="22">
        <f>SUMIF('Run for Freedom 5K'!$F$2:$F$300,$F230,'Run for Freedom 5K'!$J$2:$J$300)</f>
        <v>0</v>
      </c>
      <c r="K230" s="22">
        <f>SUMIF('Footrace for the Fallen 5K'!$F$2:$F$366,$F230,'Footrace for the Fallen 5K'!$J$2:$J$366)</f>
        <v>1</v>
      </c>
      <c r="L230" s="22">
        <f>SUMIF('New England Half'!$F$2:$F$355,$F230,'New England Half'!$J$2:$J$355)</f>
        <v>1</v>
      </c>
      <c r="M230" s="24">
        <f>SUM(G230:L230)</f>
        <v>2</v>
      </c>
    </row>
    <row r="231" spans="1:13">
      <c r="A231" s="3" t="s">
        <v>466</v>
      </c>
      <c r="B231" s="3" t="s">
        <v>467</v>
      </c>
      <c r="C231" s="3" t="s">
        <v>38</v>
      </c>
      <c r="D231" s="3">
        <v>25</v>
      </c>
      <c r="E231" s="3" t="s">
        <v>19</v>
      </c>
      <c r="F231" s="19" t="str">
        <f>A231&amp;B231&amp;C231&amp;E231</f>
        <v>GillianKayoFMILLENNIUM RUNNING</v>
      </c>
      <c r="G231" s="22">
        <f>SUMIF('Shamrock 5K'!$F$2:$F$300,$F231,'Shamrock 5K'!$J$2:$J$300)</f>
        <v>0</v>
      </c>
      <c r="H231" s="22">
        <f>SUMIF('Nashua 10K'!$F$2:$F$300,$F231,'Nashua 10K'!$J$2:$J$300)</f>
        <v>1</v>
      </c>
      <c r="I231" s="22">
        <f>SUMIF('Shaker 7'!$F$2:$F$300,$F231,'Shaker 7'!$J$2:$J$300)</f>
        <v>0</v>
      </c>
      <c r="J231" s="22">
        <f>SUMIF('Run for Freedom 5K'!$F$2:$F$300,$F231,'Run for Freedom 5K'!$J$2:$J$300)</f>
        <v>0</v>
      </c>
      <c r="K231" s="22">
        <f>SUMIF('Footrace for the Fallen 5K'!$F$2:$F$366,$F231,'Footrace for the Fallen 5K'!$J$2:$J$366)</f>
        <v>1</v>
      </c>
      <c r="L231" s="22">
        <f>SUMIF('New England Half'!$F$2:$F$355,$F231,'New England Half'!$J$2:$J$355)</f>
        <v>0</v>
      </c>
      <c r="M231" s="24">
        <f>SUM(G231:L231)</f>
        <v>2</v>
      </c>
    </row>
    <row r="232" spans="1:13">
      <c r="A232" t="s">
        <v>72</v>
      </c>
      <c r="B232" t="s">
        <v>612</v>
      </c>
      <c r="C232" t="s">
        <v>38</v>
      </c>
      <c r="D232" s="3">
        <v>35</v>
      </c>
      <c r="E232" t="s">
        <v>18</v>
      </c>
      <c r="F232" s="19" t="str">
        <f>A232&amp;B232&amp;C232&amp;E232</f>
        <v>EmilyHurvitzFGREATER DERRY TRACK CLUB</v>
      </c>
      <c r="G232" s="22">
        <f>SUMIF('Shamrock 5K'!$F$2:$F$300,$F232,'Shamrock 5K'!$J$2:$J$300)</f>
        <v>0</v>
      </c>
      <c r="H232" s="22">
        <f>SUMIF('Nashua 10K'!$F$2:$F$300,$F232,'Nashua 10K'!$J$2:$J$300)</f>
        <v>0</v>
      </c>
      <c r="I232" s="22">
        <f>SUMIF('Shaker 7'!$F$2:$F$300,$F232,'Shaker 7'!$J$2:$J$300)</f>
        <v>0</v>
      </c>
      <c r="J232" s="22">
        <f>SUMIF('Run for Freedom 5K'!$F$2:$F$300,$F232,'Run for Freedom 5K'!$J$2:$J$300)</f>
        <v>1</v>
      </c>
      <c r="K232" s="22">
        <f>SUMIF('Footrace for the Fallen 5K'!$F$2:$F$366,$F232,'Footrace for the Fallen 5K'!$J$2:$J$366)</f>
        <v>1</v>
      </c>
      <c r="L232" s="22">
        <f>SUMIF('New England Half'!$F$2:$F$355,$F232,'New England Half'!$J$2:$J$355)</f>
        <v>0</v>
      </c>
      <c r="M232" s="24">
        <f>SUM(G232:L232)</f>
        <v>2</v>
      </c>
    </row>
    <row r="233" spans="1:13">
      <c r="A233" s="3" t="s">
        <v>145</v>
      </c>
      <c r="B233" s="3" t="s">
        <v>146</v>
      </c>
      <c r="C233" s="3" t="s">
        <v>38</v>
      </c>
      <c r="D233" s="3">
        <v>39</v>
      </c>
      <c r="E233" t="s">
        <v>18</v>
      </c>
      <c r="F233" s="19" t="str">
        <f>A233&amp;B233&amp;C233&amp;E233</f>
        <v>ErinMcCuneFGREATER DERRY TRACK CLUB</v>
      </c>
      <c r="G233" s="22">
        <f>SUMIF('Shamrock 5K'!$F$2:$F$300,$F233,'Shamrock 5K'!$J$2:$J$300)</f>
        <v>1</v>
      </c>
      <c r="H233" s="22">
        <f>SUMIF('Nashua 10K'!$F$2:$F$300,$F233,'Nashua 10K'!$J$2:$J$300)</f>
        <v>1</v>
      </c>
      <c r="I233" s="22">
        <f>SUMIF('Shaker 7'!$F$2:$F$300,$F233,'Shaker 7'!$J$2:$J$300)</f>
        <v>0</v>
      </c>
      <c r="J233" s="22">
        <f>SUMIF('Run for Freedom 5K'!$F$2:$F$300,$F233,'Run for Freedom 5K'!$J$2:$J$300)</f>
        <v>0</v>
      </c>
      <c r="K233" s="22">
        <f>SUMIF('Footrace for the Fallen 5K'!$F$2:$F$366,$F233,'Footrace for the Fallen 5K'!$J$2:$J$366)</f>
        <v>0</v>
      </c>
      <c r="L233" s="22">
        <f>SUMIF('New England Half'!$F$2:$F$355,$F233,'New England Half'!$J$2:$J$355)</f>
        <v>0</v>
      </c>
      <c r="M233" s="24">
        <f>SUM(G233:L233)</f>
        <v>2</v>
      </c>
    </row>
    <row r="234" spans="1:13">
      <c r="A234" s="3" t="s">
        <v>72</v>
      </c>
      <c r="B234" s="3" t="s">
        <v>73</v>
      </c>
      <c r="C234" s="3" t="s">
        <v>38</v>
      </c>
      <c r="D234" s="3">
        <v>45</v>
      </c>
      <c r="E234" s="3" t="s">
        <v>17</v>
      </c>
      <c r="F234" s="19" t="str">
        <f>A234&amp;B234&amp;C234&amp;E234</f>
        <v>EmilyCunhaFGATE CITY STRIDERS</v>
      </c>
      <c r="G234" s="22">
        <f>SUMIF('Shamrock 5K'!$F$2:$F$300,$F234,'Shamrock 5K'!$J$2:$J$300)</f>
        <v>1</v>
      </c>
      <c r="H234" s="22">
        <f>SUMIF('Nashua 10K'!$F$2:$F$300,$F234,'Nashua 10K'!$J$2:$J$300)</f>
        <v>0</v>
      </c>
      <c r="I234" s="22">
        <f>SUMIF('Shaker 7'!$F$2:$F$300,$F234,'Shaker 7'!$J$2:$J$300)</f>
        <v>0</v>
      </c>
      <c r="J234" s="22">
        <f>SUMIF('Run for Freedom 5K'!$F$2:$F$300,$F234,'Run for Freedom 5K'!$J$2:$J$300)</f>
        <v>1</v>
      </c>
      <c r="K234" s="22">
        <f>SUMIF('Footrace for the Fallen 5K'!$F$2:$F$366,$F234,'Footrace for the Fallen 5K'!$J$2:$J$366)</f>
        <v>0</v>
      </c>
      <c r="L234" s="22">
        <f>SUMIF('New England Half'!$F$2:$F$355,$F234,'New England Half'!$J$2:$J$355)</f>
        <v>0</v>
      </c>
      <c r="M234" s="24">
        <f>SUM(G234:L234)</f>
        <v>2</v>
      </c>
    </row>
    <row r="235" spans="1:13">
      <c r="A235" t="s">
        <v>671</v>
      </c>
      <c r="B235" t="s">
        <v>116</v>
      </c>
      <c r="C235" t="s">
        <v>38</v>
      </c>
      <c r="D235" s="3">
        <v>50</v>
      </c>
      <c r="E235" t="s">
        <v>18</v>
      </c>
      <c r="F235" s="19" t="str">
        <f>A235&amp;B235&amp;C235&amp;E235</f>
        <v>ReneeChristianFGREATER DERRY TRACK CLUB</v>
      </c>
      <c r="G235" s="22">
        <f>SUMIF('Shamrock 5K'!$F$2:$F$300,$F235,'Shamrock 5K'!$J$2:$J$300)</f>
        <v>0</v>
      </c>
      <c r="H235" s="22">
        <f>SUMIF('Nashua 10K'!$F$2:$F$300,$F235,'Nashua 10K'!$J$2:$J$300)</f>
        <v>0</v>
      </c>
      <c r="I235" s="22">
        <f>SUMIF('Shaker 7'!$F$2:$F$300,$F235,'Shaker 7'!$J$2:$J$300)</f>
        <v>0</v>
      </c>
      <c r="J235" s="22">
        <f>SUMIF('Run for Freedom 5K'!$F$2:$F$300,$F235,'Run for Freedom 5K'!$J$2:$J$300)</f>
        <v>1</v>
      </c>
      <c r="K235" s="22">
        <f>SUMIF('Footrace for the Fallen 5K'!$F$2:$F$366,$F235,'Footrace for the Fallen 5K'!$J$2:$J$366)</f>
        <v>1</v>
      </c>
      <c r="L235" s="22">
        <f>SUMIF('New England Half'!$F$2:$F$355,$F235,'New England Half'!$J$2:$J$355)</f>
        <v>0</v>
      </c>
      <c r="M235" s="24">
        <f>SUM(G235:L235)</f>
        <v>2</v>
      </c>
    </row>
    <row r="236" spans="1:13">
      <c r="A236" s="3" t="s">
        <v>80</v>
      </c>
      <c r="B236" s="3" t="s">
        <v>477</v>
      </c>
      <c r="C236" s="35" t="s">
        <v>38</v>
      </c>
      <c r="D236" s="3">
        <v>50</v>
      </c>
      <c r="E236" s="35" t="s">
        <v>17</v>
      </c>
      <c r="F236" s="19" t="str">
        <f>A236&amp;B236&amp;C236&amp;E236</f>
        <v>JenniferMackFGATE CITY STRIDERS</v>
      </c>
      <c r="G236" s="22">
        <f>SUMIF('Shamrock 5K'!$F$2:$F$300,$F236,'Shamrock 5K'!$J$2:$J$300)</f>
        <v>0</v>
      </c>
      <c r="H236" s="22">
        <f>SUMIF('Nashua 10K'!$F$2:$F$300,$F236,'Nashua 10K'!$J$2:$J$300)</f>
        <v>1</v>
      </c>
      <c r="I236" s="22">
        <f>SUMIF('Shaker 7'!$F$2:$F$300,$F236,'Shaker 7'!$J$2:$J$300)</f>
        <v>0</v>
      </c>
      <c r="J236" s="22">
        <f>SUMIF('Run for Freedom 5K'!$F$2:$F$300,$F236,'Run for Freedom 5K'!$J$2:$J$300)</f>
        <v>0</v>
      </c>
      <c r="K236" s="22">
        <f>SUMIF('Footrace for the Fallen 5K'!$F$2:$F$366,$F236,'Footrace for the Fallen 5K'!$J$2:$J$366)</f>
        <v>1</v>
      </c>
      <c r="L236" s="22">
        <f>SUMIF('New England Half'!$F$2:$F$355,$F236,'New England Half'!$J$2:$J$355)</f>
        <v>0</v>
      </c>
      <c r="M236" s="24">
        <f>SUM(G236:L236)</f>
        <v>2</v>
      </c>
    </row>
    <row r="237" spans="1:13">
      <c r="A237" s="3" t="s">
        <v>468</v>
      </c>
      <c r="B237" s="3" t="s">
        <v>182</v>
      </c>
      <c r="C237" s="3" t="s">
        <v>38</v>
      </c>
      <c r="D237" s="3">
        <v>50</v>
      </c>
      <c r="E237" s="3" t="s">
        <v>19</v>
      </c>
      <c r="F237" s="19" t="str">
        <f>A237&amp;B237&amp;C237&amp;E237</f>
        <v>PaulaAdamsFMILLENNIUM RUNNING</v>
      </c>
      <c r="G237" s="22">
        <f>SUMIF('Shamrock 5K'!$F$2:$F$300,$F237,'Shamrock 5K'!$J$2:$J$300)</f>
        <v>0</v>
      </c>
      <c r="H237" s="22">
        <f>SUMIF('Nashua 10K'!$F$2:$F$300,$F237,'Nashua 10K'!$J$2:$J$300)</f>
        <v>1</v>
      </c>
      <c r="I237" s="22">
        <f>SUMIF('Shaker 7'!$F$2:$F$300,$F237,'Shaker 7'!$J$2:$J$300)</f>
        <v>0</v>
      </c>
      <c r="J237" s="22">
        <f>SUMIF('Run for Freedom 5K'!$F$2:$F$300,$F237,'Run for Freedom 5K'!$J$2:$J$300)</f>
        <v>1</v>
      </c>
      <c r="K237" s="22">
        <f>SUMIF('Footrace for the Fallen 5K'!$F$2:$F$366,$F237,'Footrace for the Fallen 5K'!$J$2:$J$366)</f>
        <v>0</v>
      </c>
      <c r="L237" s="22">
        <f>SUMIF('New England Half'!$F$2:$F$355,$F237,'New England Half'!$J$2:$J$355)</f>
        <v>0</v>
      </c>
      <c r="M237" s="24">
        <f>SUM(G237:L237)</f>
        <v>2</v>
      </c>
    </row>
    <row r="238" spans="1:13">
      <c r="A238" t="s">
        <v>121</v>
      </c>
      <c r="B238" t="s">
        <v>11</v>
      </c>
      <c r="C238" t="s">
        <v>38</v>
      </c>
      <c r="D238" s="3">
        <v>52</v>
      </c>
      <c r="E238" s="3" t="s">
        <v>19</v>
      </c>
      <c r="F238" s="19" t="str">
        <f>A238&amp;B238&amp;C238&amp;E238</f>
        <v>NancyRankFMILLENNIUM RUNNING</v>
      </c>
      <c r="G238" s="22">
        <f>SUMIF('Shamrock 5K'!$F$2:$F$300,$F238,'Shamrock 5K'!$J$2:$J$300)</f>
        <v>0</v>
      </c>
      <c r="H238" s="22">
        <f>SUMIF('Nashua 10K'!$F$2:$F$300,$F238,'Nashua 10K'!$J$2:$J$300)</f>
        <v>0</v>
      </c>
      <c r="I238" s="22">
        <f>SUMIF('Shaker 7'!$F$2:$F$300,$F238,'Shaker 7'!$J$2:$J$300)</f>
        <v>0</v>
      </c>
      <c r="J238" s="22">
        <f>SUMIF('Run for Freedom 5K'!$F$2:$F$300,$F238,'Run for Freedom 5K'!$J$2:$J$300)</f>
        <v>1</v>
      </c>
      <c r="K238" s="22">
        <f>SUMIF('Footrace for the Fallen 5K'!$F$2:$F$366,$F238,'Footrace for the Fallen 5K'!$J$2:$J$366)</f>
        <v>1</v>
      </c>
      <c r="L238" s="22">
        <f>SUMIF('New England Half'!$F$2:$F$355,$F238,'New England Half'!$J$2:$J$355)</f>
        <v>0</v>
      </c>
      <c r="M238" s="24">
        <f>SUM(G238:L238)</f>
        <v>2</v>
      </c>
    </row>
    <row r="239" spans="1:13">
      <c r="A239" t="s">
        <v>431</v>
      </c>
      <c r="B239" t="s">
        <v>677</v>
      </c>
      <c r="C239" t="s">
        <v>38</v>
      </c>
      <c r="D239" s="3">
        <v>53</v>
      </c>
      <c r="E239" s="3" t="s">
        <v>19</v>
      </c>
      <c r="F239" s="19" t="str">
        <f>A239&amp;B239&amp;C239&amp;E239</f>
        <v>KateRobichaudFMILLENNIUM RUNNING</v>
      </c>
      <c r="G239" s="22">
        <f>SUMIF('Shamrock 5K'!$F$2:$F$300,$F239,'Shamrock 5K'!$J$2:$J$300)</f>
        <v>0</v>
      </c>
      <c r="H239" s="22">
        <f>SUMIF('Nashua 10K'!$F$2:$F$300,$F239,'Nashua 10K'!$J$2:$J$300)</f>
        <v>0</v>
      </c>
      <c r="I239" s="22">
        <f>SUMIF('Shaker 7'!$F$2:$F$300,$F239,'Shaker 7'!$J$2:$J$300)</f>
        <v>0</v>
      </c>
      <c r="J239" s="22">
        <f>SUMIF('Run for Freedom 5K'!$F$2:$F$300,$F239,'Run for Freedom 5K'!$J$2:$J$300)</f>
        <v>1</v>
      </c>
      <c r="K239" s="22">
        <f>SUMIF('Footrace for the Fallen 5K'!$F$2:$F$366,$F239,'Footrace for the Fallen 5K'!$J$2:$J$366)</f>
        <v>1</v>
      </c>
      <c r="L239" s="22">
        <f>SUMIF('New England Half'!$F$2:$F$355,$F239,'New England Half'!$J$2:$J$355)</f>
        <v>0</v>
      </c>
      <c r="M239" s="24">
        <f>SUM(G239:L239)</f>
        <v>2</v>
      </c>
    </row>
    <row r="240" spans="1:13">
      <c r="A240" t="s">
        <v>744</v>
      </c>
      <c r="B240" t="s">
        <v>745</v>
      </c>
      <c r="C240" t="s">
        <v>38</v>
      </c>
      <c r="D240" s="3">
        <v>56</v>
      </c>
      <c r="E240" s="3" t="s">
        <v>19</v>
      </c>
      <c r="F240" s="19" t="str">
        <f>A240&amp;B240&amp;C240&amp;E240</f>
        <v>DianaRogersFMILLENNIUM RUNNING</v>
      </c>
      <c r="G240" s="22">
        <f>SUMIF('Shamrock 5K'!$F$2:$F$300,$F240,'Shamrock 5K'!$J$2:$J$300)</f>
        <v>0</v>
      </c>
      <c r="H240" s="22">
        <f>SUMIF('Nashua 10K'!$F$2:$F$300,$F240,'Nashua 10K'!$J$2:$J$300)</f>
        <v>0</v>
      </c>
      <c r="I240" s="22">
        <f>SUMIF('Shaker 7'!$F$2:$F$300,$F240,'Shaker 7'!$J$2:$J$300)</f>
        <v>0</v>
      </c>
      <c r="J240" s="22">
        <f>SUMIF('Run for Freedom 5K'!$F$2:$F$300,$F240,'Run for Freedom 5K'!$J$2:$J$300)</f>
        <v>0</v>
      </c>
      <c r="K240" s="22">
        <f>SUMIF('Footrace for the Fallen 5K'!$F$2:$F$366,$F240,'Footrace for the Fallen 5K'!$J$2:$J$366)</f>
        <v>2</v>
      </c>
      <c r="L240" s="22">
        <f>SUMIF('New England Half'!$F$2:$F$355,$F240,'New England Half'!$J$2:$J$355)</f>
        <v>0</v>
      </c>
      <c r="M240" s="24">
        <f>SUM(G240:L240)</f>
        <v>2</v>
      </c>
    </row>
    <row r="241" spans="1:13">
      <c r="A241" t="s">
        <v>408</v>
      </c>
      <c r="B241" t="s">
        <v>663</v>
      </c>
      <c r="C241" t="s">
        <v>38</v>
      </c>
      <c r="D241" s="3">
        <v>56</v>
      </c>
      <c r="E241" s="3" t="s">
        <v>19</v>
      </c>
      <c r="F241" s="19" t="str">
        <f>A241&amp;B241&amp;C241&amp;E241</f>
        <v>ChristieCampbellFMILLENNIUM RUNNING</v>
      </c>
      <c r="G241" s="22">
        <f>SUMIF('Shamrock 5K'!$F$2:$F$300,$F241,'Shamrock 5K'!$J$2:$J$300)</f>
        <v>0</v>
      </c>
      <c r="H241" s="22">
        <f>SUMIF('Nashua 10K'!$F$2:$F$300,$F241,'Nashua 10K'!$J$2:$J$300)</f>
        <v>0</v>
      </c>
      <c r="I241" s="22">
        <f>SUMIF('Shaker 7'!$F$2:$F$300,$F241,'Shaker 7'!$J$2:$J$300)</f>
        <v>0</v>
      </c>
      <c r="J241" s="22">
        <f>SUMIF('Run for Freedom 5K'!$F$2:$F$300,$F241,'Run for Freedom 5K'!$J$2:$J$300)</f>
        <v>1</v>
      </c>
      <c r="K241" s="22">
        <f>SUMIF('Footrace for the Fallen 5K'!$F$2:$F$366,$F241,'Footrace for the Fallen 5K'!$J$2:$J$366)</f>
        <v>1</v>
      </c>
      <c r="L241" s="22">
        <f>SUMIF('New England Half'!$F$2:$F$355,$F241,'New England Half'!$J$2:$J$355)</f>
        <v>0</v>
      </c>
      <c r="M241" s="24">
        <f>SUM(G241:L241)</f>
        <v>2</v>
      </c>
    </row>
    <row r="242" spans="1:13">
      <c r="A242" s="3" t="s">
        <v>196</v>
      </c>
      <c r="B242" s="3" t="s">
        <v>197</v>
      </c>
      <c r="C242" s="3" t="s">
        <v>38</v>
      </c>
      <c r="D242" s="3">
        <v>56</v>
      </c>
      <c r="E242" s="3" t="s">
        <v>19</v>
      </c>
      <c r="F242" s="19" t="str">
        <f>A242&amp;B242&amp;C242&amp;E242</f>
        <v>HollyMandigo-AlyFMILLENNIUM RUNNING</v>
      </c>
      <c r="G242" s="22">
        <f>SUMIF('Shamrock 5K'!$F$2:$F$300,$F242,'Shamrock 5K'!$J$2:$J$300)</f>
        <v>1</v>
      </c>
      <c r="H242" s="22">
        <f>SUMIF('Nashua 10K'!$F$2:$F$300,$F242,'Nashua 10K'!$J$2:$J$300)</f>
        <v>0</v>
      </c>
      <c r="I242" s="22">
        <f>SUMIF('Shaker 7'!$F$2:$F$300,$F242,'Shaker 7'!$J$2:$J$300)</f>
        <v>0</v>
      </c>
      <c r="J242" s="22">
        <f>SUMIF('Run for Freedom 5K'!$F$2:$F$300,$F242,'Run for Freedom 5K'!$J$2:$J$300)</f>
        <v>0</v>
      </c>
      <c r="K242" s="22">
        <f>SUMIF('Footrace for the Fallen 5K'!$F$2:$F$366,$F242,'Footrace for the Fallen 5K'!$J$2:$J$366)</f>
        <v>1</v>
      </c>
      <c r="L242" s="22">
        <f>SUMIF('New England Half'!$F$2:$F$355,$F242,'New England Half'!$J$2:$J$355)</f>
        <v>0</v>
      </c>
      <c r="M242" s="24">
        <f>SUM(G242:L242)</f>
        <v>2</v>
      </c>
    </row>
    <row r="243" spans="1:13">
      <c r="A243" s="3" t="s">
        <v>80</v>
      </c>
      <c r="B243" s="3" t="s">
        <v>81</v>
      </c>
      <c r="C243" s="3" t="s">
        <v>38</v>
      </c>
      <c r="D243" s="3">
        <v>57</v>
      </c>
      <c r="E243" s="3" t="s">
        <v>17</v>
      </c>
      <c r="F243" s="20" t="str">
        <f>A243&amp;B243&amp;C243&amp;E243</f>
        <v>JenniferJordanFGATE CITY STRIDERS</v>
      </c>
      <c r="G243" s="22">
        <f>SUMIF('Shamrock 5K'!$F$2:$F$300,$F243,'Shamrock 5K'!$J$2:$J$300)</f>
        <v>1</v>
      </c>
      <c r="H243" s="22">
        <f>SUMIF('Nashua 10K'!$F$2:$F$300,$F243,'Nashua 10K'!$J$2:$J$300)</f>
        <v>0</v>
      </c>
      <c r="I243" s="22">
        <f>SUMIF('Shaker 7'!$F$2:$F$300,$F243,'Shaker 7'!$J$2:$J$300)</f>
        <v>0</v>
      </c>
      <c r="J243" s="22">
        <f>SUMIF('Run for Freedom 5K'!$F$2:$F$300,$F243,'Run for Freedom 5K'!$J$2:$J$300)</f>
        <v>1</v>
      </c>
      <c r="K243" s="22">
        <f>SUMIF('Footrace for the Fallen 5K'!$F$2:$F$366,$F243,'Footrace for the Fallen 5K'!$J$2:$J$366)</f>
        <v>0</v>
      </c>
      <c r="L243" s="22">
        <f>SUMIF('New England Half'!$F$2:$F$355,$F243,'New England Half'!$J$2:$J$355)</f>
        <v>0</v>
      </c>
      <c r="M243" s="24">
        <f>SUM(G243:L243)</f>
        <v>2</v>
      </c>
    </row>
    <row r="244" spans="1:13">
      <c r="A244" t="s">
        <v>682</v>
      </c>
      <c r="B244" t="s">
        <v>435</v>
      </c>
      <c r="C244" t="s">
        <v>38</v>
      </c>
      <c r="D244" s="3">
        <v>58</v>
      </c>
      <c r="E244" s="3" t="s">
        <v>19</v>
      </c>
      <c r="F244" s="19" t="str">
        <f>A244&amp;B244&amp;C244&amp;E244</f>
        <v>LaurelBaermanFMILLENNIUM RUNNING</v>
      </c>
      <c r="G244" s="22">
        <f>SUMIF('Shamrock 5K'!$F$2:$F$300,$F244,'Shamrock 5K'!$J$2:$J$300)</f>
        <v>0</v>
      </c>
      <c r="H244" s="22">
        <f>SUMIF('Nashua 10K'!$F$2:$F$300,$F244,'Nashua 10K'!$J$2:$J$300)</f>
        <v>0</v>
      </c>
      <c r="I244" s="22">
        <f>SUMIF('Shaker 7'!$F$2:$F$300,$F244,'Shaker 7'!$J$2:$J$300)</f>
        <v>0</v>
      </c>
      <c r="J244" s="22">
        <f>SUMIF('Run for Freedom 5K'!$F$2:$F$300,$F244,'Run for Freedom 5K'!$J$2:$J$300)</f>
        <v>1</v>
      </c>
      <c r="K244" s="22">
        <f>SUMIF('Footrace for the Fallen 5K'!$F$2:$F$366,$F244,'Footrace for the Fallen 5K'!$J$2:$J$366)</f>
        <v>1</v>
      </c>
      <c r="L244" s="22">
        <f>SUMIF('New England Half'!$F$2:$F$355,$F244,'New England Half'!$J$2:$J$355)</f>
        <v>0</v>
      </c>
      <c r="M244" s="24">
        <f>SUM(G244:L244)</f>
        <v>2</v>
      </c>
    </row>
    <row r="245" spans="1:13">
      <c r="A245" t="s">
        <v>660</v>
      </c>
      <c r="B245" t="s">
        <v>661</v>
      </c>
      <c r="C245" t="s">
        <v>38</v>
      </c>
      <c r="D245" s="3">
        <v>62</v>
      </c>
      <c r="E245" t="s">
        <v>18</v>
      </c>
      <c r="F245" s="19" t="str">
        <f>A245&amp;B245&amp;C245&amp;E245</f>
        <v>RuthHarbilasFGREATER DERRY TRACK CLUB</v>
      </c>
      <c r="G245" s="22">
        <f>SUMIF('Shamrock 5K'!$F$2:$F$300,$F245,'Shamrock 5K'!$J$2:$J$300)</f>
        <v>0</v>
      </c>
      <c r="H245" s="22">
        <f>SUMIF('Nashua 10K'!$F$2:$F$300,$F245,'Nashua 10K'!$J$2:$J$300)</f>
        <v>0</v>
      </c>
      <c r="I245" s="22">
        <f>SUMIF('Shaker 7'!$F$2:$F$300,$F245,'Shaker 7'!$J$2:$J$300)</f>
        <v>0</v>
      </c>
      <c r="J245" s="22">
        <f>SUMIF('Run for Freedom 5K'!$F$2:$F$300,$F245,'Run for Freedom 5K'!$J$2:$J$300)</f>
        <v>1</v>
      </c>
      <c r="K245" s="22">
        <f>SUMIF('Footrace for the Fallen 5K'!$F$2:$F$366,$F245,'Footrace for the Fallen 5K'!$J$2:$J$366)</f>
        <v>1</v>
      </c>
      <c r="L245" s="22">
        <f>SUMIF('New England Half'!$F$2:$F$355,$F245,'New England Half'!$J$2:$J$355)</f>
        <v>0</v>
      </c>
      <c r="M245" s="24">
        <f>SUM(G245:L245)</f>
        <v>2</v>
      </c>
    </row>
    <row r="246" spans="1:13">
      <c r="A246" t="s">
        <v>442</v>
      </c>
      <c r="B246" t="s">
        <v>695</v>
      </c>
      <c r="C246" t="s">
        <v>38</v>
      </c>
      <c r="D246" s="3">
        <v>70</v>
      </c>
      <c r="E246" s="3" t="s">
        <v>19</v>
      </c>
      <c r="F246" s="19" t="str">
        <f>A246&amp;B246&amp;C246&amp;E246</f>
        <v>AnnTassinariFMILLENNIUM RUNNING</v>
      </c>
      <c r="G246" s="22">
        <f>SUMIF('Shamrock 5K'!$F$2:$F$300,$F246,'Shamrock 5K'!$J$2:$J$300)</f>
        <v>0</v>
      </c>
      <c r="H246" s="22">
        <f>SUMIF('Nashua 10K'!$F$2:$F$300,$F246,'Nashua 10K'!$J$2:$J$300)</f>
        <v>0</v>
      </c>
      <c r="I246" s="22">
        <f>SUMIF('Shaker 7'!$F$2:$F$300,$F246,'Shaker 7'!$J$2:$J$300)</f>
        <v>0</v>
      </c>
      <c r="J246" s="22">
        <f>SUMIF('Run for Freedom 5K'!$F$2:$F$300,$F246,'Run for Freedom 5K'!$J$2:$J$300)</f>
        <v>1</v>
      </c>
      <c r="K246" s="22">
        <f>SUMIF('Footrace for the Fallen 5K'!$F$2:$F$366,$F246,'Footrace for the Fallen 5K'!$J$2:$J$366)</f>
        <v>1</v>
      </c>
      <c r="L246" s="22">
        <f>SUMIF('New England Half'!$F$2:$F$355,$F246,'New England Half'!$J$2:$J$355)</f>
        <v>0</v>
      </c>
      <c r="M246" s="24">
        <f>SUM(G246:L246)</f>
        <v>2</v>
      </c>
    </row>
    <row r="247" spans="1:13">
      <c r="A247" t="s">
        <v>681</v>
      </c>
      <c r="B247" t="s">
        <v>882</v>
      </c>
      <c r="C247" t="s">
        <v>38</v>
      </c>
      <c r="D247">
        <v>47</v>
      </c>
      <c r="E247" t="s">
        <v>19</v>
      </c>
      <c r="F247" s="19" t="str">
        <f>A247&amp;B247&amp;C247&amp;E247</f>
        <v>HeatherGeisserFMILLENNIUM RUNNING</v>
      </c>
      <c r="G247" s="22">
        <f>SUMIF('Shamrock 5K'!$F$2:$F$300,$F247,'Shamrock 5K'!$J$2:$J$300)</f>
        <v>0</v>
      </c>
      <c r="H247" s="22">
        <f>SUMIF('Nashua 10K'!$F$2:$F$300,$F247,'Nashua 10K'!$J$2:$J$300)</f>
        <v>0</v>
      </c>
      <c r="I247" s="22">
        <f>SUMIF('Shaker 7'!$F$2:$F$300,$F247,'Shaker 7'!$J$2:$J$300)</f>
        <v>0</v>
      </c>
      <c r="J247" s="22">
        <f>SUMIF('Run for Freedom 5K'!$F$2:$F$300,$F247,'Run for Freedom 5K'!$J$2:$J$300)</f>
        <v>0</v>
      </c>
      <c r="K247" s="22">
        <f>SUMIF('Footrace for the Fallen 5K'!$F$2:$F$366,$F247,'Footrace for the Fallen 5K'!$J$2:$J$366)</f>
        <v>0</v>
      </c>
      <c r="L247" s="22">
        <f>SUMIF('New England Half'!$F$2:$F$355,$F247,'New England Half'!$J$2:$J$355)</f>
        <v>1.8</v>
      </c>
      <c r="M247" s="24">
        <f>SUM(G247:L247)</f>
        <v>1.8</v>
      </c>
    </row>
    <row r="248" spans="1:13">
      <c r="A248" s="3" t="s">
        <v>476</v>
      </c>
      <c r="B248" s="3" t="s">
        <v>139</v>
      </c>
      <c r="C248" s="35" t="s">
        <v>38</v>
      </c>
      <c r="D248" s="35">
        <v>57</v>
      </c>
      <c r="E248" s="35" t="s">
        <v>17</v>
      </c>
      <c r="F248" s="19" t="str">
        <f>A248&amp;B248&amp;C248&amp;E248</f>
        <v>SaraLandryFGATE CITY STRIDERS</v>
      </c>
      <c r="G248" s="22">
        <f>SUMIF('Shamrock 5K'!$F$2:$F$300,$F248,'Shamrock 5K'!$J$2:$J$300)</f>
        <v>0</v>
      </c>
      <c r="H248" s="22">
        <f>SUMIF('Nashua 10K'!$F$2:$F$300,$F248,'Nashua 10K'!$J$2:$J$300)</f>
        <v>1.8</v>
      </c>
      <c r="I248" s="22">
        <f>SUMIF('Shaker 7'!$F$2:$F$300,$F248,'Shaker 7'!$J$2:$J$300)</f>
        <v>0</v>
      </c>
      <c r="J248" s="22">
        <f>SUMIF('Run for Freedom 5K'!$F$2:$F$300,$F248,'Run for Freedom 5K'!$J$2:$J$300)</f>
        <v>0</v>
      </c>
      <c r="K248" s="22">
        <f>SUMIF('Footrace for the Fallen 5K'!$F$2:$F$366,$F248,'Footrace for the Fallen 5K'!$J$2:$J$366)</f>
        <v>0</v>
      </c>
      <c r="L248" s="22">
        <f>SUMIF('New England Half'!$F$2:$F$355,$F248,'New England Half'!$J$2:$J$355)</f>
        <v>0</v>
      </c>
      <c r="M248" s="24">
        <f>SUM(G248:L248)</f>
        <v>1.8</v>
      </c>
    </row>
    <row r="249" spans="1:13">
      <c r="A249" t="s">
        <v>856</v>
      </c>
      <c r="B249" t="s">
        <v>857</v>
      </c>
      <c r="C249" t="s">
        <v>38</v>
      </c>
      <c r="D249">
        <v>50</v>
      </c>
      <c r="E249" t="s">
        <v>18</v>
      </c>
      <c r="F249" s="19" t="str">
        <f>A249&amp;B249&amp;C249&amp;E249</f>
        <v>RobinHelfrichFGREATER DERRY TRACK CLUB</v>
      </c>
      <c r="G249" s="22">
        <f>SUMIF('Shamrock 5K'!$F$2:$F$300,$F249,'Shamrock 5K'!$J$2:$J$300)</f>
        <v>0</v>
      </c>
      <c r="H249" s="22">
        <f>SUMIF('Nashua 10K'!$F$2:$F$300,$F249,'Nashua 10K'!$J$2:$J$300)</f>
        <v>0</v>
      </c>
      <c r="I249" s="22">
        <f>SUMIF('Shaker 7'!$F$2:$F$300,$F249,'Shaker 7'!$J$2:$J$300)</f>
        <v>0</v>
      </c>
      <c r="J249" s="22">
        <f>SUMIF('Run for Freedom 5K'!$F$2:$F$300,$F249,'Run for Freedom 5K'!$J$2:$J$300)</f>
        <v>0</v>
      </c>
      <c r="K249" s="22">
        <f>SUMIF('Footrace for the Fallen 5K'!$F$2:$F$366,$F249,'Footrace for the Fallen 5K'!$J$2:$J$366)</f>
        <v>0</v>
      </c>
      <c r="L249" s="22">
        <f>SUMIF('New England Half'!$F$2:$F$355,$F249,'New England Half'!$J$2:$J$355)</f>
        <v>1.6</v>
      </c>
      <c r="M249" s="24">
        <f>SUM(G249:L249)</f>
        <v>1.6</v>
      </c>
    </row>
    <row r="250" spans="1:13">
      <c r="A250" t="s">
        <v>737</v>
      </c>
      <c r="B250" t="s">
        <v>738</v>
      </c>
      <c r="C250" t="s">
        <v>38</v>
      </c>
      <c r="D250" s="3">
        <v>70</v>
      </c>
      <c r="E250" s="3" t="s">
        <v>19</v>
      </c>
      <c r="F250" s="19" t="str">
        <f>A250&amp;B250&amp;C250&amp;E250</f>
        <v>KathyRouxFMILLENNIUM RUNNING</v>
      </c>
      <c r="G250" s="22">
        <f>SUMIF('Shamrock 5K'!$F$2:$F$300,$F250,'Shamrock 5K'!$J$2:$J$300)</f>
        <v>0</v>
      </c>
      <c r="H250" s="22">
        <f>SUMIF('Nashua 10K'!$F$2:$F$300,$F250,'Nashua 10K'!$J$2:$J$300)</f>
        <v>0</v>
      </c>
      <c r="I250" s="22">
        <f>SUMIF('Shaker 7'!$F$2:$F$300,$F250,'Shaker 7'!$J$2:$J$300)</f>
        <v>0</v>
      </c>
      <c r="J250" s="22">
        <f>SUMIF('Run for Freedom 5K'!$F$2:$F$300,$F250,'Run for Freedom 5K'!$J$2:$J$300)</f>
        <v>0</v>
      </c>
      <c r="K250" s="22">
        <f>SUMIF('Footrace for the Fallen 5K'!$F$2:$F$366,$F250,'Footrace for the Fallen 5K'!$J$2:$J$366)</f>
        <v>1.6</v>
      </c>
      <c r="L250" s="22">
        <f>SUMIF('New England Half'!$F$2:$F$355,$F250,'New England Half'!$J$2:$J$355)</f>
        <v>0</v>
      </c>
      <c r="M250" s="24">
        <f>SUM(G250:L250)</f>
        <v>1.6</v>
      </c>
    </row>
    <row r="251" spans="1:13">
      <c r="A251" t="s">
        <v>674</v>
      </c>
      <c r="B251" t="s">
        <v>675</v>
      </c>
      <c r="C251" t="s">
        <v>38</v>
      </c>
      <c r="D251">
        <v>72</v>
      </c>
      <c r="E251" t="s">
        <v>18</v>
      </c>
      <c r="F251" s="19" t="str">
        <f>A251&amp;B251&amp;C251&amp;E251</f>
        <v>KathieRice OrshakFGREATER DERRY TRACK CLUB</v>
      </c>
      <c r="G251" s="22">
        <f>SUMIF('Shamrock 5K'!$F$2:$F$300,$F251,'Shamrock 5K'!$J$2:$J$300)</f>
        <v>0</v>
      </c>
      <c r="H251" s="22">
        <f>SUMIF('Nashua 10K'!$F$2:$F$300,$F251,'Nashua 10K'!$J$2:$J$300)</f>
        <v>0</v>
      </c>
      <c r="I251" s="22">
        <f>SUMIF('Shaker 7'!$F$2:$F$300,$F251,'Shaker 7'!$J$2:$J$300)</f>
        <v>0</v>
      </c>
      <c r="J251" s="22">
        <f>SUMIF('Run for Freedom 5K'!$F$2:$F$300,$F251,'Run for Freedom 5K'!$J$2:$J$300)</f>
        <v>1.6</v>
      </c>
      <c r="K251" s="22">
        <f>SUMIF('Footrace for the Fallen 5K'!$F$2:$F$366,$F251,'Footrace for the Fallen 5K'!$J$2:$J$366)</f>
        <v>0</v>
      </c>
      <c r="L251" s="22">
        <f>SUMIF('New England Half'!$F$2:$F$355,$F251,'New England Half'!$J$2:$J$355)</f>
        <v>0</v>
      </c>
      <c r="M251" s="24">
        <f>SUM(G251:L251)</f>
        <v>1.6</v>
      </c>
    </row>
    <row r="252" spans="1:13">
      <c r="A252" t="s">
        <v>880</v>
      </c>
      <c r="B252" t="s">
        <v>881</v>
      </c>
      <c r="C252" t="s">
        <v>38</v>
      </c>
      <c r="D252">
        <v>32</v>
      </c>
      <c r="E252" t="s">
        <v>19</v>
      </c>
      <c r="F252" s="19" t="str">
        <f>A252&amp;B252&amp;C252&amp;E252</f>
        <v>KylieRochelleFMILLENNIUM RUNNING</v>
      </c>
      <c r="G252" s="22">
        <f>SUMIF('Shamrock 5K'!$F$2:$F$300,$F252,'Shamrock 5K'!$J$2:$J$300)</f>
        <v>0</v>
      </c>
      <c r="H252" s="22">
        <f>SUMIF('Nashua 10K'!$F$2:$F$300,$F252,'Nashua 10K'!$J$2:$J$300)</f>
        <v>0</v>
      </c>
      <c r="I252" s="22">
        <f>SUMIF('Shaker 7'!$F$2:$F$300,$F252,'Shaker 7'!$J$2:$J$300)</f>
        <v>0</v>
      </c>
      <c r="J252" s="22">
        <f>SUMIF('Run for Freedom 5K'!$F$2:$F$300,$F252,'Run for Freedom 5K'!$J$2:$J$300)</f>
        <v>0</v>
      </c>
      <c r="K252" s="22">
        <f>SUMIF('Footrace for the Fallen 5K'!$F$2:$F$366,$F252,'Footrace for the Fallen 5K'!$J$2:$J$366)</f>
        <v>0</v>
      </c>
      <c r="L252" s="22">
        <f>SUMIF('New England Half'!$F$2:$F$355,$F252,'New England Half'!$J$2:$J$355)</f>
        <v>1.5</v>
      </c>
      <c r="M252" s="24">
        <f>SUM(G252:L252)</f>
        <v>1.5</v>
      </c>
    </row>
    <row r="253" spans="1:13">
      <c r="A253" s="3" t="s">
        <v>286</v>
      </c>
      <c r="B253" s="3" t="s">
        <v>211</v>
      </c>
      <c r="C253" s="3" t="s">
        <v>38</v>
      </c>
      <c r="D253" s="3">
        <v>11</v>
      </c>
      <c r="E253" s="3" t="s">
        <v>20</v>
      </c>
      <c r="F253" s="20" t="str">
        <f>A253&amp;B253&amp;C253&amp;E253</f>
        <v>RaekaMikeczFUPPER VALLEY RUNNING CLUB</v>
      </c>
      <c r="G253" s="22">
        <f>SUMIF('Shamrock 5K'!$F$2:$F$300,$F253,'Shamrock 5K'!$J$2:$J$300)</f>
        <v>1.3</v>
      </c>
      <c r="H253" s="22">
        <f>SUMIF('Nashua 10K'!$F$2:$F$300,$F253,'Nashua 10K'!$J$2:$J$300)</f>
        <v>0</v>
      </c>
      <c r="I253" s="22">
        <f>SUMIF('Shaker 7'!$F$2:$F$300,$F253,'Shaker 7'!$J$2:$J$300)</f>
        <v>0</v>
      </c>
      <c r="J253" s="22">
        <f>SUMIF('Run for Freedom 5K'!$F$2:$F$300,$F253,'Run for Freedom 5K'!$J$2:$J$300)</f>
        <v>0</v>
      </c>
      <c r="K253" s="22">
        <f>SUMIF('Footrace for the Fallen 5K'!$F$2:$F$366,$F253,'Footrace for the Fallen 5K'!$J$2:$J$366)</f>
        <v>0</v>
      </c>
      <c r="L253" s="22">
        <f>SUMIF('New England Half'!$F$2:$F$355,$F253,'New England Half'!$J$2:$J$355)</f>
        <v>0</v>
      </c>
      <c r="M253" s="24">
        <f>SUM(G253:L253)</f>
        <v>1.3</v>
      </c>
    </row>
    <row r="254" spans="1:13">
      <c r="A254" t="s">
        <v>681</v>
      </c>
      <c r="B254" t="s">
        <v>858</v>
      </c>
      <c r="C254" t="s">
        <v>38</v>
      </c>
      <c r="D254">
        <v>47</v>
      </c>
      <c r="E254" t="s">
        <v>18</v>
      </c>
      <c r="F254" s="19" t="str">
        <f>A254&amp;B254&amp;C254&amp;E254</f>
        <v>HeatherGrayFGREATER DERRY TRACK CLUB</v>
      </c>
      <c r="G254" s="22">
        <f>SUMIF('Shamrock 5K'!$F$2:$F$300,$F254,'Shamrock 5K'!$J$2:$J$300)</f>
        <v>0</v>
      </c>
      <c r="H254" s="22">
        <f>SUMIF('Nashua 10K'!$F$2:$F$300,$F254,'Nashua 10K'!$J$2:$J$300)</f>
        <v>0</v>
      </c>
      <c r="I254" s="22">
        <f>SUMIF('Shaker 7'!$F$2:$F$300,$F254,'Shaker 7'!$J$2:$J$300)</f>
        <v>0</v>
      </c>
      <c r="J254" s="22">
        <f>SUMIF('Run for Freedom 5K'!$F$2:$F$300,$F254,'Run for Freedom 5K'!$J$2:$J$300)</f>
        <v>0</v>
      </c>
      <c r="K254" s="22">
        <f>SUMIF('Footrace for the Fallen 5K'!$F$2:$F$366,$F254,'Footrace for the Fallen 5K'!$J$2:$J$366)</f>
        <v>0</v>
      </c>
      <c r="L254" s="22">
        <f>SUMIF('New England Half'!$F$2:$F$355,$F254,'New England Half'!$J$2:$J$355)</f>
        <v>1.2</v>
      </c>
      <c r="M254" s="24">
        <f>SUM(G254:L254)</f>
        <v>1.2</v>
      </c>
    </row>
    <row r="255" spans="1:13">
      <c r="A255" s="3" t="s">
        <v>48</v>
      </c>
      <c r="B255" s="3" t="s">
        <v>459</v>
      </c>
      <c r="C255" s="3" t="s">
        <v>38</v>
      </c>
      <c r="D255" s="3">
        <v>49</v>
      </c>
      <c r="E255" s="3" t="s">
        <v>19</v>
      </c>
      <c r="F255" s="19" t="str">
        <f>A255&amp;B255&amp;C255&amp;E255</f>
        <v>DianeDussaultFMILLENNIUM RUNNING</v>
      </c>
      <c r="G255" s="22">
        <f>SUMIF('Shamrock 5K'!$F$2:$F$300,$F255,'Shamrock 5K'!$J$2:$J$300)</f>
        <v>0</v>
      </c>
      <c r="H255" s="22">
        <f>SUMIF('Nashua 10K'!$F$2:$F$300,$F255,'Nashua 10K'!$J$2:$J$300)</f>
        <v>1.2</v>
      </c>
      <c r="I255" s="22">
        <f>SUMIF('Shaker 7'!$F$2:$F$300,$F255,'Shaker 7'!$J$2:$J$300)</f>
        <v>0</v>
      </c>
      <c r="J255" s="22">
        <f>SUMIF('Run for Freedom 5K'!$F$2:$F$300,$F255,'Run for Freedom 5K'!$J$2:$J$300)</f>
        <v>0</v>
      </c>
      <c r="K255" s="22">
        <f>SUMIF('Footrace for the Fallen 5K'!$F$2:$F$366,$F255,'Footrace for the Fallen 5K'!$J$2:$J$366)</f>
        <v>0</v>
      </c>
      <c r="L255" s="22">
        <f>SUMIF('New England Half'!$F$2:$F$355,$F255,'New England Half'!$J$2:$J$355)</f>
        <v>0</v>
      </c>
      <c r="M255" s="24">
        <f>SUM(G255:L255)</f>
        <v>1.2</v>
      </c>
    </row>
    <row r="256" spans="1:13">
      <c r="A256" t="s">
        <v>61</v>
      </c>
      <c r="B256" t="s">
        <v>885</v>
      </c>
      <c r="C256" t="s">
        <v>38</v>
      </c>
      <c r="D256">
        <v>44</v>
      </c>
      <c r="E256" t="s">
        <v>19</v>
      </c>
      <c r="F256" s="19" t="str">
        <f>A256&amp;B256&amp;C256&amp;E256</f>
        <v>ShannonBeaumontFMILLENNIUM RUNNING</v>
      </c>
      <c r="G256" s="22">
        <f>SUMIF('Shamrock 5K'!$F$2:$F$300,$F256,'Shamrock 5K'!$J$2:$J$300)</f>
        <v>0</v>
      </c>
      <c r="H256" s="22">
        <f>SUMIF('Nashua 10K'!$F$2:$F$300,$F256,'Nashua 10K'!$J$2:$J$300)</f>
        <v>0</v>
      </c>
      <c r="I256" s="22">
        <f>SUMIF('Shaker 7'!$F$2:$F$300,$F256,'Shaker 7'!$J$2:$J$300)</f>
        <v>0</v>
      </c>
      <c r="J256" s="22">
        <f>SUMIF('Run for Freedom 5K'!$F$2:$F$300,$F256,'Run for Freedom 5K'!$J$2:$J$300)</f>
        <v>0</v>
      </c>
      <c r="K256" s="22">
        <f>SUMIF('Footrace for the Fallen 5K'!$F$2:$F$366,$F256,'Footrace for the Fallen 5K'!$J$2:$J$366)</f>
        <v>0</v>
      </c>
      <c r="L256" s="22">
        <f>SUMIF('New England Half'!$F$2:$F$355,$F256,'New England Half'!$J$2:$J$355)</f>
        <v>1</v>
      </c>
      <c r="M256" s="24">
        <f>SUM(G256:L256)</f>
        <v>1</v>
      </c>
    </row>
    <row r="257" spans="1:13">
      <c r="A257" t="s">
        <v>883</v>
      </c>
      <c r="B257" t="s">
        <v>884</v>
      </c>
      <c r="C257" t="s">
        <v>38</v>
      </c>
      <c r="D257">
        <v>32</v>
      </c>
      <c r="E257" t="s">
        <v>19</v>
      </c>
      <c r="F257" s="19" t="str">
        <f>A257&amp;B257&amp;C257&amp;E257</f>
        <v>CadyHickmanFMILLENNIUM RUNNING</v>
      </c>
      <c r="G257" s="22">
        <f>SUMIF('Shamrock 5K'!$F$2:$F$300,$F257,'Shamrock 5K'!$J$2:$J$300)</f>
        <v>0</v>
      </c>
      <c r="H257" s="22">
        <f>SUMIF('Nashua 10K'!$F$2:$F$300,$F257,'Nashua 10K'!$J$2:$J$300)</f>
        <v>0</v>
      </c>
      <c r="I257" s="22">
        <f>SUMIF('Shaker 7'!$F$2:$F$300,$F257,'Shaker 7'!$J$2:$J$300)</f>
        <v>0</v>
      </c>
      <c r="J257" s="22">
        <f>SUMIF('Run for Freedom 5K'!$F$2:$F$300,$F257,'Run for Freedom 5K'!$J$2:$J$300)</f>
        <v>0</v>
      </c>
      <c r="K257" s="22">
        <f>SUMIF('Footrace for the Fallen 5K'!$F$2:$F$366,$F257,'Footrace for the Fallen 5K'!$J$2:$J$366)</f>
        <v>0</v>
      </c>
      <c r="L257" s="22">
        <f>SUMIF('New England Half'!$F$2:$F$355,$F257,'New England Half'!$J$2:$J$355)</f>
        <v>1</v>
      </c>
      <c r="M257" s="24">
        <f>SUM(G257:L257)</f>
        <v>1</v>
      </c>
    </row>
    <row r="258" spans="1:13">
      <c r="A258" t="s">
        <v>764</v>
      </c>
      <c r="B258" t="s">
        <v>388</v>
      </c>
      <c r="C258" t="s">
        <v>38</v>
      </c>
      <c r="D258">
        <v>32</v>
      </c>
      <c r="E258" t="s">
        <v>19</v>
      </c>
      <c r="F258" s="19" t="str">
        <f>A258&amp;B258&amp;C258&amp;E258</f>
        <v>KristenKellyFMILLENNIUM RUNNING</v>
      </c>
      <c r="G258" s="22">
        <f>SUMIF('Shamrock 5K'!$F$2:$F$300,$F258,'Shamrock 5K'!$J$2:$J$300)</f>
        <v>0</v>
      </c>
      <c r="H258" s="22">
        <f>SUMIF('Nashua 10K'!$F$2:$F$300,$F258,'Nashua 10K'!$J$2:$J$300)</f>
        <v>0</v>
      </c>
      <c r="I258" s="22">
        <f>SUMIF('Shaker 7'!$F$2:$F$300,$F258,'Shaker 7'!$J$2:$J$300)</f>
        <v>0</v>
      </c>
      <c r="J258" s="22">
        <f>SUMIF('Run for Freedom 5K'!$F$2:$F$300,$F258,'Run for Freedom 5K'!$J$2:$J$300)</f>
        <v>0</v>
      </c>
      <c r="K258" s="22">
        <f>SUMIF('Footrace for the Fallen 5K'!$F$2:$F$366,$F258,'Footrace for the Fallen 5K'!$J$2:$J$366)</f>
        <v>0</v>
      </c>
      <c r="L258" s="22">
        <f>SUMIF('New England Half'!$F$2:$F$355,$F258,'New England Half'!$J$2:$J$355)</f>
        <v>1</v>
      </c>
      <c r="M258" s="24">
        <f>SUM(G258:L258)</f>
        <v>1</v>
      </c>
    </row>
    <row r="259" spans="1:13">
      <c r="A259" t="s">
        <v>470</v>
      </c>
      <c r="B259" t="s">
        <v>842</v>
      </c>
      <c r="C259" t="s">
        <v>38</v>
      </c>
      <c r="D259">
        <v>39</v>
      </c>
      <c r="E259" t="s">
        <v>17</v>
      </c>
      <c r="F259" s="19" t="str">
        <f>A259&amp;B259&amp;C259&amp;E259</f>
        <v>MichelleBarzagaFGATE CITY STRIDERS</v>
      </c>
      <c r="G259" s="22">
        <f>SUMIF('Shamrock 5K'!$F$2:$F$300,$F259,'Shamrock 5K'!$J$2:$J$300)</f>
        <v>0</v>
      </c>
      <c r="H259" s="22">
        <f>SUMIF('Nashua 10K'!$F$2:$F$300,$F259,'Nashua 10K'!$J$2:$J$300)</f>
        <v>0</v>
      </c>
      <c r="I259" s="22">
        <f>SUMIF('Shaker 7'!$F$2:$F$300,$F259,'Shaker 7'!$J$2:$J$300)</f>
        <v>0</v>
      </c>
      <c r="J259" s="22">
        <f>SUMIF('Run for Freedom 5K'!$F$2:$F$300,$F259,'Run for Freedom 5K'!$J$2:$J$300)</f>
        <v>0</v>
      </c>
      <c r="K259" s="22">
        <f>SUMIF('Footrace for the Fallen 5K'!$F$2:$F$366,$F259,'Footrace for the Fallen 5K'!$J$2:$J$366)</f>
        <v>0</v>
      </c>
      <c r="L259" s="22">
        <f>SUMIF('New England Half'!$F$2:$F$355,$F259,'New England Half'!$J$2:$J$355)</f>
        <v>1</v>
      </c>
      <c r="M259" s="24">
        <f>SUM(G259:L259)</f>
        <v>1</v>
      </c>
    </row>
    <row r="260" spans="1:13">
      <c r="A260" t="s">
        <v>894</v>
      </c>
      <c r="B260" t="s">
        <v>804</v>
      </c>
      <c r="C260" t="s">
        <v>38</v>
      </c>
      <c r="D260">
        <v>41</v>
      </c>
      <c r="E260" t="s">
        <v>19</v>
      </c>
      <c r="F260" s="19" t="str">
        <f>A260&amp;B260&amp;C260&amp;E260</f>
        <v>BriRysFMILLENNIUM RUNNING</v>
      </c>
      <c r="G260" s="22">
        <f>SUMIF('Shamrock 5K'!$F$2:$F$300,$F260,'Shamrock 5K'!$J$2:$J$300)</f>
        <v>0</v>
      </c>
      <c r="H260" s="22">
        <f>SUMIF('Nashua 10K'!$F$2:$F$300,$F260,'Nashua 10K'!$J$2:$J$300)</f>
        <v>0</v>
      </c>
      <c r="I260" s="22">
        <f>SUMIF('Shaker 7'!$F$2:$F$300,$F260,'Shaker 7'!$J$2:$J$300)</f>
        <v>0</v>
      </c>
      <c r="J260" s="22">
        <f>SUMIF('Run for Freedom 5K'!$F$2:$F$300,$F260,'Run for Freedom 5K'!$J$2:$J$300)</f>
        <v>0</v>
      </c>
      <c r="K260" s="22">
        <f>SUMIF('Footrace for the Fallen 5K'!$F$2:$F$366,$F260,'Footrace for the Fallen 5K'!$J$2:$J$366)</f>
        <v>0</v>
      </c>
      <c r="L260" s="22">
        <f>SUMIF('New England Half'!$F$2:$F$355,$F260,'New England Half'!$J$2:$J$355)</f>
        <v>1</v>
      </c>
      <c r="M260" s="24">
        <f>SUM(G260:L260)</f>
        <v>1</v>
      </c>
    </row>
    <row r="261" spans="1:13">
      <c r="A261" t="s">
        <v>892</v>
      </c>
      <c r="B261" t="s">
        <v>893</v>
      </c>
      <c r="C261" t="s">
        <v>38</v>
      </c>
      <c r="D261">
        <v>50</v>
      </c>
      <c r="E261" t="s">
        <v>19</v>
      </c>
      <c r="F261" s="19" t="str">
        <f>A261&amp;B261&amp;C261&amp;E261</f>
        <v>KristeneNadeauFMILLENNIUM RUNNING</v>
      </c>
      <c r="G261" s="22">
        <f>SUMIF('Shamrock 5K'!$F$2:$F$300,$F261,'Shamrock 5K'!$J$2:$J$300)</f>
        <v>0</v>
      </c>
      <c r="H261" s="22">
        <f>SUMIF('Nashua 10K'!$F$2:$F$300,$F261,'Nashua 10K'!$J$2:$J$300)</f>
        <v>0</v>
      </c>
      <c r="I261" s="22">
        <f>SUMIF('Shaker 7'!$F$2:$F$300,$F261,'Shaker 7'!$J$2:$J$300)</f>
        <v>0</v>
      </c>
      <c r="J261" s="22">
        <f>SUMIF('Run for Freedom 5K'!$F$2:$F$300,$F261,'Run for Freedom 5K'!$J$2:$J$300)</f>
        <v>0</v>
      </c>
      <c r="K261" s="22">
        <f>SUMIF('Footrace for the Fallen 5K'!$F$2:$F$366,$F261,'Footrace for the Fallen 5K'!$J$2:$J$366)</f>
        <v>0</v>
      </c>
      <c r="L261" s="22">
        <f>SUMIF('New England Half'!$F$2:$F$355,$F261,'New England Half'!$J$2:$J$355)</f>
        <v>1</v>
      </c>
      <c r="M261" s="24">
        <f>SUM(G261:L261)</f>
        <v>1</v>
      </c>
    </row>
    <row r="262" spans="1:13">
      <c r="A262" t="s">
        <v>363</v>
      </c>
      <c r="B262" t="s">
        <v>634</v>
      </c>
      <c r="C262" t="s">
        <v>38</v>
      </c>
      <c r="D262">
        <v>55</v>
      </c>
      <c r="E262" t="s">
        <v>814</v>
      </c>
      <c r="F262" s="19" t="str">
        <f>A262&amp;B262&amp;C262&amp;E262</f>
        <v>SharonMorrisonFSIX03 ENDURANCE</v>
      </c>
      <c r="G262" s="22">
        <f>SUMIF('Shamrock 5K'!$F$2:$F$300,$F262,'Shamrock 5K'!$J$2:$J$300)</f>
        <v>0</v>
      </c>
      <c r="H262" s="22">
        <f>SUMIF('Nashua 10K'!$F$2:$F$300,$F262,'Nashua 10K'!$J$2:$J$300)</f>
        <v>0</v>
      </c>
      <c r="I262" s="22">
        <f>SUMIF('Shaker 7'!$F$2:$F$300,$F262,'Shaker 7'!$J$2:$J$300)</f>
        <v>0</v>
      </c>
      <c r="J262" s="22">
        <f>SUMIF('Run for Freedom 5K'!$F$2:$F$300,$F262,'Run for Freedom 5K'!$J$2:$J$300)</f>
        <v>0</v>
      </c>
      <c r="K262" s="22">
        <f>SUMIF('Footrace for the Fallen 5K'!$F$2:$F$366,$F262,'Footrace for the Fallen 5K'!$J$2:$J$366)</f>
        <v>0</v>
      </c>
      <c r="L262" s="22">
        <f>SUMIF('New England Half'!$F$2:$F$355,$F262,'New England Half'!$J$2:$J$355)</f>
        <v>1</v>
      </c>
      <c r="M262" s="24">
        <f>SUM(G262:L262)</f>
        <v>1</v>
      </c>
    </row>
    <row r="263" spans="1:13">
      <c r="A263" t="s">
        <v>890</v>
      </c>
      <c r="B263" t="s">
        <v>891</v>
      </c>
      <c r="C263" t="s">
        <v>38</v>
      </c>
      <c r="D263">
        <v>56</v>
      </c>
      <c r="E263" t="s">
        <v>19</v>
      </c>
      <c r="F263" s="19" t="str">
        <f>A263&amp;B263&amp;C263&amp;E263</f>
        <v>KristinMaraFMILLENNIUM RUNNING</v>
      </c>
      <c r="G263" s="22">
        <f>SUMIF('Shamrock 5K'!$F$2:$F$300,$F263,'Shamrock 5K'!$J$2:$J$300)</f>
        <v>0</v>
      </c>
      <c r="H263" s="22">
        <f>SUMIF('Nashua 10K'!$F$2:$F$300,$F263,'Nashua 10K'!$J$2:$J$300)</f>
        <v>0</v>
      </c>
      <c r="I263" s="22">
        <f>SUMIF('Shaker 7'!$F$2:$F$300,$F263,'Shaker 7'!$J$2:$J$300)</f>
        <v>0</v>
      </c>
      <c r="J263" s="22">
        <f>SUMIF('Run for Freedom 5K'!$F$2:$F$300,$F263,'Run for Freedom 5K'!$J$2:$J$300)</f>
        <v>0</v>
      </c>
      <c r="K263" s="22">
        <f>SUMIF('Footrace for the Fallen 5K'!$F$2:$F$366,$F263,'Footrace for the Fallen 5K'!$J$2:$J$366)</f>
        <v>0</v>
      </c>
      <c r="L263" s="22">
        <f>SUMIF('New England Half'!$F$2:$F$355,$F263,'New England Half'!$J$2:$J$355)</f>
        <v>1</v>
      </c>
      <c r="M263" s="24">
        <f>SUM(G263:L263)</f>
        <v>1</v>
      </c>
    </row>
    <row r="264" spans="1:13">
      <c r="A264" t="s">
        <v>710</v>
      </c>
      <c r="B264" t="s">
        <v>895</v>
      </c>
      <c r="C264" t="s">
        <v>38</v>
      </c>
      <c r="D264">
        <v>60</v>
      </c>
      <c r="E264" t="s">
        <v>19</v>
      </c>
      <c r="F264" s="19" t="str">
        <f>A264&amp;B264&amp;C264&amp;E264</f>
        <v>HeidiEnzmannFMILLENNIUM RUNNING</v>
      </c>
      <c r="G264" s="22">
        <f>SUMIF('Shamrock 5K'!$F$2:$F$300,$F264,'Shamrock 5K'!$J$2:$J$300)</f>
        <v>0</v>
      </c>
      <c r="H264" s="22">
        <f>SUMIF('Nashua 10K'!$F$2:$F$300,$F264,'Nashua 10K'!$J$2:$J$300)</f>
        <v>0</v>
      </c>
      <c r="I264" s="22">
        <f>SUMIF('Shaker 7'!$F$2:$F$300,$F264,'Shaker 7'!$J$2:$J$300)</f>
        <v>0</v>
      </c>
      <c r="J264" s="22">
        <f>SUMIF('Run for Freedom 5K'!$F$2:$F$300,$F264,'Run for Freedom 5K'!$J$2:$J$300)</f>
        <v>0</v>
      </c>
      <c r="K264" s="22">
        <f>SUMIF('Footrace for the Fallen 5K'!$F$2:$F$366,$F264,'Footrace for the Fallen 5K'!$J$2:$J$366)</f>
        <v>0</v>
      </c>
      <c r="L264" s="22">
        <f>SUMIF('New England Half'!$F$2:$F$355,$F264,'New England Half'!$J$2:$J$355)</f>
        <v>1</v>
      </c>
      <c r="M264" s="24">
        <f>SUM(G264:L264)</f>
        <v>1</v>
      </c>
    </row>
    <row r="265" spans="1:13">
      <c r="A265" t="s">
        <v>908</v>
      </c>
      <c r="B265" t="s">
        <v>907</v>
      </c>
      <c r="C265" t="s">
        <v>38</v>
      </c>
      <c r="D265">
        <v>21</v>
      </c>
      <c r="E265" t="s">
        <v>20</v>
      </c>
      <c r="F265" s="19" t="str">
        <f>A265&amp;B265&amp;C265&amp;E265</f>
        <v>MadelineHarreldFUPPER VALLEY RUNNING CLUB</v>
      </c>
      <c r="G265" s="22">
        <f>SUMIF('Shamrock 5K'!$F$2:$F$300,$F265,'Shamrock 5K'!$J$2:$J$300)</f>
        <v>0</v>
      </c>
      <c r="H265" s="22">
        <f>SUMIF('Nashua 10K'!$F$2:$F$300,$F265,'Nashua 10K'!$J$2:$J$300)</f>
        <v>0</v>
      </c>
      <c r="I265" s="22">
        <f>SUMIF('Shaker 7'!$F$2:$F$300,$F265,'Shaker 7'!$J$2:$J$300)</f>
        <v>0</v>
      </c>
      <c r="J265" s="22">
        <f>SUMIF('Run for Freedom 5K'!$F$2:$F$300,$F265,'Run for Freedom 5K'!$J$2:$J$300)</f>
        <v>0</v>
      </c>
      <c r="K265" s="22">
        <f>SUMIF('Footrace for the Fallen 5K'!$F$2:$F$366,$F265,'Footrace for the Fallen 5K'!$J$2:$J$366)</f>
        <v>0</v>
      </c>
      <c r="L265" s="22">
        <f>SUMIF('New England Half'!$F$2:$F$355,$F265,'New England Half'!$J$2:$J$355)</f>
        <v>1</v>
      </c>
      <c r="M265" s="24">
        <f>SUM(G265:L265)</f>
        <v>1</v>
      </c>
    </row>
    <row r="266" spans="1:13">
      <c r="A266" s="3" t="s">
        <v>649</v>
      </c>
      <c r="B266" s="3" t="s">
        <v>609</v>
      </c>
      <c r="C266" s="3" t="s">
        <v>38</v>
      </c>
      <c r="D266" s="3">
        <v>5</v>
      </c>
      <c r="E266" t="s">
        <v>18</v>
      </c>
      <c r="F266" s="19" t="str">
        <f>A266&amp;B266&amp;C266&amp;E266</f>
        <v>LillianRizzoFGREATER DERRY TRACK CLUB</v>
      </c>
      <c r="G266" s="22">
        <f>SUMIF('Shamrock 5K'!$F$2:$F$300,$F266,'Shamrock 5K'!$J$2:$J$300)</f>
        <v>0</v>
      </c>
      <c r="H266" s="22">
        <f>SUMIF('Nashua 10K'!$F$2:$F$300,$F266,'Nashua 10K'!$J$2:$J$300)</f>
        <v>0</v>
      </c>
      <c r="I266" s="22">
        <f>SUMIF('Shaker 7'!$F$2:$F$300,$F266,'Shaker 7'!$J$2:$J$300)</f>
        <v>0</v>
      </c>
      <c r="J266" s="22">
        <f>SUMIF('Run for Freedom 5K'!$F$2:$F$300,$F266,'Run for Freedom 5K'!$J$2:$J$300)</f>
        <v>1</v>
      </c>
      <c r="K266" s="22">
        <f>SUMIF('Footrace for the Fallen 5K'!$F$2:$F$366,$F266,'Footrace for the Fallen 5K'!$J$2:$J$366)</f>
        <v>0</v>
      </c>
      <c r="L266" s="22">
        <f>SUMIF('New England Half'!$F$2:$F$355,$F266,'New England Half'!$J$2:$J$355)</f>
        <v>0</v>
      </c>
      <c r="M266" s="24">
        <f>SUM(G266:L266)</f>
        <v>1</v>
      </c>
    </row>
    <row r="267" spans="1:13">
      <c r="A267" t="s">
        <v>678</v>
      </c>
      <c r="B267" t="s">
        <v>491</v>
      </c>
      <c r="C267" t="s">
        <v>38</v>
      </c>
      <c r="D267">
        <v>8</v>
      </c>
      <c r="E267" t="s">
        <v>18</v>
      </c>
      <c r="F267" s="19" t="str">
        <f>A267&amp;B267&amp;C267&amp;E267</f>
        <v>VanessaFongemieFGREATER DERRY TRACK CLUB</v>
      </c>
      <c r="G267" s="22">
        <f>SUMIF('Shamrock 5K'!$F$2:$F$300,$F267,'Shamrock 5K'!$J$2:$J$300)</f>
        <v>0</v>
      </c>
      <c r="H267" s="22">
        <f>SUMIF('Nashua 10K'!$F$2:$F$300,$F267,'Nashua 10K'!$J$2:$J$300)</f>
        <v>0</v>
      </c>
      <c r="I267" s="22">
        <f>SUMIF('Shaker 7'!$F$2:$F$300,$F267,'Shaker 7'!$J$2:$J$300)</f>
        <v>0</v>
      </c>
      <c r="J267" s="22">
        <f>SUMIF('Run for Freedom 5K'!$F$2:$F$300,$F267,'Run for Freedom 5K'!$J$2:$J$300)</f>
        <v>1</v>
      </c>
      <c r="K267" s="22">
        <f>SUMIF('Footrace for the Fallen 5K'!$F$2:$F$366,$F267,'Footrace for the Fallen 5K'!$J$2:$J$366)</f>
        <v>0</v>
      </c>
      <c r="L267" s="22">
        <f>SUMIF('New England Half'!$F$2:$F$355,$F267,'New England Half'!$J$2:$J$355)</f>
        <v>0</v>
      </c>
      <c r="M267" s="24">
        <f>SUM(G267:L267)</f>
        <v>1</v>
      </c>
    </row>
    <row r="268" spans="1:13">
      <c r="A268" t="s">
        <v>620</v>
      </c>
      <c r="B268" t="s">
        <v>491</v>
      </c>
      <c r="C268" t="s">
        <v>38</v>
      </c>
      <c r="D268">
        <v>8</v>
      </c>
      <c r="E268" t="s">
        <v>18</v>
      </c>
      <c r="F268" s="19" t="str">
        <f>A268&amp;B268&amp;C268&amp;E268</f>
        <v>AmandaFongemieFGREATER DERRY TRACK CLUB</v>
      </c>
      <c r="G268" s="22">
        <f>SUMIF('Shamrock 5K'!$F$2:$F$300,$F268,'Shamrock 5K'!$J$2:$J$300)</f>
        <v>0</v>
      </c>
      <c r="H268" s="22">
        <f>SUMIF('Nashua 10K'!$F$2:$F$300,$F268,'Nashua 10K'!$J$2:$J$300)</f>
        <v>0</v>
      </c>
      <c r="I268" s="22">
        <f>SUMIF('Shaker 7'!$F$2:$F$300,$F268,'Shaker 7'!$J$2:$J$300)</f>
        <v>0</v>
      </c>
      <c r="J268" s="22">
        <f>SUMIF('Run for Freedom 5K'!$F$2:$F$300,$F268,'Run for Freedom 5K'!$J$2:$J$300)</f>
        <v>1</v>
      </c>
      <c r="K268" s="22">
        <f>SUMIF('Footrace for the Fallen 5K'!$F$2:$F$366,$F268,'Footrace for the Fallen 5K'!$J$2:$J$366)</f>
        <v>0</v>
      </c>
      <c r="L268" s="22">
        <f>SUMIF('New England Half'!$F$2:$F$355,$F268,'New England Half'!$J$2:$J$355)</f>
        <v>0</v>
      </c>
      <c r="M268" s="24">
        <f>SUM(G268:L268)</f>
        <v>1</v>
      </c>
    </row>
    <row r="269" spans="1:13">
      <c r="A269" s="3" t="s">
        <v>679</v>
      </c>
      <c r="B269" s="3" t="s">
        <v>364</v>
      </c>
      <c r="C269" s="3" t="s">
        <v>38</v>
      </c>
      <c r="D269" s="3">
        <v>8</v>
      </c>
      <c r="E269" s="3" t="s">
        <v>18</v>
      </c>
      <c r="F269" s="19" t="str">
        <f>A269&amp;B269&amp;C269&amp;E269</f>
        <v>KaraPetersonFGREATER DERRY TRACK CLUB</v>
      </c>
      <c r="G269" s="22">
        <f>SUMIF('Shamrock 5K'!$F$2:$F$300,$F269,'Shamrock 5K'!$J$2:$J$300)</f>
        <v>0</v>
      </c>
      <c r="H269" s="22">
        <f>SUMIF('Nashua 10K'!$F$2:$F$300,$F269,'Nashua 10K'!$J$2:$J$300)</f>
        <v>0</v>
      </c>
      <c r="I269" s="22">
        <f>SUMIF('Shaker 7'!$F$2:$F$300,$F269,'Shaker 7'!$J$2:$J$300)</f>
        <v>0</v>
      </c>
      <c r="J269" s="22">
        <f>SUMIF('Run for Freedom 5K'!$F$2:$F$300,$F269,'Run for Freedom 5K'!$J$2:$J$300)</f>
        <v>1</v>
      </c>
      <c r="K269" s="22">
        <f>SUMIF('Footrace for the Fallen 5K'!$F$2:$F$366,$F269,'Footrace for the Fallen 5K'!$J$2:$J$366)</f>
        <v>0</v>
      </c>
      <c r="L269" s="22">
        <f>SUMIF('New England Half'!$F$2:$F$355,$F269,'New England Half'!$J$2:$J$355)</f>
        <v>0</v>
      </c>
      <c r="M269" s="24">
        <f>SUM(G269:L269)</f>
        <v>1</v>
      </c>
    </row>
    <row r="270" spans="1:13">
      <c r="A270" s="3" t="s">
        <v>309</v>
      </c>
      <c r="B270" s="3" t="s">
        <v>211</v>
      </c>
      <c r="C270" s="3" t="s">
        <v>38</v>
      </c>
      <c r="D270" s="3">
        <v>8</v>
      </c>
      <c r="E270" s="3" t="s">
        <v>20</v>
      </c>
      <c r="F270" s="19" t="str">
        <f>A270&amp;B270&amp;C270&amp;E270</f>
        <v>NayraMikeczFUPPER VALLEY RUNNING CLUB</v>
      </c>
      <c r="G270" s="22">
        <f>SUMIF('Shamrock 5K'!$F$2:$F$300,$F270,'Shamrock 5K'!$J$2:$J$300)</f>
        <v>1</v>
      </c>
      <c r="H270" s="22">
        <f>SUMIF('Nashua 10K'!$F$2:$F$300,$F270,'Nashua 10K'!$J$2:$J$300)</f>
        <v>0</v>
      </c>
      <c r="I270" s="22">
        <f>SUMIF('Shaker 7'!$F$2:$F$300,$F270,'Shaker 7'!$J$2:$J$300)</f>
        <v>0</v>
      </c>
      <c r="J270" s="22">
        <f>SUMIF('Run for Freedom 5K'!$F$2:$F$300,$F270,'Run for Freedom 5K'!$J$2:$J$300)</f>
        <v>0</v>
      </c>
      <c r="K270" s="22">
        <f>SUMIF('Footrace for the Fallen 5K'!$F$2:$F$366,$F270,'Footrace for the Fallen 5K'!$J$2:$J$366)</f>
        <v>0</v>
      </c>
      <c r="L270" s="22">
        <f>SUMIF('New England Half'!$F$2:$F$355,$F270,'New England Half'!$J$2:$J$355)</f>
        <v>0</v>
      </c>
      <c r="M270" s="24">
        <f>SUM(G270:L270)</f>
        <v>1</v>
      </c>
    </row>
    <row r="271" spans="1:13">
      <c r="A271" s="3" t="s">
        <v>696</v>
      </c>
      <c r="B271" s="3" t="s">
        <v>648</v>
      </c>
      <c r="C271" s="3" t="s">
        <v>38</v>
      </c>
      <c r="D271" s="3">
        <v>9</v>
      </c>
      <c r="E271" s="3" t="s">
        <v>18</v>
      </c>
      <c r="F271" s="19" t="str">
        <f>A271&amp;B271&amp;C271&amp;E271</f>
        <v>AddisonCollettiFGREATER DERRY TRACK CLUB</v>
      </c>
      <c r="G271" s="22">
        <f>SUMIF('Shamrock 5K'!$F$2:$F$300,$F271,'Shamrock 5K'!$J$2:$J$300)</f>
        <v>0</v>
      </c>
      <c r="H271" s="22">
        <f>SUMIF('Nashua 10K'!$F$2:$F$300,$F271,'Nashua 10K'!$J$2:$J$300)</f>
        <v>0</v>
      </c>
      <c r="I271" s="22">
        <f>SUMIF('Shaker 7'!$F$2:$F$300,$F271,'Shaker 7'!$J$2:$J$300)</f>
        <v>0</v>
      </c>
      <c r="J271" s="22">
        <f>SUMIF('Run for Freedom 5K'!$F$2:$F$300,$F271,'Run for Freedom 5K'!$J$2:$J$300)</f>
        <v>1</v>
      </c>
      <c r="K271" s="22">
        <f>SUMIF('Footrace for the Fallen 5K'!$F$2:$F$366,$F271,'Footrace for the Fallen 5K'!$J$2:$J$366)</f>
        <v>0</v>
      </c>
      <c r="L271" s="22">
        <f>SUMIF('New England Half'!$F$2:$F$355,$F271,'New England Half'!$J$2:$J$355)</f>
        <v>0</v>
      </c>
      <c r="M271" s="24">
        <f>SUM(G271:L271)</f>
        <v>1</v>
      </c>
    </row>
    <row r="272" spans="1:13">
      <c r="A272" s="3" t="s">
        <v>291</v>
      </c>
      <c r="B272" s="3" t="s">
        <v>142</v>
      </c>
      <c r="C272" s="3" t="s">
        <v>38</v>
      </c>
      <c r="D272" s="3">
        <v>9</v>
      </c>
      <c r="E272" s="3" t="s">
        <v>20</v>
      </c>
      <c r="F272" s="19" t="str">
        <f>A272&amp;B272&amp;C272&amp;E272</f>
        <v>EvelynSmithFUPPER VALLEY RUNNING CLUB</v>
      </c>
      <c r="G272" s="22">
        <f>SUMIF('Shamrock 5K'!$F$2:$F$300,$F272,'Shamrock 5K'!$J$2:$J$300)</f>
        <v>1</v>
      </c>
      <c r="H272" s="22">
        <f>SUMIF('Nashua 10K'!$F$2:$F$300,$F272,'Nashua 10K'!$J$2:$J$300)</f>
        <v>0</v>
      </c>
      <c r="I272" s="22">
        <f>SUMIF('Shaker 7'!$F$2:$F$300,$F272,'Shaker 7'!$J$2:$J$300)</f>
        <v>0</v>
      </c>
      <c r="J272" s="22">
        <f>SUMIF('Run for Freedom 5K'!$F$2:$F$300,$F272,'Run for Freedom 5K'!$J$2:$J$300)</f>
        <v>0</v>
      </c>
      <c r="K272" s="22">
        <f>SUMIF('Footrace for the Fallen 5K'!$F$2:$F$366,$F272,'Footrace for the Fallen 5K'!$J$2:$J$366)</f>
        <v>0</v>
      </c>
      <c r="L272" s="22">
        <f>SUMIF('New England Half'!$F$2:$F$355,$F272,'New England Half'!$J$2:$J$355)</f>
        <v>0</v>
      </c>
      <c r="M272" s="24">
        <f>SUM(G272:L272)</f>
        <v>1</v>
      </c>
    </row>
    <row r="273" spans="1:13">
      <c r="A273" s="3" t="s">
        <v>289</v>
      </c>
      <c r="B273" s="3" t="s">
        <v>288</v>
      </c>
      <c r="C273" s="3" t="s">
        <v>38</v>
      </c>
      <c r="D273" s="3">
        <v>9</v>
      </c>
      <c r="E273" s="3" t="s">
        <v>20</v>
      </c>
      <c r="F273" s="19" t="str">
        <f>A273&amp;B273&amp;C273&amp;E273</f>
        <v>MollySwansonFUPPER VALLEY RUNNING CLUB</v>
      </c>
      <c r="G273" s="22">
        <f>SUMIF('Shamrock 5K'!$F$2:$F$300,$F273,'Shamrock 5K'!$J$2:$J$300)</f>
        <v>1</v>
      </c>
      <c r="H273" s="22">
        <f>SUMIF('Nashua 10K'!$F$2:$F$300,$F273,'Nashua 10K'!$J$2:$J$300)</f>
        <v>0</v>
      </c>
      <c r="I273" s="22">
        <f>SUMIF('Shaker 7'!$F$2:$F$300,$F273,'Shaker 7'!$J$2:$J$300)</f>
        <v>0</v>
      </c>
      <c r="J273" s="22">
        <f>SUMIF('Run for Freedom 5K'!$F$2:$F$300,$F273,'Run for Freedom 5K'!$J$2:$J$300)</f>
        <v>0</v>
      </c>
      <c r="K273" s="22">
        <f>SUMIF('Footrace for the Fallen 5K'!$F$2:$F$366,$F273,'Footrace for the Fallen 5K'!$J$2:$J$366)</f>
        <v>0</v>
      </c>
      <c r="L273" s="22">
        <f>SUMIF('New England Half'!$F$2:$F$355,$F273,'New England Half'!$J$2:$J$355)</f>
        <v>0</v>
      </c>
      <c r="M273" s="24">
        <f>SUM(G273:L273)</f>
        <v>1</v>
      </c>
    </row>
    <row r="274" spans="1:13">
      <c r="A274" s="3" t="s">
        <v>302</v>
      </c>
      <c r="B274" s="3" t="s">
        <v>201</v>
      </c>
      <c r="C274" s="3" t="s">
        <v>38</v>
      </c>
      <c r="D274" s="3">
        <v>14</v>
      </c>
      <c r="E274" s="3" t="s">
        <v>20</v>
      </c>
      <c r="F274" s="19" t="str">
        <f>A274&amp;B274&amp;C274&amp;E274</f>
        <v>IzzyCurrierFUPPER VALLEY RUNNING CLUB</v>
      </c>
      <c r="G274" s="22">
        <f>SUMIF('Shamrock 5K'!$F$2:$F$300,$F274,'Shamrock 5K'!$J$2:$J$300)</f>
        <v>1</v>
      </c>
      <c r="H274" s="22">
        <f>SUMIF('Nashua 10K'!$F$2:$F$300,$F274,'Nashua 10K'!$J$2:$J$300)</f>
        <v>0</v>
      </c>
      <c r="I274" s="22">
        <f>SUMIF('Shaker 7'!$F$2:$F$300,$F274,'Shaker 7'!$J$2:$J$300)</f>
        <v>0</v>
      </c>
      <c r="J274" s="22">
        <f>SUMIF('Run for Freedom 5K'!$F$2:$F$300,$F274,'Run for Freedom 5K'!$J$2:$J$300)</f>
        <v>0</v>
      </c>
      <c r="K274" s="22">
        <f>SUMIF('Footrace for the Fallen 5K'!$F$2:$F$366,$F274,'Footrace for the Fallen 5K'!$J$2:$J$366)</f>
        <v>0</v>
      </c>
      <c r="L274" s="22">
        <f>SUMIF('New England Half'!$F$2:$F$355,$F274,'New England Half'!$J$2:$J$355)</f>
        <v>0</v>
      </c>
      <c r="M274" s="24">
        <f>SUM(G274:L274)</f>
        <v>1</v>
      </c>
    </row>
    <row r="275" spans="1:13">
      <c r="A275" s="3" t="s">
        <v>74</v>
      </c>
      <c r="B275" s="3" t="s">
        <v>235</v>
      </c>
      <c r="C275" s="3" t="s">
        <v>38</v>
      </c>
      <c r="D275" s="3">
        <v>14</v>
      </c>
      <c r="E275" s="3" t="s">
        <v>20</v>
      </c>
      <c r="F275" s="20" t="str">
        <f>A275&amp;B275&amp;C275&amp;E275</f>
        <v>AllisonMackenzieFUPPER VALLEY RUNNING CLUB</v>
      </c>
      <c r="G275" s="22">
        <f>SUMIF('Shamrock 5K'!$F$2:$F$300,$F275,'Shamrock 5K'!$J$2:$J$300)</f>
        <v>1</v>
      </c>
      <c r="H275" s="22">
        <f>SUMIF('Nashua 10K'!$F$2:$F$300,$F275,'Nashua 10K'!$J$2:$J$300)</f>
        <v>0</v>
      </c>
      <c r="I275" s="22">
        <f>SUMIF('Shaker 7'!$F$2:$F$300,$F275,'Shaker 7'!$J$2:$J$300)</f>
        <v>0</v>
      </c>
      <c r="J275" s="22">
        <f>SUMIF('Run for Freedom 5K'!$F$2:$F$300,$F275,'Run for Freedom 5K'!$J$2:$J$300)</f>
        <v>0</v>
      </c>
      <c r="K275" s="22">
        <f>SUMIF('Footrace for the Fallen 5K'!$F$2:$F$366,$F275,'Footrace for the Fallen 5K'!$J$2:$J$366)</f>
        <v>0</v>
      </c>
      <c r="L275" s="22">
        <f>SUMIF('New England Half'!$F$2:$F$355,$F275,'New England Half'!$J$2:$J$355)</f>
        <v>0</v>
      </c>
      <c r="M275" s="24">
        <f>SUM(G275:L275)</f>
        <v>1</v>
      </c>
    </row>
    <row r="276" spans="1:13">
      <c r="A276" t="s">
        <v>623</v>
      </c>
      <c r="B276" t="s">
        <v>624</v>
      </c>
      <c r="C276" t="s">
        <v>38</v>
      </c>
      <c r="D276">
        <v>16</v>
      </c>
      <c r="E276" t="s">
        <v>18</v>
      </c>
      <c r="F276" s="19" t="str">
        <f>A276&amp;B276&amp;C276&amp;E276</f>
        <v>CeciliaKamauFGREATER DERRY TRACK CLUB</v>
      </c>
      <c r="G276" s="22">
        <f>SUMIF('Shamrock 5K'!$F$2:$F$300,$F276,'Shamrock 5K'!$J$2:$J$300)</f>
        <v>0</v>
      </c>
      <c r="H276" s="22">
        <f>SUMIF('Nashua 10K'!$F$2:$F$300,$F276,'Nashua 10K'!$J$2:$J$300)</f>
        <v>0</v>
      </c>
      <c r="I276" s="22">
        <f>SUMIF('Shaker 7'!$F$2:$F$300,$F276,'Shaker 7'!$J$2:$J$300)</f>
        <v>0</v>
      </c>
      <c r="J276" s="22">
        <f>SUMIF('Run for Freedom 5K'!$F$2:$F$300,$F276,'Run for Freedom 5K'!$J$2:$J$300)</f>
        <v>1</v>
      </c>
      <c r="K276" s="22">
        <f>SUMIF('Footrace for the Fallen 5K'!$F$2:$F$366,$F276,'Footrace for the Fallen 5K'!$J$2:$J$366)</f>
        <v>0</v>
      </c>
      <c r="L276" s="22">
        <f>SUMIF('New England Half'!$F$2:$F$355,$F276,'New England Half'!$J$2:$J$355)</f>
        <v>0</v>
      </c>
      <c r="M276" s="24">
        <f>SUM(G276:L276)</f>
        <v>1</v>
      </c>
    </row>
    <row r="277" spans="1:13">
      <c r="A277" s="3" t="s">
        <v>193</v>
      </c>
      <c r="B277" s="3" t="s">
        <v>192</v>
      </c>
      <c r="C277" s="3" t="s">
        <v>38</v>
      </c>
      <c r="D277" s="3">
        <v>16</v>
      </c>
      <c r="E277" s="3" t="s">
        <v>19</v>
      </c>
      <c r="F277" s="19" t="str">
        <f>A277&amp;B277&amp;C277&amp;E277</f>
        <v>DanielleMendralaFMILLENNIUM RUNNING</v>
      </c>
      <c r="G277" s="22">
        <f>SUMIF('Shamrock 5K'!$F$2:$F$300,$F277,'Shamrock 5K'!$J$2:$J$300)</f>
        <v>1</v>
      </c>
      <c r="H277" s="22">
        <f>SUMIF('Nashua 10K'!$F$2:$F$300,$F277,'Nashua 10K'!$J$2:$J$300)</f>
        <v>0</v>
      </c>
      <c r="I277" s="22">
        <f>SUMIF('Shaker 7'!$F$2:$F$300,$F277,'Shaker 7'!$J$2:$J$300)</f>
        <v>0</v>
      </c>
      <c r="J277" s="22">
        <f>SUMIF('Run for Freedom 5K'!$F$2:$F$300,$F277,'Run for Freedom 5K'!$J$2:$J$300)</f>
        <v>0</v>
      </c>
      <c r="K277" s="22">
        <f>SUMIF('Footrace for the Fallen 5K'!$F$2:$F$366,$F277,'Footrace for the Fallen 5K'!$J$2:$J$366)</f>
        <v>0</v>
      </c>
      <c r="L277" s="22">
        <f>SUMIF('New England Half'!$F$2:$F$355,$F277,'New England Half'!$J$2:$J$355)</f>
        <v>0</v>
      </c>
      <c r="M277" s="24">
        <f>SUM(G277:L277)</f>
        <v>1</v>
      </c>
    </row>
    <row r="278" spans="1:13">
      <c r="A278" t="s">
        <v>597</v>
      </c>
      <c r="B278" t="s">
        <v>635</v>
      </c>
      <c r="C278" t="s">
        <v>38</v>
      </c>
      <c r="D278">
        <v>18</v>
      </c>
      <c r="E278" t="s">
        <v>18</v>
      </c>
      <c r="F278" s="19" t="str">
        <f>A278&amp;B278&amp;C278&amp;E278</f>
        <v>SamanthaRapaportFGREATER DERRY TRACK CLUB</v>
      </c>
      <c r="G278" s="22">
        <f>SUMIF('Shamrock 5K'!$F$2:$F$300,$F278,'Shamrock 5K'!$J$2:$J$300)</f>
        <v>0</v>
      </c>
      <c r="H278" s="22">
        <f>SUMIF('Nashua 10K'!$F$2:$F$300,$F278,'Nashua 10K'!$J$2:$J$300)</f>
        <v>0</v>
      </c>
      <c r="I278" s="22">
        <f>SUMIF('Shaker 7'!$F$2:$F$300,$F278,'Shaker 7'!$J$2:$J$300)</f>
        <v>0</v>
      </c>
      <c r="J278" s="22">
        <f>SUMIF('Run for Freedom 5K'!$F$2:$F$300,$F278,'Run for Freedom 5K'!$J$2:$J$300)</f>
        <v>1</v>
      </c>
      <c r="K278" s="22">
        <f>SUMIF('Footrace for the Fallen 5K'!$F$2:$F$366,$F278,'Footrace for the Fallen 5K'!$J$2:$J$366)</f>
        <v>0</v>
      </c>
      <c r="L278" s="22">
        <f>SUMIF('New England Half'!$F$2:$F$355,$F278,'New England Half'!$J$2:$J$355)</f>
        <v>0</v>
      </c>
      <c r="M278" s="24">
        <f>SUM(G278:L278)</f>
        <v>1</v>
      </c>
    </row>
    <row r="279" spans="1:13">
      <c r="A279" t="s">
        <v>613</v>
      </c>
      <c r="B279" t="s">
        <v>500</v>
      </c>
      <c r="C279" t="s">
        <v>38</v>
      </c>
      <c r="D279">
        <v>20</v>
      </c>
      <c r="E279" t="s">
        <v>18</v>
      </c>
      <c r="F279" s="19" t="str">
        <f>A279&amp;B279&amp;C279&amp;E279</f>
        <v>AmeliaEarnshawFGREATER DERRY TRACK CLUB</v>
      </c>
      <c r="G279" s="22">
        <f>SUMIF('Shamrock 5K'!$F$2:$F$300,$F279,'Shamrock 5K'!$J$2:$J$300)</f>
        <v>0</v>
      </c>
      <c r="H279" s="22">
        <f>SUMIF('Nashua 10K'!$F$2:$F$300,$F279,'Nashua 10K'!$J$2:$J$300)</f>
        <v>0</v>
      </c>
      <c r="I279" s="22">
        <f>SUMIF('Shaker 7'!$F$2:$F$300,$F279,'Shaker 7'!$J$2:$J$300)</f>
        <v>0</v>
      </c>
      <c r="J279" s="22">
        <f>SUMIF('Run for Freedom 5K'!$F$2:$F$300,$F279,'Run for Freedom 5K'!$J$2:$J$300)</f>
        <v>1</v>
      </c>
      <c r="K279" s="22">
        <f>SUMIF('Footrace for the Fallen 5K'!$F$2:$F$366,$F279,'Footrace for the Fallen 5K'!$J$2:$J$366)</f>
        <v>0</v>
      </c>
      <c r="L279" s="22">
        <f>SUMIF('New England Half'!$F$2:$F$355,$F279,'New England Half'!$J$2:$J$355)</f>
        <v>0</v>
      </c>
      <c r="M279" s="24">
        <f>SUM(G279:L279)</f>
        <v>1</v>
      </c>
    </row>
    <row r="280" spans="1:13">
      <c r="A280" t="s">
        <v>295</v>
      </c>
      <c r="B280" t="s">
        <v>656</v>
      </c>
      <c r="C280" t="s">
        <v>38</v>
      </c>
      <c r="D280">
        <v>21</v>
      </c>
      <c r="E280" t="s">
        <v>18</v>
      </c>
      <c r="F280" s="19" t="str">
        <f>A280&amp;B280&amp;C280&amp;E280</f>
        <v>ElizabethFontaineFGREATER DERRY TRACK CLUB</v>
      </c>
      <c r="G280" s="22">
        <f>SUMIF('Shamrock 5K'!$F$2:$F$300,$F280,'Shamrock 5K'!$J$2:$J$300)</f>
        <v>0</v>
      </c>
      <c r="H280" s="22">
        <f>SUMIF('Nashua 10K'!$F$2:$F$300,$F280,'Nashua 10K'!$J$2:$J$300)</f>
        <v>0</v>
      </c>
      <c r="I280" s="22">
        <f>SUMIF('Shaker 7'!$F$2:$F$300,$F280,'Shaker 7'!$J$2:$J$300)</f>
        <v>0</v>
      </c>
      <c r="J280" s="22">
        <f>SUMIF('Run for Freedom 5K'!$F$2:$F$300,$F280,'Run for Freedom 5K'!$J$2:$J$300)</f>
        <v>1</v>
      </c>
      <c r="K280" s="22">
        <f>SUMIF('Footrace for the Fallen 5K'!$F$2:$F$366,$F280,'Footrace for the Fallen 5K'!$J$2:$J$366)</f>
        <v>0</v>
      </c>
      <c r="L280" s="22">
        <f>SUMIF('New England Half'!$F$2:$F$355,$F280,'New England Half'!$J$2:$J$355)</f>
        <v>0</v>
      </c>
      <c r="M280" s="24">
        <f>SUM(G280:L280)</f>
        <v>1</v>
      </c>
    </row>
    <row r="281" spans="1:13">
      <c r="A281" t="s">
        <v>642</v>
      </c>
      <c r="B281" t="s">
        <v>114</v>
      </c>
      <c r="C281" t="s">
        <v>38</v>
      </c>
      <c r="D281">
        <v>25</v>
      </c>
      <c r="E281" t="s">
        <v>18</v>
      </c>
      <c r="F281" s="19" t="str">
        <f>A281&amp;B281&amp;C281&amp;E281</f>
        <v>KierstenHoglundFGREATER DERRY TRACK CLUB</v>
      </c>
      <c r="G281" s="22">
        <f>SUMIF('Shamrock 5K'!$F$2:$F$300,$F281,'Shamrock 5K'!$J$2:$J$300)</f>
        <v>0</v>
      </c>
      <c r="H281" s="22">
        <f>SUMIF('Nashua 10K'!$F$2:$F$300,$F281,'Nashua 10K'!$J$2:$J$300)</f>
        <v>0</v>
      </c>
      <c r="I281" s="22">
        <f>SUMIF('Shaker 7'!$F$2:$F$300,$F281,'Shaker 7'!$J$2:$J$300)</f>
        <v>0</v>
      </c>
      <c r="J281" s="22">
        <f>SUMIF('Run for Freedom 5K'!$F$2:$F$300,$F281,'Run for Freedom 5K'!$J$2:$J$300)</f>
        <v>1</v>
      </c>
      <c r="K281" s="22">
        <f>SUMIF('Footrace for the Fallen 5K'!$F$2:$F$366,$F281,'Footrace for the Fallen 5K'!$J$2:$J$366)</f>
        <v>0</v>
      </c>
      <c r="L281" s="22">
        <f>SUMIF('New England Half'!$F$2:$F$355,$F281,'New England Half'!$J$2:$J$355)</f>
        <v>0</v>
      </c>
      <c r="M281" s="24">
        <f>SUM(G281:L281)</f>
        <v>1</v>
      </c>
    </row>
    <row r="282" spans="1:13">
      <c r="A282" t="s">
        <v>171</v>
      </c>
      <c r="B282" t="s">
        <v>634</v>
      </c>
      <c r="C282" t="s">
        <v>38</v>
      </c>
      <c r="D282">
        <v>27</v>
      </c>
      <c r="E282" s="3" t="s">
        <v>19</v>
      </c>
      <c r="F282" s="19" t="str">
        <f>A282&amp;B282&amp;C282&amp;E282</f>
        <v>CaseyMorrisonFMILLENNIUM RUNNING</v>
      </c>
      <c r="G282" s="22">
        <f>SUMIF('Shamrock 5K'!$F$2:$F$300,$F282,'Shamrock 5K'!$J$2:$J$300)</f>
        <v>0</v>
      </c>
      <c r="H282" s="22">
        <f>SUMIF('Nashua 10K'!$F$2:$F$300,$F282,'Nashua 10K'!$J$2:$J$300)</f>
        <v>0</v>
      </c>
      <c r="I282" s="22">
        <f>SUMIF('Shaker 7'!$F$2:$F$300,$F282,'Shaker 7'!$J$2:$J$300)</f>
        <v>0</v>
      </c>
      <c r="J282" s="22">
        <f>SUMIF('Run for Freedom 5K'!$F$2:$F$300,$F282,'Run for Freedom 5K'!$J$2:$J$300)</f>
        <v>1</v>
      </c>
      <c r="K282" s="22">
        <f>SUMIF('Footrace for the Fallen 5K'!$F$2:$F$366,$F282,'Footrace for the Fallen 5K'!$J$2:$J$366)</f>
        <v>0</v>
      </c>
      <c r="L282" s="22">
        <f>SUMIF('New England Half'!$F$2:$F$355,$F282,'New England Half'!$J$2:$J$355)</f>
        <v>0</v>
      </c>
      <c r="M282" s="24">
        <f>SUM(G282:L282)</f>
        <v>1</v>
      </c>
    </row>
    <row r="283" spans="1:13">
      <c r="A283" t="s">
        <v>636</v>
      </c>
      <c r="B283" t="s">
        <v>182</v>
      </c>
      <c r="C283" t="s">
        <v>38</v>
      </c>
      <c r="D283">
        <v>27</v>
      </c>
      <c r="E283" t="s">
        <v>18</v>
      </c>
      <c r="F283" s="19" t="str">
        <f>A283&amp;B283&amp;C283&amp;E283</f>
        <v>TarynAdamsFGREATER DERRY TRACK CLUB</v>
      </c>
      <c r="G283" s="22">
        <f>SUMIF('Shamrock 5K'!$F$2:$F$300,$F283,'Shamrock 5K'!$J$2:$J$300)</f>
        <v>0</v>
      </c>
      <c r="H283" s="22">
        <f>SUMIF('Nashua 10K'!$F$2:$F$300,$F283,'Nashua 10K'!$J$2:$J$300)</f>
        <v>0</v>
      </c>
      <c r="I283" s="22">
        <f>SUMIF('Shaker 7'!$F$2:$F$300,$F283,'Shaker 7'!$J$2:$J$300)</f>
        <v>0</v>
      </c>
      <c r="J283" s="22">
        <f>SUMIF('Run for Freedom 5K'!$F$2:$F$300,$F283,'Run for Freedom 5K'!$J$2:$J$300)</f>
        <v>1</v>
      </c>
      <c r="K283" s="22">
        <f>SUMIF('Footrace for the Fallen 5K'!$F$2:$F$366,$F283,'Footrace for the Fallen 5K'!$J$2:$J$366)</f>
        <v>0</v>
      </c>
      <c r="L283" s="22">
        <f>SUMIF('New England Half'!$F$2:$F$355,$F283,'New England Half'!$J$2:$J$355)</f>
        <v>0</v>
      </c>
      <c r="M283" s="24">
        <f>SUM(G283:L283)</f>
        <v>1</v>
      </c>
    </row>
    <row r="284" spans="1:13">
      <c r="A284" s="3" t="s">
        <v>822</v>
      </c>
      <c r="B284" s="3" t="s">
        <v>823</v>
      </c>
      <c r="C284" s="3" t="s">
        <v>38</v>
      </c>
      <c r="D284" s="3">
        <v>35</v>
      </c>
      <c r="E284" s="3" t="s">
        <v>19</v>
      </c>
      <c r="F284" s="19" t="str">
        <f>A284&amp;B284&amp;C284&amp;E284</f>
        <v>MaggieMaddenFMILLENNIUM RUNNING</v>
      </c>
      <c r="G284" s="22">
        <f>SUMIF('Shamrock 5K'!$F$2:$F$300,$F284,'Shamrock 5K'!$J$2:$J$300)</f>
        <v>0</v>
      </c>
      <c r="H284" s="22">
        <f>SUMIF('Nashua 10K'!$F$2:$F$300,$F284,'Nashua 10K'!$J$2:$J$300)</f>
        <v>0</v>
      </c>
      <c r="I284" s="22">
        <f>SUMIF('Shaker 7'!$F$2:$F$300,$F284,'Shaker 7'!$J$2:$J$300)</f>
        <v>0</v>
      </c>
      <c r="J284" s="22">
        <f>SUMIF('Run for Freedom 5K'!$F$2:$F$300,$F284,'Run for Freedom 5K'!$J$2:$J$300)</f>
        <v>0</v>
      </c>
      <c r="K284" s="22">
        <f>SUMIF('Footrace for the Fallen 5K'!$F$2:$F$366,$F284,'Footrace for the Fallen 5K'!$J$2:$J$366)</f>
        <v>1</v>
      </c>
      <c r="L284" s="22">
        <f>SUMIF('New England Half'!$F$2:$F$355,$F284,'New England Half'!$J$2:$J$355)</f>
        <v>0</v>
      </c>
      <c r="M284" s="24">
        <f>SUM(G284:L284)</f>
        <v>1</v>
      </c>
    </row>
    <row r="285" spans="1:13">
      <c r="A285" t="s">
        <v>620</v>
      </c>
      <c r="B285" t="s">
        <v>621</v>
      </c>
      <c r="C285" t="s">
        <v>38</v>
      </c>
      <c r="D285">
        <v>35</v>
      </c>
      <c r="E285" t="s">
        <v>18</v>
      </c>
      <c r="F285" s="19" t="str">
        <f>A285&amp;B285&amp;C285&amp;E285</f>
        <v>AmandaKiFGREATER DERRY TRACK CLUB</v>
      </c>
      <c r="G285" s="22">
        <f>SUMIF('Shamrock 5K'!$F$2:$F$300,$F285,'Shamrock 5K'!$J$2:$J$300)</f>
        <v>0</v>
      </c>
      <c r="H285" s="22">
        <f>SUMIF('Nashua 10K'!$F$2:$F$300,$F285,'Nashua 10K'!$J$2:$J$300)</f>
        <v>0</v>
      </c>
      <c r="I285" s="22">
        <f>SUMIF('Shaker 7'!$F$2:$F$300,$F285,'Shaker 7'!$J$2:$J$300)</f>
        <v>0</v>
      </c>
      <c r="J285" s="22">
        <f>SUMIF('Run for Freedom 5K'!$F$2:$F$300,$F285,'Run for Freedom 5K'!$J$2:$J$300)</f>
        <v>1</v>
      </c>
      <c r="K285" s="22">
        <f>SUMIF('Footrace for the Fallen 5K'!$F$2:$F$366,$F285,'Footrace for the Fallen 5K'!$J$2:$J$366)</f>
        <v>0</v>
      </c>
      <c r="L285" s="22">
        <f>SUMIF('New England Half'!$F$2:$F$355,$F285,'New England Half'!$J$2:$J$355)</f>
        <v>0</v>
      </c>
      <c r="M285" s="24">
        <f>SUM(G285:L285)</f>
        <v>1</v>
      </c>
    </row>
    <row r="286" spans="1:13">
      <c r="A286" s="3" t="s">
        <v>409</v>
      </c>
      <c r="B286" s="3" t="s">
        <v>410</v>
      </c>
      <c r="C286" s="3" t="s">
        <v>38</v>
      </c>
      <c r="D286" s="3">
        <v>35</v>
      </c>
      <c r="E286" s="3" t="s">
        <v>17</v>
      </c>
      <c r="F286" s="19" t="str">
        <f>A286&amp;B286&amp;C286&amp;E286</f>
        <v>CarolanneTaylorFGATE CITY STRIDERS</v>
      </c>
      <c r="G286" s="22">
        <f>SUMIF('Shamrock 5K'!$F$2:$F$300,$F286,'Shamrock 5K'!$J$2:$J$300)</f>
        <v>0</v>
      </c>
      <c r="H286" s="22">
        <f>SUMIF('Nashua 10K'!$F$2:$F$300,$F286,'Nashua 10K'!$J$2:$J$300)</f>
        <v>1</v>
      </c>
      <c r="I286" s="22">
        <f>SUMIF('Shaker 7'!$F$2:$F$300,$F286,'Shaker 7'!$J$2:$J$300)</f>
        <v>0</v>
      </c>
      <c r="J286" s="22">
        <f>SUMIF('Run for Freedom 5K'!$F$2:$F$300,$F286,'Run for Freedom 5K'!$J$2:$J$300)</f>
        <v>0</v>
      </c>
      <c r="K286" s="22">
        <f>SUMIF('Footrace for the Fallen 5K'!$F$2:$F$366,$F286,'Footrace for the Fallen 5K'!$J$2:$J$366)</f>
        <v>0</v>
      </c>
      <c r="L286" s="22">
        <f>SUMIF('New England Half'!$F$2:$F$355,$F286,'New England Half'!$J$2:$J$355)</f>
        <v>0</v>
      </c>
      <c r="M286" s="24">
        <f>SUM(G286:L286)</f>
        <v>1</v>
      </c>
    </row>
    <row r="287" spans="1:13">
      <c r="A287" s="3" t="s">
        <v>338</v>
      </c>
      <c r="B287" s="3" t="s">
        <v>339</v>
      </c>
      <c r="C287" s="3" t="s">
        <v>38</v>
      </c>
      <c r="D287" s="3">
        <v>35</v>
      </c>
      <c r="E287" s="3" t="s">
        <v>20</v>
      </c>
      <c r="F287" s="19" t="str">
        <f>A287&amp;B287&amp;C287&amp;E287</f>
        <v>NicholeGuaraldiFUPPER VALLEY RUNNING CLUB</v>
      </c>
      <c r="G287" s="22">
        <f>SUMIF('Shamrock 5K'!$F$2:$F$300,$F287,'Shamrock 5K'!$J$2:$J$300)</f>
        <v>1</v>
      </c>
      <c r="H287" s="22">
        <f>SUMIF('Nashua 10K'!$F$2:$F$300,$F287,'Nashua 10K'!$J$2:$J$300)</f>
        <v>0</v>
      </c>
      <c r="I287" s="22">
        <f>SUMIF('Shaker 7'!$F$2:$F$300,$F287,'Shaker 7'!$J$2:$J$300)</f>
        <v>0</v>
      </c>
      <c r="J287" s="22">
        <f>SUMIF('Run for Freedom 5K'!$F$2:$F$300,$F287,'Run for Freedom 5K'!$J$2:$J$300)</f>
        <v>0</v>
      </c>
      <c r="K287" s="22">
        <f>SUMIF('Footrace for the Fallen 5K'!$F$2:$F$366,$F287,'Footrace for the Fallen 5K'!$J$2:$J$366)</f>
        <v>0</v>
      </c>
      <c r="L287" s="22">
        <f>SUMIF('New England Half'!$F$2:$F$355,$F287,'New England Half'!$J$2:$J$355)</f>
        <v>0</v>
      </c>
      <c r="M287" s="24">
        <f>SUM(G287:L287)</f>
        <v>1</v>
      </c>
    </row>
    <row r="288" spans="1:13">
      <c r="A288" t="s">
        <v>597</v>
      </c>
      <c r="B288" t="s">
        <v>641</v>
      </c>
      <c r="C288" t="s">
        <v>38</v>
      </c>
      <c r="D288">
        <v>36</v>
      </c>
      <c r="E288" t="s">
        <v>18</v>
      </c>
      <c r="F288" s="19" t="str">
        <f>A288&amp;B288&amp;C288&amp;E288</f>
        <v>SamanthaHamlinFGREATER DERRY TRACK CLUB</v>
      </c>
      <c r="G288" s="22">
        <f>SUMIF('Shamrock 5K'!$F$2:$F$300,$F288,'Shamrock 5K'!$J$2:$J$300)</f>
        <v>0</v>
      </c>
      <c r="H288" s="22">
        <f>SUMIF('Nashua 10K'!$F$2:$F$300,$F288,'Nashua 10K'!$J$2:$J$300)</f>
        <v>0</v>
      </c>
      <c r="I288" s="22">
        <f>SUMIF('Shaker 7'!$F$2:$F$300,$F288,'Shaker 7'!$J$2:$J$300)</f>
        <v>0</v>
      </c>
      <c r="J288" s="22">
        <f>SUMIF('Run for Freedom 5K'!$F$2:$F$300,$F288,'Run for Freedom 5K'!$J$2:$J$300)</f>
        <v>1</v>
      </c>
      <c r="K288" s="22">
        <f>SUMIF('Footrace for the Fallen 5K'!$F$2:$F$366,$F288,'Footrace for the Fallen 5K'!$J$2:$J$366)</f>
        <v>0</v>
      </c>
      <c r="L288" s="22">
        <f>SUMIF('New England Half'!$F$2:$F$355,$F288,'New England Half'!$J$2:$J$355)</f>
        <v>0</v>
      </c>
      <c r="M288" s="24">
        <f>SUM(G288:L288)</f>
        <v>1</v>
      </c>
    </row>
    <row r="289" spans="1:13">
      <c r="A289" t="s">
        <v>754</v>
      </c>
      <c r="B289" t="s">
        <v>755</v>
      </c>
      <c r="C289" t="s">
        <v>38</v>
      </c>
      <c r="D289" s="3">
        <v>37</v>
      </c>
      <c r="E289" s="2" t="s">
        <v>814</v>
      </c>
      <c r="F289" s="19" t="str">
        <f>A289&amp;B289&amp;C289&amp;E289</f>
        <v>JustineHaywardFSIX03 ENDURANCE</v>
      </c>
      <c r="G289" s="22">
        <f>SUMIF('Shamrock 5K'!$F$2:$F$300,$F289,'Shamrock 5K'!$J$2:$J$300)</f>
        <v>0</v>
      </c>
      <c r="H289" s="22">
        <f>SUMIF('Nashua 10K'!$F$2:$F$300,$F289,'Nashua 10K'!$J$2:$J$300)</f>
        <v>0</v>
      </c>
      <c r="I289" s="22">
        <f>SUMIF('Shaker 7'!$F$2:$F$300,$F289,'Shaker 7'!$J$2:$J$300)</f>
        <v>0</v>
      </c>
      <c r="J289" s="22">
        <f>SUMIF('Run for Freedom 5K'!$F$2:$F$300,$F289,'Run for Freedom 5K'!$J$2:$J$300)</f>
        <v>0</v>
      </c>
      <c r="K289" s="22">
        <f>SUMIF('Footrace for the Fallen 5K'!$F$2:$F$366,$F289,'Footrace for the Fallen 5K'!$J$2:$J$366)</f>
        <v>1</v>
      </c>
      <c r="L289" s="22">
        <f>SUMIF('New England Half'!$F$2:$F$355,$F289,'New England Half'!$J$2:$J$355)</f>
        <v>0</v>
      </c>
      <c r="M289" s="24">
        <f>SUM(G289:L289)</f>
        <v>1</v>
      </c>
    </row>
    <row r="290" spans="1:13">
      <c r="A290" s="3" t="s">
        <v>327</v>
      </c>
      <c r="B290" s="3" t="s">
        <v>328</v>
      </c>
      <c r="C290" s="3" t="s">
        <v>38</v>
      </c>
      <c r="D290" s="3">
        <v>37</v>
      </c>
      <c r="E290" s="3" t="s">
        <v>19</v>
      </c>
      <c r="F290" s="19" t="str">
        <f>A290&amp;B290&amp;C290&amp;E290</f>
        <v>CarinWhelehanFMILLENNIUM RUNNING</v>
      </c>
      <c r="G290" s="22">
        <f>SUMIF('Shamrock 5K'!$F$2:$F$300,$F290,'Shamrock 5K'!$J$2:$J$300)</f>
        <v>1</v>
      </c>
      <c r="H290" s="22">
        <f>SUMIF('Nashua 10K'!$F$2:$F$300,$F290,'Nashua 10K'!$J$2:$J$300)</f>
        <v>0</v>
      </c>
      <c r="I290" s="22">
        <f>SUMIF('Shaker 7'!$F$2:$F$300,$F290,'Shaker 7'!$J$2:$J$300)</f>
        <v>0</v>
      </c>
      <c r="J290" s="22">
        <f>SUMIF('Run for Freedom 5K'!$F$2:$F$300,$F290,'Run for Freedom 5K'!$J$2:$J$300)</f>
        <v>0</v>
      </c>
      <c r="K290" s="22">
        <f>SUMIF('Footrace for the Fallen 5K'!$F$2:$F$366,$F290,'Footrace for the Fallen 5K'!$J$2:$J$366)</f>
        <v>0</v>
      </c>
      <c r="L290" s="22">
        <f>SUMIF('New England Half'!$F$2:$F$355,$F290,'New England Half'!$J$2:$J$355)</f>
        <v>0</v>
      </c>
      <c r="M290" s="24">
        <f>SUM(G290:L290)</f>
        <v>1</v>
      </c>
    </row>
    <row r="291" spans="1:13">
      <c r="A291" s="3" t="s">
        <v>669</v>
      </c>
      <c r="B291" s="3" t="s">
        <v>670</v>
      </c>
      <c r="C291" s="3" t="s">
        <v>38</v>
      </c>
      <c r="D291" s="3">
        <v>38</v>
      </c>
      <c r="E291" s="3" t="s">
        <v>18</v>
      </c>
      <c r="F291" s="19" t="str">
        <f>A291&amp;B291&amp;C291&amp;E291</f>
        <v>JessieGeannarisFGREATER DERRY TRACK CLUB</v>
      </c>
      <c r="G291" s="22">
        <f>SUMIF('Shamrock 5K'!$F$2:$F$300,$F291,'Shamrock 5K'!$J$2:$J$300)</f>
        <v>0</v>
      </c>
      <c r="H291" s="22">
        <f>SUMIF('Nashua 10K'!$F$2:$F$300,$F291,'Nashua 10K'!$J$2:$J$300)</f>
        <v>0</v>
      </c>
      <c r="I291" s="22">
        <f>SUMIF('Shaker 7'!$F$2:$F$300,$F291,'Shaker 7'!$J$2:$J$300)</f>
        <v>0</v>
      </c>
      <c r="J291" s="22">
        <f>SUMIF('Run for Freedom 5K'!$F$2:$F$300,$F291,'Run for Freedom 5K'!$J$2:$J$300)</f>
        <v>1</v>
      </c>
      <c r="K291" s="22">
        <f>SUMIF('Footrace for the Fallen 5K'!$F$2:$F$366,$F291,'Footrace for the Fallen 5K'!$J$2:$J$366)</f>
        <v>0</v>
      </c>
      <c r="L291" s="22">
        <f>SUMIF('New England Half'!$F$2:$F$355,$F291,'New England Half'!$J$2:$J$355)</f>
        <v>0</v>
      </c>
      <c r="M291" s="24">
        <f>SUM(G291:L291)</f>
        <v>1</v>
      </c>
    </row>
    <row r="292" spans="1:13">
      <c r="A292" t="s">
        <v>626</v>
      </c>
      <c r="B292" t="s">
        <v>627</v>
      </c>
      <c r="C292" t="s">
        <v>38</v>
      </c>
      <c r="D292">
        <v>38</v>
      </c>
      <c r="E292" t="s">
        <v>18</v>
      </c>
      <c r="F292" s="19" t="str">
        <f>A292&amp;B292&amp;C292&amp;E292</f>
        <v>CaitlinLovingFGREATER DERRY TRACK CLUB</v>
      </c>
      <c r="G292" s="22">
        <f>SUMIF('Shamrock 5K'!$F$2:$F$300,$F292,'Shamrock 5K'!$J$2:$J$300)</f>
        <v>0</v>
      </c>
      <c r="H292" s="22">
        <f>SUMIF('Nashua 10K'!$F$2:$F$300,$F292,'Nashua 10K'!$J$2:$J$300)</f>
        <v>0</v>
      </c>
      <c r="I292" s="22">
        <f>SUMIF('Shaker 7'!$F$2:$F$300,$F292,'Shaker 7'!$J$2:$J$300)</f>
        <v>0</v>
      </c>
      <c r="J292" s="22">
        <f>SUMIF('Run for Freedom 5K'!$F$2:$F$300,$F292,'Run for Freedom 5K'!$J$2:$J$300)</f>
        <v>1</v>
      </c>
      <c r="K292" s="22">
        <f>SUMIF('Footrace for the Fallen 5K'!$F$2:$F$366,$F292,'Footrace for the Fallen 5K'!$J$2:$J$366)</f>
        <v>0</v>
      </c>
      <c r="L292" s="22">
        <f>SUMIF('New England Half'!$F$2:$F$355,$F292,'New England Half'!$J$2:$J$355)</f>
        <v>0</v>
      </c>
      <c r="M292" s="24">
        <f>SUM(G292:L292)</f>
        <v>1</v>
      </c>
    </row>
    <row r="293" spans="1:13">
      <c r="A293" s="3" t="s">
        <v>320</v>
      </c>
      <c r="B293" s="3" t="s">
        <v>253</v>
      </c>
      <c r="C293" s="3" t="s">
        <v>38</v>
      </c>
      <c r="D293" s="3">
        <v>38</v>
      </c>
      <c r="E293" s="3" t="s">
        <v>20</v>
      </c>
      <c r="F293" s="19" t="str">
        <f>A293&amp;B293&amp;C293&amp;E293</f>
        <v>DesislavaPomeroyFUPPER VALLEY RUNNING CLUB</v>
      </c>
      <c r="G293" s="22">
        <f>SUMIF('Shamrock 5K'!$F$2:$F$300,$F293,'Shamrock 5K'!$J$2:$J$300)</f>
        <v>1</v>
      </c>
      <c r="H293" s="22">
        <f>SUMIF('Nashua 10K'!$F$2:$F$300,$F293,'Nashua 10K'!$J$2:$J$300)</f>
        <v>0</v>
      </c>
      <c r="I293" s="22">
        <f>SUMIF('Shaker 7'!$F$2:$F$300,$F293,'Shaker 7'!$J$2:$J$300)</f>
        <v>0</v>
      </c>
      <c r="J293" s="22">
        <f>SUMIF('Run for Freedom 5K'!$F$2:$F$300,$F293,'Run for Freedom 5K'!$J$2:$J$300)</f>
        <v>0</v>
      </c>
      <c r="K293" s="22">
        <f>SUMIF('Footrace for the Fallen 5K'!$F$2:$F$366,$F293,'Footrace for the Fallen 5K'!$J$2:$J$366)</f>
        <v>0</v>
      </c>
      <c r="L293" s="22">
        <f>SUMIF('New England Half'!$F$2:$F$355,$F293,'New England Half'!$J$2:$J$355)</f>
        <v>0</v>
      </c>
      <c r="M293" s="24">
        <f>SUM(G293:L293)</f>
        <v>1</v>
      </c>
    </row>
    <row r="294" spans="1:13">
      <c r="A294" s="3" t="s">
        <v>80</v>
      </c>
      <c r="B294" s="3" t="s">
        <v>469</v>
      </c>
      <c r="C294" s="3" t="s">
        <v>38</v>
      </c>
      <c r="D294" s="3">
        <v>39</v>
      </c>
      <c r="E294" s="3" t="s">
        <v>19</v>
      </c>
      <c r="F294" s="19" t="str">
        <f>A294&amp;B294&amp;C294&amp;E294</f>
        <v>JenniferSorensonFMILLENNIUM RUNNING</v>
      </c>
      <c r="G294" s="22">
        <f>SUMIF('Shamrock 5K'!$F$2:$F$300,$F294,'Shamrock 5K'!$J$2:$J$300)</f>
        <v>0</v>
      </c>
      <c r="H294" s="22">
        <f>SUMIF('Nashua 10K'!$F$2:$F$300,$F294,'Nashua 10K'!$J$2:$J$300)</f>
        <v>1</v>
      </c>
      <c r="I294" s="22">
        <f>SUMIF('Shaker 7'!$F$2:$F$300,$F294,'Shaker 7'!$J$2:$J$300)</f>
        <v>0</v>
      </c>
      <c r="J294" s="22">
        <f>SUMIF('Run for Freedom 5K'!$F$2:$F$300,$F294,'Run for Freedom 5K'!$J$2:$J$300)</f>
        <v>0</v>
      </c>
      <c r="K294" s="22">
        <f>SUMIF('Footrace for the Fallen 5K'!$F$2:$F$366,$F294,'Footrace for the Fallen 5K'!$J$2:$J$366)</f>
        <v>0</v>
      </c>
      <c r="L294" s="22">
        <f>SUMIF('New England Half'!$F$2:$F$355,$F294,'New England Half'!$J$2:$J$355)</f>
        <v>0</v>
      </c>
      <c r="M294" s="24">
        <f>SUM(G294:L294)</f>
        <v>1</v>
      </c>
    </row>
    <row r="295" spans="1:13">
      <c r="A295" s="3" t="s">
        <v>247</v>
      </c>
      <c r="B295" s="3" t="s">
        <v>224</v>
      </c>
      <c r="C295" s="3" t="s">
        <v>38</v>
      </c>
      <c r="D295" s="3">
        <v>39</v>
      </c>
      <c r="E295" s="3" t="s">
        <v>20</v>
      </c>
      <c r="F295" s="19" t="str">
        <f>A295&amp;B295&amp;C295&amp;E295</f>
        <v>SarahCraigFUPPER VALLEY RUNNING CLUB</v>
      </c>
      <c r="G295" s="22">
        <f>SUMIF('Shamrock 5K'!$F$2:$F$300,$F295,'Shamrock 5K'!$J$2:$J$300)</f>
        <v>1</v>
      </c>
      <c r="H295" s="22">
        <f>SUMIF('Nashua 10K'!$F$2:$F$300,$F295,'Nashua 10K'!$J$2:$J$300)</f>
        <v>0</v>
      </c>
      <c r="I295" s="22">
        <f>SUMIF('Shaker 7'!$F$2:$F$300,$F295,'Shaker 7'!$J$2:$J$300)</f>
        <v>0</v>
      </c>
      <c r="J295" s="22">
        <f>SUMIF('Run for Freedom 5K'!$F$2:$F$300,$F295,'Run for Freedom 5K'!$J$2:$J$300)</f>
        <v>0</v>
      </c>
      <c r="K295" s="22">
        <f>SUMIF('Footrace for the Fallen 5K'!$F$2:$F$366,$F295,'Footrace for the Fallen 5K'!$J$2:$J$366)</f>
        <v>0</v>
      </c>
      <c r="L295" s="22">
        <f>SUMIF('New England Half'!$F$2:$F$355,$F295,'New England Half'!$J$2:$J$355)</f>
        <v>0</v>
      </c>
      <c r="M295" s="24">
        <f>SUM(G295:L295)</f>
        <v>1</v>
      </c>
    </row>
    <row r="296" spans="1:13">
      <c r="A296" s="3" t="s">
        <v>611</v>
      </c>
      <c r="B296" s="3" t="s">
        <v>684</v>
      </c>
      <c r="C296" s="3" t="s">
        <v>38</v>
      </c>
      <c r="D296" s="3">
        <v>40</v>
      </c>
      <c r="E296" s="3" t="s">
        <v>18</v>
      </c>
      <c r="F296" s="19" t="str">
        <f>A296&amp;B296&amp;C296&amp;E296</f>
        <v>KimberlySearlesFGREATER DERRY TRACK CLUB</v>
      </c>
      <c r="G296" s="22">
        <f>SUMIF('Shamrock 5K'!$F$2:$F$300,$F296,'Shamrock 5K'!$J$2:$J$300)</f>
        <v>0</v>
      </c>
      <c r="H296" s="22">
        <f>SUMIF('Nashua 10K'!$F$2:$F$300,$F296,'Nashua 10K'!$J$2:$J$300)</f>
        <v>0</v>
      </c>
      <c r="I296" s="22">
        <f>SUMIF('Shaker 7'!$F$2:$F$300,$F296,'Shaker 7'!$J$2:$J$300)</f>
        <v>0</v>
      </c>
      <c r="J296" s="22">
        <f>SUMIF('Run for Freedom 5K'!$F$2:$F$300,$F296,'Run for Freedom 5K'!$J$2:$J$300)</f>
        <v>1</v>
      </c>
      <c r="K296" s="22">
        <f>SUMIF('Footrace for the Fallen 5K'!$F$2:$F$366,$F296,'Footrace for the Fallen 5K'!$J$2:$J$366)</f>
        <v>0</v>
      </c>
      <c r="L296" s="22">
        <f>SUMIF('New England Half'!$F$2:$F$355,$F296,'New England Half'!$J$2:$J$355)</f>
        <v>0</v>
      </c>
      <c r="M296" s="24">
        <f>SUM(G296:L296)</f>
        <v>1</v>
      </c>
    </row>
    <row r="297" spans="1:13">
      <c r="A297" s="3" t="s">
        <v>340</v>
      </c>
      <c r="B297" s="3" t="s">
        <v>341</v>
      </c>
      <c r="C297" s="3" t="s">
        <v>38</v>
      </c>
      <c r="D297" s="3">
        <v>40</v>
      </c>
      <c r="E297" s="3" t="s">
        <v>20</v>
      </c>
      <c r="F297" s="19" t="str">
        <f>A297&amp;B297&amp;C297&amp;E297</f>
        <v>AmberHewstonFUPPER VALLEY RUNNING CLUB</v>
      </c>
      <c r="G297" s="22">
        <f>SUMIF('Shamrock 5K'!$F$2:$F$300,$F297,'Shamrock 5K'!$J$2:$J$300)</f>
        <v>1</v>
      </c>
      <c r="H297" s="22">
        <f>SUMIF('Nashua 10K'!$F$2:$F$300,$F297,'Nashua 10K'!$J$2:$J$300)</f>
        <v>0</v>
      </c>
      <c r="I297" s="22">
        <f>SUMIF('Shaker 7'!$F$2:$F$300,$F297,'Shaker 7'!$J$2:$J$300)</f>
        <v>0</v>
      </c>
      <c r="J297" s="22">
        <f>SUMIF('Run for Freedom 5K'!$F$2:$F$300,$F297,'Run for Freedom 5K'!$J$2:$J$300)</f>
        <v>0</v>
      </c>
      <c r="K297" s="22">
        <f>SUMIF('Footrace for the Fallen 5K'!$F$2:$F$366,$F297,'Footrace for the Fallen 5K'!$J$2:$J$366)</f>
        <v>0</v>
      </c>
      <c r="L297" s="22">
        <f>SUMIF('New England Half'!$F$2:$F$355,$F297,'New England Half'!$J$2:$J$355)</f>
        <v>0</v>
      </c>
      <c r="M297" s="24">
        <f>SUM(G297:L297)</f>
        <v>1</v>
      </c>
    </row>
    <row r="298" spans="1:13">
      <c r="A298" t="s">
        <v>681</v>
      </c>
      <c r="B298" t="s">
        <v>757</v>
      </c>
      <c r="C298" t="s">
        <v>38</v>
      </c>
      <c r="D298" s="3">
        <v>42</v>
      </c>
      <c r="E298" s="3" t="s">
        <v>17</v>
      </c>
      <c r="F298" s="19" t="str">
        <f>A298&amp;B298&amp;C298&amp;E298</f>
        <v>HeatherHochuliFGATE CITY STRIDERS</v>
      </c>
      <c r="G298" s="22">
        <f>SUMIF('Shamrock 5K'!$F$2:$F$300,$F298,'Shamrock 5K'!$J$2:$J$300)</f>
        <v>0</v>
      </c>
      <c r="H298" s="22">
        <f>SUMIF('Nashua 10K'!$F$2:$F$300,$F298,'Nashua 10K'!$J$2:$J$300)</f>
        <v>0</v>
      </c>
      <c r="I298" s="22">
        <f>SUMIF('Shaker 7'!$F$2:$F$300,$F298,'Shaker 7'!$J$2:$J$300)</f>
        <v>0</v>
      </c>
      <c r="J298" s="22">
        <f>SUMIF('Run for Freedom 5K'!$F$2:$F$300,$F298,'Run for Freedom 5K'!$J$2:$J$300)</f>
        <v>0</v>
      </c>
      <c r="K298" s="22">
        <f>SUMIF('Footrace for the Fallen 5K'!$F$2:$F$366,$F298,'Footrace for the Fallen 5K'!$J$2:$J$366)</f>
        <v>1</v>
      </c>
      <c r="L298" s="22">
        <f>SUMIF('New England Half'!$F$2:$F$355,$F298,'New England Half'!$J$2:$J$355)</f>
        <v>0</v>
      </c>
      <c r="M298" s="24">
        <f>SUM(G298:L298)</f>
        <v>1</v>
      </c>
    </row>
    <row r="299" spans="1:13">
      <c r="A299" t="s">
        <v>80</v>
      </c>
      <c r="B299" t="s">
        <v>648</v>
      </c>
      <c r="C299" t="s">
        <v>38</v>
      </c>
      <c r="D299">
        <v>42</v>
      </c>
      <c r="E299" t="s">
        <v>18</v>
      </c>
      <c r="F299" s="19" t="str">
        <f>A299&amp;B299&amp;C299&amp;E299</f>
        <v>JenniferCollettiFGREATER DERRY TRACK CLUB</v>
      </c>
      <c r="G299" s="22">
        <f>SUMIF('Shamrock 5K'!$F$2:$F$300,$F299,'Shamrock 5K'!$J$2:$J$300)</f>
        <v>0</v>
      </c>
      <c r="H299" s="22">
        <f>SUMIF('Nashua 10K'!$F$2:$F$300,$F299,'Nashua 10K'!$J$2:$J$300)</f>
        <v>0</v>
      </c>
      <c r="I299" s="22">
        <f>SUMIF('Shaker 7'!$F$2:$F$300,$F299,'Shaker 7'!$J$2:$J$300)</f>
        <v>0</v>
      </c>
      <c r="J299" s="22">
        <f>SUMIF('Run for Freedom 5K'!$F$2:$F$300,$F299,'Run for Freedom 5K'!$J$2:$J$300)</f>
        <v>1</v>
      </c>
      <c r="K299" s="22">
        <f>SUMIF('Footrace for the Fallen 5K'!$F$2:$F$366,$F299,'Footrace for the Fallen 5K'!$J$2:$J$366)</f>
        <v>0</v>
      </c>
      <c r="L299" s="22">
        <f>SUMIF('New England Half'!$F$2:$F$355,$F299,'New England Half'!$J$2:$J$355)</f>
        <v>0</v>
      </c>
      <c r="M299" s="24">
        <f>SUM(G299:L299)</f>
        <v>1</v>
      </c>
    </row>
    <row r="300" spans="1:13">
      <c r="A300" t="s">
        <v>664</v>
      </c>
      <c r="B300" t="s">
        <v>624</v>
      </c>
      <c r="C300" t="s">
        <v>38</v>
      </c>
      <c r="D300">
        <v>42</v>
      </c>
      <c r="E300" t="s">
        <v>18</v>
      </c>
      <c r="F300" s="19" t="str">
        <f>A300&amp;B300&amp;C300&amp;E300</f>
        <v>TeresiaKamauFGREATER DERRY TRACK CLUB</v>
      </c>
      <c r="G300" s="22">
        <f>SUMIF('Shamrock 5K'!$F$2:$F$300,$F300,'Shamrock 5K'!$J$2:$J$300)</f>
        <v>0</v>
      </c>
      <c r="H300" s="22">
        <f>SUMIF('Nashua 10K'!$F$2:$F$300,$F300,'Nashua 10K'!$J$2:$J$300)</f>
        <v>0</v>
      </c>
      <c r="I300" s="22">
        <f>SUMIF('Shaker 7'!$F$2:$F$300,$F300,'Shaker 7'!$J$2:$J$300)</f>
        <v>0</v>
      </c>
      <c r="J300" s="22">
        <f>SUMIF('Run for Freedom 5K'!$F$2:$F$300,$F300,'Run for Freedom 5K'!$J$2:$J$300)</f>
        <v>1</v>
      </c>
      <c r="K300" s="22">
        <f>SUMIF('Footrace for the Fallen 5K'!$F$2:$F$366,$F300,'Footrace for the Fallen 5K'!$J$2:$J$366)</f>
        <v>0</v>
      </c>
      <c r="L300" s="22">
        <f>SUMIF('New England Half'!$F$2:$F$355,$F300,'New England Half'!$J$2:$J$355)</f>
        <v>0</v>
      </c>
      <c r="M300" s="24">
        <f>SUM(G300:L300)</f>
        <v>1</v>
      </c>
    </row>
    <row r="301" spans="1:13">
      <c r="A301" t="s">
        <v>615</v>
      </c>
      <c r="B301" t="s">
        <v>616</v>
      </c>
      <c r="C301" t="s">
        <v>38</v>
      </c>
      <c r="D301">
        <v>42</v>
      </c>
      <c r="E301" t="s">
        <v>17</v>
      </c>
      <c r="F301" s="19" t="str">
        <f>A301&amp;B301&amp;C301&amp;E301</f>
        <v>DahyamMatizFGATE CITY STRIDERS</v>
      </c>
      <c r="G301" s="22">
        <f>SUMIF('Shamrock 5K'!$F$2:$F$300,$F301,'Shamrock 5K'!$J$2:$J$300)</f>
        <v>0</v>
      </c>
      <c r="H301" s="22">
        <f>SUMIF('Nashua 10K'!$F$2:$F$300,$F301,'Nashua 10K'!$J$2:$J$300)</f>
        <v>0</v>
      </c>
      <c r="I301" s="22">
        <f>SUMIF('Shaker 7'!$F$2:$F$300,$F301,'Shaker 7'!$J$2:$J$300)</f>
        <v>0</v>
      </c>
      <c r="J301" s="22">
        <f>SUMIF('Run for Freedom 5K'!$F$2:$F$300,$F301,'Run for Freedom 5K'!$J$2:$J$300)</f>
        <v>1</v>
      </c>
      <c r="K301" s="22">
        <f>SUMIF('Footrace for the Fallen 5K'!$F$2:$F$366,$F301,'Footrace for the Fallen 5K'!$J$2:$J$366)</f>
        <v>0</v>
      </c>
      <c r="L301" s="22">
        <f>SUMIF('New England Half'!$F$2:$F$355,$F301,'New England Half'!$J$2:$J$355)</f>
        <v>0</v>
      </c>
      <c r="M301" s="24">
        <f>SUM(G301:L301)</f>
        <v>1</v>
      </c>
    </row>
    <row r="302" spans="1:13">
      <c r="A302" s="3" t="s">
        <v>119</v>
      </c>
      <c r="B302" s="3" t="s">
        <v>463</v>
      </c>
      <c r="C302" s="3" t="s">
        <v>38</v>
      </c>
      <c r="D302" s="3">
        <v>43</v>
      </c>
      <c r="E302" s="3" t="s">
        <v>19</v>
      </c>
      <c r="F302" s="19" t="str">
        <f>A302&amp;B302&amp;C302&amp;E302</f>
        <v>PattyOneilFMILLENNIUM RUNNING</v>
      </c>
      <c r="G302" s="22">
        <f>SUMIF('Shamrock 5K'!$F$2:$F$300,$F302,'Shamrock 5K'!$J$2:$J$300)</f>
        <v>0</v>
      </c>
      <c r="H302" s="22">
        <f>SUMIF('Nashua 10K'!$F$2:$F$300,$F302,'Nashua 10K'!$J$2:$J$300)</f>
        <v>1</v>
      </c>
      <c r="I302" s="22">
        <f>SUMIF('Shaker 7'!$F$2:$F$300,$F302,'Shaker 7'!$J$2:$J$300)</f>
        <v>0</v>
      </c>
      <c r="J302" s="22">
        <f>SUMIF('Run for Freedom 5K'!$F$2:$F$300,$F302,'Run for Freedom 5K'!$J$2:$J$300)</f>
        <v>0</v>
      </c>
      <c r="K302" s="22">
        <f>SUMIF('Footrace for the Fallen 5K'!$F$2:$F$366,$F302,'Footrace for the Fallen 5K'!$J$2:$J$366)</f>
        <v>0</v>
      </c>
      <c r="L302" s="22">
        <f>SUMIF('New England Half'!$F$2:$F$355,$F302,'New England Half'!$J$2:$J$355)</f>
        <v>0</v>
      </c>
      <c r="M302" s="24">
        <f>SUM(G302:L302)</f>
        <v>1</v>
      </c>
    </row>
    <row r="303" spans="1:13">
      <c r="A303" s="3" t="s">
        <v>460</v>
      </c>
      <c r="B303" s="3" t="s">
        <v>461</v>
      </c>
      <c r="C303" s="3" t="s">
        <v>38</v>
      </c>
      <c r="D303" s="3">
        <v>43</v>
      </c>
      <c r="E303" s="3" t="s">
        <v>19</v>
      </c>
      <c r="F303" s="19" t="str">
        <f>A303&amp;B303&amp;C303&amp;E303</f>
        <v>CarolinaTumminelliFMILLENNIUM RUNNING</v>
      </c>
      <c r="G303" s="22">
        <f>SUMIF('Shamrock 5K'!$F$2:$F$300,$F303,'Shamrock 5K'!$J$2:$J$300)</f>
        <v>0</v>
      </c>
      <c r="H303" s="22">
        <f>SUMIF('Nashua 10K'!$F$2:$F$300,$F303,'Nashua 10K'!$J$2:$J$300)</f>
        <v>1</v>
      </c>
      <c r="I303" s="22">
        <f>SUMIF('Shaker 7'!$F$2:$F$300,$F303,'Shaker 7'!$J$2:$J$300)</f>
        <v>0</v>
      </c>
      <c r="J303" s="22">
        <f>SUMIF('Run for Freedom 5K'!$F$2:$F$300,$F303,'Run for Freedom 5K'!$J$2:$J$300)</f>
        <v>0</v>
      </c>
      <c r="K303" s="22">
        <f>SUMIF('Footrace for the Fallen 5K'!$F$2:$F$366,$F303,'Footrace for the Fallen 5K'!$J$2:$J$366)</f>
        <v>0</v>
      </c>
      <c r="L303" s="22">
        <f>SUMIF('New England Half'!$F$2:$F$355,$F303,'New England Half'!$J$2:$J$355)</f>
        <v>0</v>
      </c>
      <c r="M303" s="24">
        <f>SUM(G303:L303)</f>
        <v>1</v>
      </c>
    </row>
    <row r="304" spans="1:13">
      <c r="A304" s="3" t="s">
        <v>676</v>
      </c>
      <c r="B304" s="3" t="s">
        <v>502</v>
      </c>
      <c r="C304" s="3" t="s">
        <v>38</v>
      </c>
      <c r="D304" s="3">
        <v>44</v>
      </c>
      <c r="E304" s="3" t="s">
        <v>18</v>
      </c>
      <c r="F304" s="19" t="str">
        <f>A304&amp;B304&amp;C304&amp;E304</f>
        <v>CandiceAlizioFGREATER DERRY TRACK CLUB</v>
      </c>
      <c r="G304" s="22">
        <f>SUMIF('Shamrock 5K'!$F$2:$F$300,$F304,'Shamrock 5K'!$J$2:$J$300)</f>
        <v>0</v>
      </c>
      <c r="H304" s="22">
        <f>SUMIF('Nashua 10K'!$F$2:$F$300,$F304,'Nashua 10K'!$J$2:$J$300)</f>
        <v>0</v>
      </c>
      <c r="I304" s="22">
        <f>SUMIF('Shaker 7'!$F$2:$F$300,$F304,'Shaker 7'!$J$2:$J$300)</f>
        <v>0</v>
      </c>
      <c r="J304" s="22">
        <f>SUMIF('Run for Freedom 5K'!$F$2:$F$300,$F304,'Run for Freedom 5K'!$J$2:$J$300)</f>
        <v>1</v>
      </c>
      <c r="K304" s="22">
        <f>SUMIF('Footrace for the Fallen 5K'!$F$2:$F$366,$F304,'Footrace for the Fallen 5K'!$J$2:$J$366)</f>
        <v>0</v>
      </c>
      <c r="L304" s="22">
        <f>SUMIF('New England Half'!$F$2:$F$355,$F304,'New England Half'!$J$2:$J$355)</f>
        <v>0</v>
      </c>
      <c r="M304" s="24">
        <f>SUM(G304:L304)</f>
        <v>1</v>
      </c>
    </row>
    <row r="305" spans="1:13">
      <c r="A305" s="3" t="s">
        <v>80</v>
      </c>
      <c r="B305" s="3" t="s">
        <v>686</v>
      </c>
      <c r="C305" s="3" t="s">
        <v>38</v>
      </c>
      <c r="D305" s="3">
        <v>44</v>
      </c>
      <c r="E305" t="s">
        <v>18</v>
      </c>
      <c r="F305" s="19" t="str">
        <f>A305&amp;B305&amp;C305&amp;E305</f>
        <v>JenniferLopezFGREATER DERRY TRACK CLUB</v>
      </c>
      <c r="G305" s="22">
        <f>SUMIF('Shamrock 5K'!$F$2:$F$300,$F305,'Shamrock 5K'!$J$2:$J$300)</f>
        <v>0</v>
      </c>
      <c r="H305" s="22">
        <f>SUMIF('Nashua 10K'!$F$2:$F$300,$F305,'Nashua 10K'!$J$2:$J$300)</f>
        <v>0</v>
      </c>
      <c r="I305" s="22">
        <f>SUMIF('Shaker 7'!$F$2:$F$300,$F305,'Shaker 7'!$J$2:$J$300)</f>
        <v>0</v>
      </c>
      <c r="J305" s="22">
        <f>SUMIF('Run for Freedom 5K'!$F$2:$F$300,$F305,'Run for Freedom 5K'!$J$2:$J$300)</f>
        <v>1</v>
      </c>
      <c r="K305" s="22">
        <f>SUMIF('Footrace for the Fallen 5K'!$F$2:$F$366,$F305,'Footrace for the Fallen 5K'!$J$2:$J$366)</f>
        <v>0</v>
      </c>
      <c r="L305" s="22">
        <f>SUMIF('New England Half'!$F$2:$F$355,$F305,'New England Half'!$J$2:$J$355)</f>
        <v>0</v>
      </c>
      <c r="M305" s="24">
        <f>SUM(G305:L305)</f>
        <v>1</v>
      </c>
    </row>
    <row r="306" spans="1:13">
      <c r="A306" s="3" t="s">
        <v>175</v>
      </c>
      <c r="B306" s="3" t="s">
        <v>176</v>
      </c>
      <c r="C306" s="3" t="s">
        <v>38</v>
      </c>
      <c r="D306" s="3">
        <v>44</v>
      </c>
      <c r="E306" s="3" t="s">
        <v>19</v>
      </c>
      <c r="F306" s="19" t="str">
        <f>A306&amp;B306&amp;C306&amp;E306</f>
        <v>ChristinaScottFMILLENNIUM RUNNING</v>
      </c>
      <c r="G306" s="22">
        <f>SUMIF('Shamrock 5K'!$F$2:$F$300,$F306,'Shamrock 5K'!$J$2:$J$300)</f>
        <v>1</v>
      </c>
      <c r="H306" s="22">
        <f>SUMIF('Nashua 10K'!$F$2:$F$300,$F306,'Nashua 10K'!$J$2:$J$300)</f>
        <v>0</v>
      </c>
      <c r="I306" s="22">
        <f>SUMIF('Shaker 7'!$F$2:$F$300,$F306,'Shaker 7'!$J$2:$J$300)</f>
        <v>0</v>
      </c>
      <c r="J306" s="22">
        <f>SUMIF('Run for Freedom 5K'!$F$2:$F$300,$F306,'Run for Freedom 5K'!$J$2:$J$300)</f>
        <v>0</v>
      </c>
      <c r="K306" s="22">
        <f>SUMIF('Footrace for the Fallen 5K'!$F$2:$F$366,$F306,'Footrace for the Fallen 5K'!$J$2:$J$366)</f>
        <v>0</v>
      </c>
      <c r="L306" s="22">
        <f>SUMIF('New England Half'!$F$2:$F$355,$F306,'New England Half'!$J$2:$J$355)</f>
        <v>0</v>
      </c>
      <c r="M306" s="24">
        <f>SUM(G306:L306)</f>
        <v>1</v>
      </c>
    </row>
    <row r="307" spans="1:13">
      <c r="A307" t="s">
        <v>761</v>
      </c>
      <c r="B307" t="s">
        <v>762</v>
      </c>
      <c r="C307" t="s">
        <v>38</v>
      </c>
      <c r="D307" s="3">
        <v>45</v>
      </c>
      <c r="E307" s="3" t="s">
        <v>19</v>
      </c>
      <c r="F307" s="19" t="str">
        <f>A307&amp;B307&amp;C307&amp;E307</f>
        <v>JunChenFMILLENNIUM RUNNING</v>
      </c>
      <c r="G307" s="22">
        <f>SUMIF('Shamrock 5K'!$F$2:$F$300,$F307,'Shamrock 5K'!$J$2:$J$300)</f>
        <v>0</v>
      </c>
      <c r="H307" s="22">
        <f>SUMIF('Nashua 10K'!$F$2:$F$300,$F307,'Nashua 10K'!$J$2:$J$300)</f>
        <v>0</v>
      </c>
      <c r="I307" s="22">
        <f>SUMIF('Shaker 7'!$F$2:$F$300,$F307,'Shaker 7'!$J$2:$J$300)</f>
        <v>0</v>
      </c>
      <c r="J307" s="22">
        <f>SUMIF('Run for Freedom 5K'!$F$2:$F$300,$F307,'Run for Freedom 5K'!$J$2:$J$300)</f>
        <v>0</v>
      </c>
      <c r="K307" s="22">
        <f>SUMIF('Footrace for the Fallen 5K'!$F$2:$F$366,$F307,'Footrace for the Fallen 5K'!$J$2:$J$366)</f>
        <v>1</v>
      </c>
      <c r="L307" s="22">
        <f>SUMIF('New England Half'!$F$2:$F$355,$F307,'New England Half'!$J$2:$J$355)</f>
        <v>0</v>
      </c>
      <c r="M307" s="24">
        <f>SUM(G307:L307)</f>
        <v>1</v>
      </c>
    </row>
    <row r="308" spans="1:13">
      <c r="A308" t="s">
        <v>772</v>
      </c>
      <c r="B308" t="s">
        <v>217</v>
      </c>
      <c r="C308" t="s">
        <v>38</v>
      </c>
      <c r="D308" s="3">
        <v>45</v>
      </c>
      <c r="E308" s="3" t="s">
        <v>17</v>
      </c>
      <c r="F308" s="19" t="str">
        <f>A308&amp;B308&amp;C308&amp;E308</f>
        <v>LeslieDunbarFGATE CITY STRIDERS</v>
      </c>
      <c r="G308" s="22">
        <f>SUMIF('Shamrock 5K'!$F$2:$F$300,$F308,'Shamrock 5K'!$J$2:$J$300)</f>
        <v>0</v>
      </c>
      <c r="H308" s="22">
        <f>SUMIF('Nashua 10K'!$F$2:$F$300,$F308,'Nashua 10K'!$J$2:$J$300)</f>
        <v>0</v>
      </c>
      <c r="I308" s="22">
        <f>SUMIF('Shaker 7'!$F$2:$F$300,$F308,'Shaker 7'!$J$2:$J$300)</f>
        <v>0</v>
      </c>
      <c r="J308" s="22">
        <f>SUMIF('Run for Freedom 5K'!$F$2:$F$300,$F308,'Run for Freedom 5K'!$J$2:$J$300)</f>
        <v>0</v>
      </c>
      <c r="K308" s="22">
        <f>SUMIF('Footrace for the Fallen 5K'!$F$2:$F$366,$F308,'Footrace for the Fallen 5K'!$J$2:$J$366)</f>
        <v>1</v>
      </c>
      <c r="L308" s="22">
        <f>SUMIF('New England Half'!$F$2:$F$355,$F308,'New England Half'!$J$2:$J$355)</f>
        <v>0</v>
      </c>
      <c r="M308" s="24">
        <f>SUM(G308:L308)</f>
        <v>1</v>
      </c>
    </row>
    <row r="309" spans="1:13">
      <c r="A309" s="3" t="s">
        <v>300</v>
      </c>
      <c r="B309" s="3" t="s">
        <v>211</v>
      </c>
      <c r="C309" s="3" t="s">
        <v>38</v>
      </c>
      <c r="D309" s="3">
        <v>45</v>
      </c>
      <c r="E309" s="3" t="s">
        <v>20</v>
      </c>
      <c r="F309" s="19" t="str">
        <f>A309&amp;B309&amp;C309&amp;E309</f>
        <v>SusanMikeczFUPPER VALLEY RUNNING CLUB</v>
      </c>
      <c r="G309" s="22">
        <f>SUMIF('Shamrock 5K'!$F$2:$F$300,$F309,'Shamrock 5K'!$J$2:$J$300)</f>
        <v>1</v>
      </c>
      <c r="H309" s="22">
        <f>SUMIF('Nashua 10K'!$F$2:$F$300,$F309,'Nashua 10K'!$J$2:$J$300)</f>
        <v>0</v>
      </c>
      <c r="I309" s="22">
        <f>SUMIF('Shaker 7'!$F$2:$F$300,$F309,'Shaker 7'!$J$2:$J$300)</f>
        <v>0</v>
      </c>
      <c r="J309" s="22">
        <f>SUMIF('Run for Freedom 5K'!$F$2:$F$300,$F309,'Run for Freedom 5K'!$J$2:$J$300)</f>
        <v>0</v>
      </c>
      <c r="K309" s="22">
        <f>SUMIF('Footrace for the Fallen 5K'!$F$2:$F$366,$F309,'Footrace for the Fallen 5K'!$J$2:$J$366)</f>
        <v>0</v>
      </c>
      <c r="L309" s="22">
        <f>SUMIF('New England Half'!$F$2:$F$355,$F309,'New England Half'!$J$2:$J$355)</f>
        <v>0</v>
      </c>
      <c r="M309" s="24">
        <f>SUM(G309:L309)</f>
        <v>1</v>
      </c>
    </row>
    <row r="310" spans="1:13">
      <c r="A310" s="3" t="s">
        <v>723</v>
      </c>
      <c r="B310" s="3" t="s">
        <v>763</v>
      </c>
      <c r="C310" s="3" t="s">
        <v>38</v>
      </c>
      <c r="D310" s="3">
        <v>47</v>
      </c>
      <c r="E310" s="3" t="s">
        <v>19</v>
      </c>
      <c r="F310" s="19" t="str">
        <f>A310&amp;B310&amp;C310&amp;E310</f>
        <v>AmyFurlongFMILLENNIUM RUNNING</v>
      </c>
      <c r="G310" s="22">
        <f>SUMIF('Shamrock 5K'!$F$2:$F$300,$F310,'Shamrock 5K'!$J$2:$J$300)</f>
        <v>0</v>
      </c>
      <c r="H310" s="22">
        <f>SUMIF('Nashua 10K'!$F$2:$F$300,$F310,'Nashua 10K'!$J$2:$J$300)</f>
        <v>0</v>
      </c>
      <c r="I310" s="22">
        <f>SUMIF('Shaker 7'!$F$2:$F$300,$F310,'Shaker 7'!$J$2:$J$300)</f>
        <v>0</v>
      </c>
      <c r="J310" s="22">
        <f>SUMIF('Run for Freedom 5K'!$F$2:$F$300,$F310,'Run for Freedom 5K'!$J$2:$J$300)</f>
        <v>0</v>
      </c>
      <c r="K310" s="22">
        <f>SUMIF('Footrace for the Fallen 5K'!$F$2:$F$366,$F310,'Footrace for the Fallen 5K'!$J$2:$J$366)</f>
        <v>1</v>
      </c>
      <c r="L310" s="22">
        <f>SUMIF('New England Half'!$F$2:$F$355,$F310,'New England Half'!$J$2:$J$355)</f>
        <v>0</v>
      </c>
      <c r="M310" s="24">
        <f>SUM(G310:L310)</f>
        <v>1</v>
      </c>
    </row>
    <row r="311" spans="1:13">
      <c r="A311" s="3" t="s">
        <v>816</v>
      </c>
      <c r="B311" s="3" t="s">
        <v>812</v>
      </c>
      <c r="C311" s="3" t="s">
        <v>38</v>
      </c>
      <c r="D311" s="3">
        <v>47</v>
      </c>
      <c r="E311" s="3" t="s">
        <v>19</v>
      </c>
      <c r="F311" s="19" t="str">
        <f>A311&amp;B311&amp;C311&amp;E311</f>
        <v>PatriciaBurkeFMILLENNIUM RUNNING</v>
      </c>
      <c r="G311" s="22">
        <f>SUMIF('Shamrock 5K'!$F$2:$F$300,$F311,'Shamrock 5K'!$J$2:$J$300)</f>
        <v>0</v>
      </c>
      <c r="H311" s="22">
        <f>SUMIF('Nashua 10K'!$F$2:$F$300,$F311,'Nashua 10K'!$J$2:$J$300)</f>
        <v>0</v>
      </c>
      <c r="I311" s="22">
        <f>SUMIF('Shaker 7'!$F$2:$F$300,$F311,'Shaker 7'!$J$2:$J$300)</f>
        <v>0</v>
      </c>
      <c r="J311" s="22">
        <f>SUMIF('Run for Freedom 5K'!$F$2:$F$300,$F311,'Run for Freedom 5K'!$J$2:$J$300)</f>
        <v>0</v>
      </c>
      <c r="K311" s="22">
        <f>SUMIF('Footrace for the Fallen 5K'!$F$2:$F$366,$F311,'Footrace for the Fallen 5K'!$J$2:$J$366)</f>
        <v>1</v>
      </c>
      <c r="L311" s="22">
        <f>SUMIF('New England Half'!$F$2:$F$355,$F311,'New England Half'!$J$2:$J$355)</f>
        <v>0</v>
      </c>
      <c r="M311" s="24">
        <f>SUM(G311:L311)</f>
        <v>1</v>
      </c>
    </row>
    <row r="312" spans="1:13">
      <c r="A312" t="s">
        <v>665</v>
      </c>
      <c r="B312" t="s">
        <v>666</v>
      </c>
      <c r="C312" t="s">
        <v>38</v>
      </c>
      <c r="D312">
        <v>47</v>
      </c>
      <c r="E312" t="s">
        <v>18</v>
      </c>
      <c r="F312" s="19" t="str">
        <f>A312&amp;B312&amp;C312&amp;E312</f>
        <v>MonicahKagungoFGREATER DERRY TRACK CLUB</v>
      </c>
      <c r="G312" s="22">
        <f>SUMIF('Shamrock 5K'!$F$2:$F$300,$F312,'Shamrock 5K'!$J$2:$J$300)</f>
        <v>0</v>
      </c>
      <c r="H312" s="22">
        <f>SUMIF('Nashua 10K'!$F$2:$F$300,$F312,'Nashua 10K'!$J$2:$J$300)</f>
        <v>0</v>
      </c>
      <c r="I312" s="22">
        <f>SUMIF('Shaker 7'!$F$2:$F$300,$F312,'Shaker 7'!$J$2:$J$300)</f>
        <v>0</v>
      </c>
      <c r="J312" s="22">
        <f>SUMIF('Run for Freedom 5K'!$F$2:$F$300,$F312,'Run for Freedom 5K'!$J$2:$J$300)</f>
        <v>1</v>
      </c>
      <c r="K312" s="22">
        <f>SUMIF('Footrace for the Fallen 5K'!$F$2:$F$366,$F312,'Footrace for the Fallen 5K'!$J$2:$J$366)</f>
        <v>0</v>
      </c>
      <c r="L312" s="22">
        <f>SUMIF('New England Half'!$F$2:$F$355,$F312,'New England Half'!$J$2:$J$355)</f>
        <v>0</v>
      </c>
      <c r="M312" s="24">
        <f>SUM(G312:L312)</f>
        <v>1</v>
      </c>
    </row>
    <row r="313" spans="1:13">
      <c r="A313" s="3" t="s">
        <v>689</v>
      </c>
      <c r="B313" s="3" t="s">
        <v>690</v>
      </c>
      <c r="C313" s="3" t="s">
        <v>38</v>
      </c>
      <c r="D313" s="3">
        <v>48</v>
      </c>
      <c r="E313" s="3" t="s">
        <v>18</v>
      </c>
      <c r="F313" s="19" t="str">
        <f>A313&amp;B313&amp;C313&amp;E313</f>
        <v>CarolineDodgeFGREATER DERRY TRACK CLUB</v>
      </c>
      <c r="G313" s="22">
        <f>SUMIF('Shamrock 5K'!$F$2:$F$300,$F313,'Shamrock 5K'!$J$2:$J$300)</f>
        <v>0</v>
      </c>
      <c r="H313" s="22">
        <f>SUMIF('Nashua 10K'!$F$2:$F$300,$F313,'Nashua 10K'!$J$2:$J$300)</f>
        <v>0</v>
      </c>
      <c r="I313" s="22">
        <f>SUMIF('Shaker 7'!$F$2:$F$300,$F313,'Shaker 7'!$J$2:$J$300)</f>
        <v>0</v>
      </c>
      <c r="J313" s="22">
        <f>SUMIF('Run for Freedom 5K'!$F$2:$F$300,$F313,'Run for Freedom 5K'!$J$2:$J$300)</f>
        <v>1</v>
      </c>
      <c r="K313" s="22">
        <f>SUMIF('Footrace for the Fallen 5K'!$F$2:$F$366,$F313,'Footrace for the Fallen 5K'!$J$2:$J$366)</f>
        <v>0</v>
      </c>
      <c r="L313" s="22">
        <f>SUMIF('New England Half'!$F$2:$F$355,$F313,'New England Half'!$J$2:$J$355)</f>
        <v>0</v>
      </c>
      <c r="M313" s="24">
        <f>SUM(G313:L313)</f>
        <v>1</v>
      </c>
    </row>
    <row r="314" spans="1:13">
      <c r="A314" t="s">
        <v>141</v>
      </c>
      <c r="B314" t="s">
        <v>756</v>
      </c>
      <c r="C314" t="s">
        <v>38</v>
      </c>
      <c r="D314" s="3">
        <v>49</v>
      </c>
      <c r="E314" s="3" t="s">
        <v>19</v>
      </c>
      <c r="F314" s="19" t="str">
        <f>A314&amp;B314&amp;C314&amp;E314</f>
        <v>ChristineManchesterFMILLENNIUM RUNNING</v>
      </c>
      <c r="G314" s="22">
        <f>SUMIF('Shamrock 5K'!$F$2:$F$300,$F314,'Shamrock 5K'!$J$2:$J$300)</f>
        <v>0</v>
      </c>
      <c r="H314" s="22">
        <f>SUMIF('Nashua 10K'!$F$2:$F$300,$F314,'Nashua 10K'!$J$2:$J$300)</f>
        <v>0</v>
      </c>
      <c r="I314" s="22">
        <f>SUMIF('Shaker 7'!$F$2:$F$300,$F314,'Shaker 7'!$J$2:$J$300)</f>
        <v>0</v>
      </c>
      <c r="J314" s="22">
        <f>SUMIF('Run for Freedom 5K'!$F$2:$F$300,$F314,'Run for Freedom 5K'!$J$2:$J$300)</f>
        <v>0</v>
      </c>
      <c r="K314" s="22">
        <f>SUMIF('Footrace for the Fallen 5K'!$F$2:$F$366,$F314,'Footrace for the Fallen 5K'!$J$2:$J$366)</f>
        <v>1</v>
      </c>
      <c r="L314" s="22">
        <f>SUMIF('New England Half'!$F$2:$F$355,$F314,'New England Half'!$J$2:$J$355)</f>
        <v>0</v>
      </c>
      <c r="M314" s="24">
        <f>SUM(G314:L314)</f>
        <v>1</v>
      </c>
    </row>
    <row r="315" spans="1:13">
      <c r="A315" s="3" t="s">
        <v>186</v>
      </c>
      <c r="B315" s="3" t="s">
        <v>187</v>
      </c>
      <c r="C315" s="3" t="s">
        <v>38</v>
      </c>
      <c r="D315" s="3">
        <v>49</v>
      </c>
      <c r="E315" s="3" t="s">
        <v>19</v>
      </c>
      <c r="F315" s="19" t="str">
        <f>A315&amp;B315&amp;C315&amp;E315</f>
        <v>LisaDarlingFMILLENNIUM RUNNING</v>
      </c>
      <c r="G315" s="22">
        <f>SUMIF('Shamrock 5K'!$F$2:$F$300,$F315,'Shamrock 5K'!$J$2:$J$300)</f>
        <v>1</v>
      </c>
      <c r="H315" s="22">
        <f>SUMIF('Nashua 10K'!$F$2:$F$300,$F315,'Nashua 10K'!$J$2:$J$300)</f>
        <v>0</v>
      </c>
      <c r="I315" s="22">
        <f>SUMIF('Shaker 7'!$F$2:$F$300,$F315,'Shaker 7'!$J$2:$J$300)</f>
        <v>0</v>
      </c>
      <c r="J315" s="22">
        <f>SUMIF('Run for Freedom 5K'!$F$2:$F$300,$F315,'Run for Freedom 5K'!$J$2:$J$300)</f>
        <v>0</v>
      </c>
      <c r="K315" s="22">
        <f>SUMIF('Footrace for the Fallen 5K'!$F$2:$F$366,$F315,'Footrace for the Fallen 5K'!$J$2:$J$366)</f>
        <v>0</v>
      </c>
      <c r="L315" s="22">
        <f>SUMIF('New England Half'!$F$2:$F$355,$F315,'New England Half'!$J$2:$J$355)</f>
        <v>0</v>
      </c>
      <c r="M315" s="24">
        <f>SUM(G315:L315)</f>
        <v>1</v>
      </c>
    </row>
    <row r="316" spans="1:13">
      <c r="A316" t="s">
        <v>764</v>
      </c>
      <c r="B316" t="s">
        <v>765</v>
      </c>
      <c r="C316" t="s">
        <v>38</v>
      </c>
      <c r="D316" s="3">
        <v>51</v>
      </c>
      <c r="E316" s="3" t="s">
        <v>19</v>
      </c>
      <c r="F316" s="19" t="str">
        <f>A316&amp;B316&amp;C316&amp;E316</f>
        <v>KristenSheppardFMILLENNIUM RUNNING</v>
      </c>
      <c r="G316" s="22">
        <f>SUMIF('Shamrock 5K'!$F$2:$F$300,$F316,'Shamrock 5K'!$J$2:$J$300)</f>
        <v>0</v>
      </c>
      <c r="H316" s="22">
        <f>SUMIF('Nashua 10K'!$F$2:$F$300,$F316,'Nashua 10K'!$J$2:$J$300)</f>
        <v>0</v>
      </c>
      <c r="I316" s="22">
        <f>SUMIF('Shaker 7'!$F$2:$F$300,$F316,'Shaker 7'!$J$2:$J$300)</f>
        <v>0</v>
      </c>
      <c r="J316" s="22">
        <f>SUMIF('Run for Freedom 5K'!$F$2:$F$300,$F316,'Run for Freedom 5K'!$J$2:$J$300)</f>
        <v>0</v>
      </c>
      <c r="K316" s="22">
        <f>SUMIF('Footrace for the Fallen 5K'!$F$2:$F$366,$F316,'Footrace for the Fallen 5K'!$J$2:$J$366)</f>
        <v>1</v>
      </c>
      <c r="L316" s="22">
        <f>SUMIF('New England Half'!$F$2:$F$355,$F316,'New England Half'!$J$2:$J$355)</f>
        <v>0</v>
      </c>
      <c r="M316" s="24">
        <f>SUM(G316:L316)</f>
        <v>1</v>
      </c>
    </row>
    <row r="317" spans="1:13">
      <c r="A317" t="s">
        <v>567</v>
      </c>
      <c r="B317" t="s">
        <v>771</v>
      </c>
      <c r="C317" t="s">
        <v>38</v>
      </c>
      <c r="D317" s="3">
        <v>52</v>
      </c>
      <c r="E317" s="3" t="s">
        <v>19</v>
      </c>
      <c r="F317" s="19" t="str">
        <f>A317&amp;B317&amp;C317&amp;E317</f>
        <v>LaraCarneyFMILLENNIUM RUNNING</v>
      </c>
      <c r="G317" s="22">
        <f>SUMIF('Shamrock 5K'!$F$2:$F$300,$F317,'Shamrock 5K'!$J$2:$J$300)</f>
        <v>0</v>
      </c>
      <c r="H317" s="22">
        <f>SUMIF('Nashua 10K'!$F$2:$F$300,$F317,'Nashua 10K'!$J$2:$J$300)</f>
        <v>0</v>
      </c>
      <c r="I317" s="22">
        <f>SUMIF('Shaker 7'!$F$2:$F$300,$F317,'Shaker 7'!$J$2:$J$300)</f>
        <v>0</v>
      </c>
      <c r="J317" s="22">
        <f>SUMIF('Run for Freedom 5K'!$F$2:$F$300,$F317,'Run for Freedom 5K'!$J$2:$J$300)</f>
        <v>0</v>
      </c>
      <c r="K317" s="22">
        <f>SUMIF('Footrace for the Fallen 5K'!$F$2:$F$366,$F317,'Footrace for the Fallen 5K'!$J$2:$J$366)</f>
        <v>1</v>
      </c>
      <c r="L317" s="22">
        <f>SUMIF('New England Half'!$F$2:$F$355,$F317,'New England Half'!$J$2:$J$355)</f>
        <v>0</v>
      </c>
      <c r="M317" s="24">
        <f>SUM(G317:L317)</f>
        <v>1</v>
      </c>
    </row>
    <row r="318" spans="1:13">
      <c r="A318" s="3" t="s">
        <v>80</v>
      </c>
      <c r="B318" s="3" t="s">
        <v>819</v>
      </c>
      <c r="C318" s="3" t="s">
        <v>38</v>
      </c>
      <c r="D318" s="3">
        <v>52</v>
      </c>
      <c r="E318" s="3" t="s">
        <v>19</v>
      </c>
      <c r="F318" s="19" t="str">
        <f>A318&amp;B318&amp;C318&amp;E318</f>
        <v>JenniferFinneganFMILLENNIUM RUNNING</v>
      </c>
      <c r="G318" s="22">
        <f>SUMIF('Shamrock 5K'!$F$2:$F$300,$F318,'Shamrock 5K'!$J$2:$J$300)</f>
        <v>0</v>
      </c>
      <c r="H318" s="22">
        <f>SUMIF('Nashua 10K'!$F$2:$F$300,$F318,'Nashua 10K'!$J$2:$J$300)</f>
        <v>0</v>
      </c>
      <c r="I318" s="22">
        <f>SUMIF('Shaker 7'!$F$2:$F$300,$F318,'Shaker 7'!$J$2:$J$300)</f>
        <v>0</v>
      </c>
      <c r="J318" s="22">
        <f>SUMIF('Run for Freedom 5K'!$F$2:$F$300,$F318,'Run for Freedom 5K'!$J$2:$J$300)</f>
        <v>0</v>
      </c>
      <c r="K318" s="22">
        <f>SUMIF('Footrace for the Fallen 5K'!$F$2:$F$366,$F318,'Footrace for the Fallen 5K'!$J$2:$J$366)</f>
        <v>1</v>
      </c>
      <c r="L318" s="22">
        <f>SUMIF('New England Half'!$F$2:$F$355,$F318,'New England Half'!$J$2:$J$355)</f>
        <v>0</v>
      </c>
      <c r="M318" s="24">
        <f>SUM(G318:L318)</f>
        <v>1</v>
      </c>
    </row>
    <row r="319" spans="1:13">
      <c r="A319" t="s">
        <v>119</v>
      </c>
      <c r="B319" t="s">
        <v>647</v>
      </c>
      <c r="C319" t="s">
        <v>38</v>
      </c>
      <c r="D319">
        <v>52</v>
      </c>
      <c r="E319" t="s">
        <v>18</v>
      </c>
      <c r="F319" s="19" t="str">
        <f>A319&amp;B319&amp;C319&amp;E319</f>
        <v>PattyMcdarghFGREATER DERRY TRACK CLUB</v>
      </c>
      <c r="G319" s="22">
        <f>SUMIF('Shamrock 5K'!$F$2:$F$300,$F319,'Shamrock 5K'!$J$2:$J$300)</f>
        <v>0</v>
      </c>
      <c r="H319" s="22">
        <f>SUMIF('Nashua 10K'!$F$2:$F$300,$F319,'Nashua 10K'!$J$2:$J$300)</f>
        <v>0</v>
      </c>
      <c r="I319" s="22">
        <f>SUMIF('Shaker 7'!$F$2:$F$300,$F319,'Shaker 7'!$J$2:$J$300)</f>
        <v>0</v>
      </c>
      <c r="J319" s="22">
        <f>SUMIF('Run for Freedom 5K'!$F$2:$F$300,$F319,'Run for Freedom 5K'!$J$2:$J$300)</f>
        <v>1</v>
      </c>
      <c r="K319" s="22">
        <f>SUMIF('Footrace for the Fallen 5K'!$F$2:$F$366,$F319,'Footrace for the Fallen 5K'!$J$2:$J$366)</f>
        <v>0</v>
      </c>
      <c r="L319" s="22">
        <f>SUMIF('New England Half'!$F$2:$F$355,$F319,'New England Half'!$J$2:$J$355)</f>
        <v>0</v>
      </c>
      <c r="M319" s="24">
        <f>SUM(G319:L319)</f>
        <v>1</v>
      </c>
    </row>
    <row r="320" spans="1:13">
      <c r="A320" t="s">
        <v>269</v>
      </c>
      <c r="B320" t="s">
        <v>643</v>
      </c>
      <c r="C320" t="s">
        <v>38</v>
      </c>
      <c r="D320">
        <v>54</v>
      </c>
      <c r="E320" t="s">
        <v>18</v>
      </c>
      <c r="F320" s="19" t="str">
        <f>A320&amp;B320&amp;C320&amp;E320</f>
        <v>LoriLanganFGREATER DERRY TRACK CLUB</v>
      </c>
      <c r="G320" s="22">
        <f>SUMIF('Shamrock 5K'!$F$2:$F$300,$F320,'Shamrock 5K'!$J$2:$J$300)</f>
        <v>0</v>
      </c>
      <c r="H320" s="22">
        <f>SUMIF('Nashua 10K'!$F$2:$F$300,$F320,'Nashua 10K'!$J$2:$J$300)</f>
        <v>0</v>
      </c>
      <c r="I320" s="22">
        <f>SUMIF('Shaker 7'!$F$2:$F$300,$F320,'Shaker 7'!$J$2:$J$300)</f>
        <v>0</v>
      </c>
      <c r="J320" s="22">
        <f>SUMIF('Run for Freedom 5K'!$F$2:$F$300,$F320,'Run for Freedom 5K'!$J$2:$J$300)</f>
        <v>1</v>
      </c>
      <c r="K320" s="22">
        <f>SUMIF('Footrace for the Fallen 5K'!$F$2:$F$366,$F320,'Footrace for the Fallen 5K'!$J$2:$J$366)</f>
        <v>0</v>
      </c>
      <c r="L320" s="22">
        <f>SUMIF('New England Half'!$F$2:$F$355,$F320,'New England Half'!$J$2:$J$355)</f>
        <v>0</v>
      </c>
      <c r="M320" s="24">
        <f>SUM(G320:L320)</f>
        <v>1</v>
      </c>
    </row>
    <row r="321" spans="1:13">
      <c r="A321" t="s">
        <v>637</v>
      </c>
      <c r="B321" t="s">
        <v>635</v>
      </c>
      <c r="C321" t="s">
        <v>38</v>
      </c>
      <c r="D321">
        <v>54</v>
      </c>
      <c r="E321" t="s">
        <v>18</v>
      </c>
      <c r="F321" s="19" t="str">
        <f>A321&amp;B321&amp;C321&amp;E321</f>
        <v>WendyRapaportFGREATER DERRY TRACK CLUB</v>
      </c>
      <c r="G321" s="22">
        <f>SUMIF('Shamrock 5K'!$F$2:$F$300,$F321,'Shamrock 5K'!$J$2:$J$300)</f>
        <v>0</v>
      </c>
      <c r="H321" s="22">
        <f>SUMIF('Nashua 10K'!$F$2:$F$300,$F321,'Nashua 10K'!$J$2:$J$300)</f>
        <v>0</v>
      </c>
      <c r="I321" s="22">
        <f>SUMIF('Shaker 7'!$F$2:$F$300,$F321,'Shaker 7'!$J$2:$J$300)</f>
        <v>0</v>
      </c>
      <c r="J321" s="22">
        <f>SUMIF('Run for Freedom 5K'!$F$2:$F$300,$F321,'Run for Freedom 5K'!$J$2:$J$300)</f>
        <v>1</v>
      </c>
      <c r="K321" s="22">
        <f>SUMIF('Footrace for the Fallen 5K'!$F$2:$F$366,$F321,'Footrace for the Fallen 5K'!$J$2:$J$366)</f>
        <v>0</v>
      </c>
      <c r="L321" s="22">
        <f>SUMIF('New England Half'!$F$2:$F$355,$F321,'New England Half'!$J$2:$J$355)</f>
        <v>0</v>
      </c>
      <c r="M321" s="24">
        <f>SUM(G321:L321)</f>
        <v>1</v>
      </c>
    </row>
    <row r="322" spans="1:13">
      <c r="A322" t="s">
        <v>751</v>
      </c>
      <c r="B322" t="s">
        <v>752</v>
      </c>
      <c r="C322" t="s">
        <v>38</v>
      </c>
      <c r="D322" s="3">
        <v>55</v>
      </c>
      <c r="E322" s="2" t="s">
        <v>24</v>
      </c>
      <c r="F322" s="19" t="str">
        <f>A322&amp;B322&amp;C322&amp;E322</f>
        <v>ElaineMakaraFRUNNERS ALLEY</v>
      </c>
      <c r="G322" s="22">
        <f>SUMIF('Shamrock 5K'!$F$2:$F$300,$F322,'Shamrock 5K'!$J$2:$J$300)</f>
        <v>0</v>
      </c>
      <c r="H322" s="22">
        <f>SUMIF('Nashua 10K'!$F$2:$F$300,$F322,'Nashua 10K'!$J$2:$J$300)</f>
        <v>0</v>
      </c>
      <c r="I322" s="22">
        <f>SUMIF('Shaker 7'!$F$2:$F$300,$F322,'Shaker 7'!$J$2:$J$300)</f>
        <v>0</v>
      </c>
      <c r="J322" s="22">
        <f>SUMIF('Run for Freedom 5K'!$F$2:$F$300,$F322,'Run for Freedom 5K'!$J$2:$J$300)</f>
        <v>0</v>
      </c>
      <c r="K322" s="22">
        <f>SUMIF('Footrace for the Fallen 5K'!$F$2:$F$366,$F322,'Footrace for the Fallen 5K'!$J$2:$J$366)</f>
        <v>1</v>
      </c>
      <c r="L322" s="22">
        <f>SUMIF('New England Half'!$F$2:$F$355,$F322,'New England Half'!$J$2:$J$355)</f>
        <v>0</v>
      </c>
      <c r="M322" s="24">
        <f>SUM(G322:L322)</f>
        <v>1</v>
      </c>
    </row>
    <row r="323" spans="1:13">
      <c r="A323" s="3" t="s">
        <v>141</v>
      </c>
      <c r="B323" s="3" t="s">
        <v>824</v>
      </c>
      <c r="C323" s="3" t="s">
        <v>38</v>
      </c>
      <c r="D323" s="3">
        <v>56</v>
      </c>
      <c r="E323" s="3" t="s">
        <v>19</v>
      </c>
      <c r="F323" s="19" t="str">
        <f>A323&amp;B323&amp;C323&amp;E323</f>
        <v>ChristineMurrayFMILLENNIUM RUNNING</v>
      </c>
      <c r="G323" s="22">
        <f>SUMIF('Shamrock 5K'!$F$2:$F$300,$F323,'Shamrock 5K'!$J$2:$J$300)</f>
        <v>0</v>
      </c>
      <c r="H323" s="22">
        <f>SUMIF('Nashua 10K'!$F$2:$F$300,$F323,'Nashua 10K'!$J$2:$J$300)</f>
        <v>0</v>
      </c>
      <c r="I323" s="22">
        <f>SUMIF('Shaker 7'!$F$2:$F$300,$F323,'Shaker 7'!$J$2:$J$300)</f>
        <v>0</v>
      </c>
      <c r="J323" s="22">
        <f>SUMIF('Run for Freedom 5K'!$F$2:$F$300,$F323,'Run for Freedom 5K'!$J$2:$J$300)</f>
        <v>0</v>
      </c>
      <c r="K323" s="22">
        <f>SUMIF('Footrace for the Fallen 5K'!$F$2:$F$366,$F323,'Footrace for the Fallen 5K'!$J$2:$J$366)</f>
        <v>1</v>
      </c>
      <c r="L323" s="22">
        <f>SUMIF('New England Half'!$F$2:$F$355,$F323,'New England Half'!$J$2:$J$355)</f>
        <v>0</v>
      </c>
      <c r="M323" s="24">
        <f>SUM(G323:L323)</f>
        <v>1</v>
      </c>
    </row>
    <row r="324" spans="1:13">
      <c r="A324" t="s">
        <v>123</v>
      </c>
      <c r="B324" t="s">
        <v>685</v>
      </c>
      <c r="C324" t="s">
        <v>38</v>
      </c>
      <c r="D324">
        <v>56</v>
      </c>
      <c r="E324" s="3" t="s">
        <v>19</v>
      </c>
      <c r="F324" s="19" t="str">
        <f>A324&amp;B324&amp;C324&amp;E324</f>
        <v>DeniseSandlerFMILLENNIUM RUNNING</v>
      </c>
      <c r="G324" s="22">
        <f>SUMIF('Shamrock 5K'!$F$2:$F$300,$F324,'Shamrock 5K'!$J$2:$J$300)</f>
        <v>0</v>
      </c>
      <c r="H324" s="22">
        <f>SUMIF('Nashua 10K'!$F$2:$F$300,$F324,'Nashua 10K'!$J$2:$J$300)</f>
        <v>0</v>
      </c>
      <c r="I324" s="22">
        <f>SUMIF('Shaker 7'!$F$2:$F$300,$F324,'Shaker 7'!$J$2:$J$300)</f>
        <v>0</v>
      </c>
      <c r="J324" s="22">
        <f>SUMIF('Run for Freedom 5K'!$F$2:$F$300,$F324,'Run for Freedom 5K'!$J$2:$J$300)</f>
        <v>1</v>
      </c>
      <c r="K324" s="22">
        <f>SUMIF('Footrace for the Fallen 5K'!$F$2:$F$366,$F324,'Footrace for the Fallen 5K'!$J$2:$J$366)</f>
        <v>0</v>
      </c>
      <c r="L324" s="22">
        <f>SUMIF('New England Half'!$F$2:$F$355,$F324,'New England Half'!$J$2:$J$355)</f>
        <v>0</v>
      </c>
      <c r="M324" s="24">
        <f>SUM(G324:L324)</f>
        <v>1</v>
      </c>
    </row>
    <row r="325" spans="1:13">
      <c r="A325" t="s">
        <v>639</v>
      </c>
      <c r="B325" t="s">
        <v>640</v>
      </c>
      <c r="C325" t="s">
        <v>38</v>
      </c>
      <c r="D325">
        <v>56</v>
      </c>
      <c r="E325" t="s">
        <v>18</v>
      </c>
      <c r="F325" s="19" t="str">
        <f>A325&amp;B325&amp;C325&amp;E325</f>
        <v>JessikaWelchFGREATER DERRY TRACK CLUB</v>
      </c>
      <c r="G325" s="22">
        <f>SUMIF('Shamrock 5K'!$F$2:$F$300,$F325,'Shamrock 5K'!$J$2:$J$300)</f>
        <v>0</v>
      </c>
      <c r="H325" s="22">
        <f>SUMIF('Nashua 10K'!$F$2:$F$300,$F325,'Nashua 10K'!$J$2:$J$300)</f>
        <v>0</v>
      </c>
      <c r="I325" s="22">
        <f>SUMIF('Shaker 7'!$F$2:$F$300,$F325,'Shaker 7'!$J$2:$J$300)</f>
        <v>0</v>
      </c>
      <c r="J325" s="22">
        <f>SUMIF('Run for Freedom 5K'!$F$2:$F$300,$F325,'Run for Freedom 5K'!$J$2:$J$300)</f>
        <v>1</v>
      </c>
      <c r="K325" s="22">
        <f>SUMIF('Footrace for the Fallen 5K'!$F$2:$F$366,$F325,'Footrace for the Fallen 5K'!$J$2:$J$366)</f>
        <v>0</v>
      </c>
      <c r="L325" s="22">
        <f>SUMIF('New England Half'!$F$2:$F$355,$F325,'New England Half'!$J$2:$J$355)</f>
        <v>0</v>
      </c>
      <c r="M325" s="24">
        <f>SUM(G325:L325)</f>
        <v>1</v>
      </c>
    </row>
    <row r="326" spans="1:13">
      <c r="A326" t="s">
        <v>226</v>
      </c>
      <c r="B326" t="s">
        <v>750</v>
      </c>
      <c r="C326" t="s">
        <v>38</v>
      </c>
      <c r="D326" s="3">
        <v>58</v>
      </c>
      <c r="E326" s="3" t="s">
        <v>19</v>
      </c>
      <c r="F326" s="19" t="str">
        <f>A326&amp;B326&amp;C326&amp;E326</f>
        <v>PamJoplinFMILLENNIUM RUNNING</v>
      </c>
      <c r="G326" s="22">
        <f>SUMIF('Shamrock 5K'!$F$2:$F$300,$F326,'Shamrock 5K'!$J$2:$J$300)</f>
        <v>0</v>
      </c>
      <c r="H326" s="22">
        <f>SUMIF('Nashua 10K'!$F$2:$F$300,$F326,'Nashua 10K'!$J$2:$J$300)</f>
        <v>0</v>
      </c>
      <c r="I326" s="22">
        <f>SUMIF('Shaker 7'!$F$2:$F$300,$F326,'Shaker 7'!$J$2:$J$300)</f>
        <v>0</v>
      </c>
      <c r="J326" s="22">
        <f>SUMIF('Run for Freedom 5K'!$F$2:$F$300,$F326,'Run for Freedom 5K'!$J$2:$J$300)</f>
        <v>0</v>
      </c>
      <c r="K326" s="22">
        <f>SUMIF('Footrace for the Fallen 5K'!$F$2:$F$366,$F326,'Footrace for the Fallen 5K'!$J$2:$J$366)</f>
        <v>1</v>
      </c>
      <c r="L326" s="22">
        <f>SUMIF('New England Half'!$F$2:$F$355,$F326,'New England Half'!$J$2:$J$355)</f>
        <v>0</v>
      </c>
      <c r="M326" s="24">
        <f>SUM(G326:L326)</f>
        <v>1</v>
      </c>
    </row>
    <row r="327" spans="1:13">
      <c r="A327" t="s">
        <v>123</v>
      </c>
      <c r="B327" t="s">
        <v>758</v>
      </c>
      <c r="C327" t="s">
        <v>38</v>
      </c>
      <c r="D327" s="3">
        <v>58</v>
      </c>
      <c r="E327" s="3" t="s">
        <v>19</v>
      </c>
      <c r="F327" s="19" t="str">
        <f>A327&amp;B327&amp;C327&amp;E327</f>
        <v>DeniseWhittemoreFMILLENNIUM RUNNING</v>
      </c>
      <c r="G327" s="22">
        <f>SUMIF('Shamrock 5K'!$F$2:$F$300,$F327,'Shamrock 5K'!$J$2:$J$300)</f>
        <v>0</v>
      </c>
      <c r="H327" s="22">
        <f>SUMIF('Nashua 10K'!$F$2:$F$300,$F327,'Nashua 10K'!$J$2:$J$300)</f>
        <v>0</v>
      </c>
      <c r="I327" s="22">
        <f>SUMIF('Shaker 7'!$F$2:$F$300,$F327,'Shaker 7'!$J$2:$J$300)</f>
        <v>0</v>
      </c>
      <c r="J327" s="22">
        <f>SUMIF('Run for Freedom 5K'!$F$2:$F$300,$F327,'Run for Freedom 5K'!$J$2:$J$300)</f>
        <v>0</v>
      </c>
      <c r="K327" s="22">
        <f>SUMIF('Footrace for the Fallen 5K'!$F$2:$F$366,$F327,'Footrace for the Fallen 5K'!$J$2:$J$366)</f>
        <v>1</v>
      </c>
      <c r="L327" s="22">
        <f>SUMIF('New England Half'!$F$2:$F$355,$F327,'New England Half'!$J$2:$J$355)</f>
        <v>0</v>
      </c>
      <c r="M327" s="24">
        <f>SUM(G327:L327)</f>
        <v>1</v>
      </c>
    </row>
    <row r="328" spans="1:13">
      <c r="A328" s="3" t="s">
        <v>48</v>
      </c>
      <c r="B328" s="3" t="s">
        <v>82</v>
      </c>
      <c r="C328" s="3" t="s">
        <v>38</v>
      </c>
      <c r="D328" s="3">
        <v>58</v>
      </c>
      <c r="E328" s="3" t="s">
        <v>17</v>
      </c>
      <c r="F328" s="20" t="str">
        <f>A328&amp;B328&amp;C328&amp;E328</f>
        <v>DianeCliffordFGATE CITY STRIDERS</v>
      </c>
      <c r="G328" s="22">
        <f>SUMIF('Shamrock 5K'!$F$2:$F$300,$F328,'Shamrock 5K'!$J$2:$J$300)</f>
        <v>1</v>
      </c>
      <c r="H328" s="22">
        <f>SUMIF('Nashua 10K'!$F$2:$F$300,$F328,'Nashua 10K'!$J$2:$J$300)</f>
        <v>0</v>
      </c>
      <c r="I328" s="22">
        <f>SUMIF('Shaker 7'!$F$2:$F$300,$F328,'Shaker 7'!$J$2:$J$300)</f>
        <v>0</v>
      </c>
      <c r="J328" s="22">
        <f>SUMIF('Run for Freedom 5K'!$F$2:$F$300,$F328,'Run for Freedom 5K'!$J$2:$J$300)</f>
        <v>0</v>
      </c>
      <c r="K328" s="22">
        <f>SUMIF('Footrace for the Fallen 5K'!$F$2:$F$366,$F328,'Footrace for the Fallen 5K'!$J$2:$J$366)</f>
        <v>0</v>
      </c>
      <c r="L328" s="22">
        <f>SUMIF('New England Half'!$F$2:$F$355,$F328,'New England Half'!$J$2:$J$355)</f>
        <v>0</v>
      </c>
      <c r="M328" s="24">
        <f>SUM(G328:L328)</f>
        <v>1</v>
      </c>
    </row>
    <row r="329" spans="1:13">
      <c r="A329" t="s">
        <v>295</v>
      </c>
      <c r="B329" t="s">
        <v>753</v>
      </c>
      <c r="C329" t="s">
        <v>38</v>
      </c>
      <c r="D329" s="3">
        <v>59</v>
      </c>
      <c r="E329" t="s">
        <v>18</v>
      </c>
      <c r="F329" s="19" t="str">
        <f>A329&amp;B329&amp;C329&amp;E329</f>
        <v>ElizabethBurnsFGREATER DERRY TRACK CLUB</v>
      </c>
      <c r="G329" s="22">
        <f>SUMIF('Shamrock 5K'!$F$2:$F$300,$F329,'Shamrock 5K'!$J$2:$J$300)</f>
        <v>0</v>
      </c>
      <c r="H329" s="22">
        <f>SUMIF('Nashua 10K'!$F$2:$F$300,$F329,'Nashua 10K'!$J$2:$J$300)</f>
        <v>0</v>
      </c>
      <c r="I329" s="22">
        <f>SUMIF('Shaker 7'!$F$2:$F$300,$F329,'Shaker 7'!$J$2:$J$300)</f>
        <v>0</v>
      </c>
      <c r="J329" s="22">
        <f>SUMIF('Run for Freedom 5K'!$F$2:$F$300,$F329,'Run for Freedom 5K'!$J$2:$J$300)</f>
        <v>0</v>
      </c>
      <c r="K329" s="22">
        <f>SUMIF('Footrace for the Fallen 5K'!$F$2:$F$366,$F329,'Footrace for the Fallen 5K'!$J$2:$J$366)</f>
        <v>1</v>
      </c>
      <c r="L329" s="22">
        <f>SUMIF('New England Half'!$F$2:$F$355,$F329,'New England Half'!$J$2:$J$355)</f>
        <v>0</v>
      </c>
      <c r="M329" s="24">
        <f>SUM(G329:L329)</f>
        <v>1</v>
      </c>
    </row>
    <row r="330" spans="1:13">
      <c r="A330" t="s">
        <v>768</v>
      </c>
      <c r="B330" t="s">
        <v>769</v>
      </c>
      <c r="C330" t="s">
        <v>38</v>
      </c>
      <c r="D330" s="3">
        <v>60</v>
      </c>
      <c r="E330" s="3" t="s">
        <v>19</v>
      </c>
      <c r="F330" s="19" t="str">
        <f>A330&amp;B330&amp;C330&amp;E330</f>
        <v>Michelle SheaLa SalaFMILLENNIUM RUNNING</v>
      </c>
      <c r="G330" s="22">
        <f>SUMIF('Shamrock 5K'!$F$2:$F$300,$F330,'Shamrock 5K'!$J$2:$J$300)</f>
        <v>0</v>
      </c>
      <c r="H330" s="22">
        <f>SUMIF('Nashua 10K'!$F$2:$F$300,$F330,'Nashua 10K'!$J$2:$J$300)</f>
        <v>0</v>
      </c>
      <c r="I330" s="22">
        <f>SUMIF('Shaker 7'!$F$2:$F$300,$F330,'Shaker 7'!$J$2:$J$300)</f>
        <v>0</v>
      </c>
      <c r="J330" s="22">
        <f>SUMIF('Run for Freedom 5K'!$F$2:$F$300,$F330,'Run for Freedom 5K'!$J$2:$J$300)</f>
        <v>0</v>
      </c>
      <c r="K330" s="22">
        <f>SUMIF('Footrace for the Fallen 5K'!$F$2:$F$366,$F330,'Footrace for the Fallen 5K'!$J$2:$J$366)</f>
        <v>1</v>
      </c>
      <c r="L330" s="22">
        <f>SUMIF('New England Half'!$F$2:$F$355,$F330,'New England Half'!$J$2:$J$355)</f>
        <v>0</v>
      </c>
      <c r="M330" s="24">
        <f>SUM(G330:L330)</f>
        <v>1</v>
      </c>
    </row>
    <row r="331" spans="1:13">
      <c r="A331" s="3" t="s">
        <v>826</v>
      </c>
      <c r="B331" s="3" t="s">
        <v>827</v>
      </c>
      <c r="C331" s="3" t="s">
        <v>38</v>
      </c>
      <c r="D331" s="3">
        <v>60</v>
      </c>
      <c r="E331" s="3" t="s">
        <v>19</v>
      </c>
      <c r="F331" s="19" t="str">
        <f>A331&amp;B331&amp;C331&amp;E331</f>
        <v>SandyRoweFMILLENNIUM RUNNING</v>
      </c>
      <c r="G331" s="22">
        <f>SUMIF('Shamrock 5K'!$F$2:$F$300,$F331,'Shamrock 5K'!$J$2:$J$300)</f>
        <v>0</v>
      </c>
      <c r="H331" s="22">
        <f>SUMIF('Nashua 10K'!$F$2:$F$300,$F331,'Nashua 10K'!$J$2:$J$300)</f>
        <v>0</v>
      </c>
      <c r="I331" s="22">
        <f>SUMIF('Shaker 7'!$F$2:$F$300,$F331,'Shaker 7'!$J$2:$J$300)</f>
        <v>0</v>
      </c>
      <c r="J331" s="22">
        <f>SUMIF('Run for Freedom 5K'!$F$2:$F$300,$F331,'Run for Freedom 5K'!$J$2:$J$300)</f>
        <v>0</v>
      </c>
      <c r="K331" s="22">
        <f>SUMIF('Footrace for the Fallen 5K'!$F$2:$F$366,$F331,'Footrace for the Fallen 5K'!$J$2:$J$366)</f>
        <v>1</v>
      </c>
      <c r="L331" s="22">
        <f>SUMIF('New England Half'!$F$2:$F$355,$F331,'New England Half'!$J$2:$J$355)</f>
        <v>0</v>
      </c>
      <c r="M331" s="24">
        <f>SUM(G331:L331)</f>
        <v>1</v>
      </c>
    </row>
    <row r="332" spans="1:13">
      <c r="A332" s="3" t="s">
        <v>472</v>
      </c>
      <c r="B332" s="3" t="s">
        <v>473</v>
      </c>
      <c r="C332" s="3" t="s">
        <v>38</v>
      </c>
      <c r="D332" s="3">
        <v>60</v>
      </c>
      <c r="E332" s="3" t="s">
        <v>19</v>
      </c>
      <c r="F332" s="19" t="str">
        <f>A332&amp;B332&amp;C332&amp;E332</f>
        <v>TinaConnorFMILLENNIUM RUNNING</v>
      </c>
      <c r="G332" s="22">
        <f>SUMIF('Shamrock 5K'!$F$2:$F$300,$F332,'Shamrock 5K'!$J$2:$J$300)</f>
        <v>0</v>
      </c>
      <c r="H332" s="22">
        <f>SUMIF('Nashua 10K'!$F$2:$F$300,$F332,'Nashua 10K'!$J$2:$J$300)</f>
        <v>1</v>
      </c>
      <c r="I332" s="22">
        <f>SUMIF('Shaker 7'!$F$2:$F$300,$F332,'Shaker 7'!$J$2:$J$300)</f>
        <v>0</v>
      </c>
      <c r="J332" s="22">
        <f>SUMIF('Run for Freedom 5K'!$F$2:$F$300,$F332,'Run for Freedom 5K'!$J$2:$J$300)</f>
        <v>0</v>
      </c>
      <c r="K332" s="22">
        <f>SUMIF('Footrace for the Fallen 5K'!$F$2:$F$366,$F332,'Footrace for the Fallen 5K'!$J$2:$J$366)</f>
        <v>0</v>
      </c>
      <c r="L332" s="22">
        <f>SUMIF('New England Half'!$F$2:$F$355,$F332,'New England Half'!$J$2:$J$355)</f>
        <v>0</v>
      </c>
      <c r="M332" s="24">
        <f>SUM(G332:L332)</f>
        <v>1</v>
      </c>
    </row>
    <row r="333" spans="1:13">
      <c r="A333" s="3" t="s">
        <v>667</v>
      </c>
      <c r="B333" s="3" t="s">
        <v>668</v>
      </c>
      <c r="C333" s="3" t="s">
        <v>38</v>
      </c>
      <c r="D333" s="3">
        <v>63</v>
      </c>
      <c r="E333" t="s">
        <v>18</v>
      </c>
      <c r="F333" s="19" t="str">
        <f>A333&amp;B333&amp;C333&amp;E333</f>
        <v>CarolynSnyderFGREATER DERRY TRACK CLUB</v>
      </c>
      <c r="G333" s="22">
        <f>SUMIF('Shamrock 5K'!$F$2:$F$300,$F333,'Shamrock 5K'!$J$2:$J$300)</f>
        <v>0</v>
      </c>
      <c r="H333" s="22">
        <f>SUMIF('Nashua 10K'!$F$2:$F$300,$F333,'Nashua 10K'!$J$2:$J$300)</f>
        <v>0</v>
      </c>
      <c r="I333" s="22">
        <f>SUMIF('Shaker 7'!$F$2:$F$300,$F333,'Shaker 7'!$J$2:$J$300)</f>
        <v>0</v>
      </c>
      <c r="J333" s="22">
        <f>SUMIF('Run for Freedom 5K'!$F$2:$F$300,$F333,'Run for Freedom 5K'!$J$2:$J$300)</f>
        <v>1</v>
      </c>
      <c r="K333" s="22">
        <f>SUMIF('Footrace for the Fallen 5K'!$F$2:$F$366,$F333,'Footrace for the Fallen 5K'!$J$2:$J$366)</f>
        <v>0</v>
      </c>
      <c r="L333" s="22">
        <f>SUMIF('New England Half'!$F$2:$F$355,$F333,'New England Half'!$J$2:$J$355)</f>
        <v>0</v>
      </c>
      <c r="M333" s="24">
        <f>SUM(G333:L333)</f>
        <v>1</v>
      </c>
    </row>
    <row r="334" spans="1:13">
      <c r="A334" t="s">
        <v>748</v>
      </c>
      <c r="B334" t="s">
        <v>749</v>
      </c>
      <c r="C334" t="s">
        <v>38</v>
      </c>
      <c r="D334" s="3">
        <v>64</v>
      </c>
      <c r="E334" s="3" t="s">
        <v>19</v>
      </c>
      <c r="F334" s="19" t="str">
        <f>A334&amp;B334&amp;C334&amp;E334</f>
        <v>PennySullivanFMILLENNIUM RUNNING</v>
      </c>
      <c r="G334" s="22">
        <f>SUMIF('Shamrock 5K'!$F$2:$F$300,$F334,'Shamrock 5K'!$J$2:$J$300)</f>
        <v>0</v>
      </c>
      <c r="H334" s="22">
        <f>SUMIF('Nashua 10K'!$F$2:$F$300,$F334,'Nashua 10K'!$J$2:$J$300)</f>
        <v>0</v>
      </c>
      <c r="I334" s="22">
        <f>SUMIF('Shaker 7'!$F$2:$F$300,$F334,'Shaker 7'!$J$2:$J$300)</f>
        <v>0</v>
      </c>
      <c r="J334" s="22">
        <f>SUMIF('Run for Freedom 5K'!$F$2:$F$300,$F334,'Run for Freedom 5K'!$J$2:$J$300)</f>
        <v>0</v>
      </c>
      <c r="K334" s="22">
        <f>SUMIF('Footrace for the Fallen 5K'!$F$2:$F$366,$F334,'Footrace for the Fallen 5K'!$J$2:$J$366)</f>
        <v>1</v>
      </c>
      <c r="L334" s="22">
        <f>SUMIF('New England Half'!$F$2:$F$355,$F334,'New England Half'!$J$2:$J$355)</f>
        <v>0</v>
      </c>
      <c r="M334" s="24">
        <f>SUM(G334:L334)</f>
        <v>1</v>
      </c>
    </row>
    <row r="335" spans="1:13">
      <c r="A335" t="s">
        <v>654</v>
      </c>
      <c r="B335" t="s">
        <v>655</v>
      </c>
      <c r="C335" t="s">
        <v>38</v>
      </c>
      <c r="D335">
        <v>64</v>
      </c>
      <c r="E335" t="s">
        <v>18</v>
      </c>
      <c r="F335" s="19" t="str">
        <f>A335&amp;B335&amp;C335&amp;E335</f>
        <v>LouiseChevalierFGREATER DERRY TRACK CLUB</v>
      </c>
      <c r="G335" s="22">
        <f>SUMIF('Shamrock 5K'!$F$2:$F$300,$F335,'Shamrock 5K'!$J$2:$J$300)</f>
        <v>0</v>
      </c>
      <c r="H335" s="22">
        <f>SUMIF('Nashua 10K'!$F$2:$F$300,$F335,'Nashua 10K'!$J$2:$J$300)</f>
        <v>0</v>
      </c>
      <c r="I335" s="22">
        <f>SUMIF('Shaker 7'!$F$2:$F$300,$F335,'Shaker 7'!$J$2:$J$300)</f>
        <v>0</v>
      </c>
      <c r="J335" s="22">
        <f>SUMIF('Run for Freedom 5K'!$F$2:$F$300,$F335,'Run for Freedom 5K'!$J$2:$J$300)</f>
        <v>1</v>
      </c>
      <c r="K335" s="22">
        <f>SUMIF('Footrace for the Fallen 5K'!$F$2:$F$366,$F335,'Footrace for the Fallen 5K'!$J$2:$J$366)</f>
        <v>0</v>
      </c>
      <c r="L335" s="22">
        <f>SUMIF('New England Half'!$F$2:$F$355,$F335,'New England Half'!$J$2:$J$355)</f>
        <v>0</v>
      </c>
      <c r="M335" s="24">
        <f>SUM(G335:L335)</f>
        <v>1</v>
      </c>
    </row>
    <row r="336" spans="1:13">
      <c r="A336" s="3" t="s">
        <v>87</v>
      </c>
      <c r="B336" s="3" t="s">
        <v>69</v>
      </c>
      <c r="C336" s="3" t="s">
        <v>38</v>
      </c>
      <c r="D336" s="3">
        <v>64</v>
      </c>
      <c r="E336" s="3" t="s">
        <v>17</v>
      </c>
      <c r="F336" s="19" t="str">
        <f>A336&amp;B336&amp;C336&amp;E336</f>
        <v>EllenKolbFGATE CITY STRIDERS</v>
      </c>
      <c r="G336" s="22">
        <f>SUMIF('Shamrock 5K'!$F$2:$F$300,$F336,'Shamrock 5K'!$J$2:$J$300)</f>
        <v>1</v>
      </c>
      <c r="H336" s="22">
        <f>SUMIF('Nashua 10K'!$F$2:$F$300,$F336,'Nashua 10K'!$J$2:$J$300)</f>
        <v>0</v>
      </c>
      <c r="I336" s="22">
        <f>SUMIF('Shaker 7'!$F$2:$F$300,$F336,'Shaker 7'!$J$2:$J$300)</f>
        <v>0</v>
      </c>
      <c r="J336" s="22">
        <f>SUMIF('Run for Freedom 5K'!$F$2:$F$300,$F336,'Run for Freedom 5K'!$J$2:$J$300)</f>
        <v>0</v>
      </c>
      <c r="K336" s="22">
        <f>SUMIF('Footrace for the Fallen 5K'!$F$2:$F$366,$F336,'Footrace for the Fallen 5K'!$J$2:$J$366)</f>
        <v>0</v>
      </c>
      <c r="L336" s="22">
        <f>SUMIF('New England Half'!$F$2:$F$355,$F336,'New England Half'!$J$2:$J$355)</f>
        <v>0</v>
      </c>
      <c r="M336" s="24">
        <f>SUM(G336:L336)</f>
        <v>1</v>
      </c>
    </row>
    <row r="337" spans="1:13">
      <c r="A337" t="s">
        <v>687</v>
      </c>
      <c r="B337" t="s">
        <v>688</v>
      </c>
      <c r="C337" t="s">
        <v>38</v>
      </c>
      <c r="D337">
        <v>65</v>
      </c>
      <c r="E337" t="s">
        <v>18</v>
      </c>
      <c r="F337" s="19" t="str">
        <f>A337&amp;B337&amp;C337&amp;E337</f>
        <v>MarthaBoninFGREATER DERRY TRACK CLUB</v>
      </c>
      <c r="G337" s="22">
        <f>SUMIF('Shamrock 5K'!$F$2:$F$300,$F337,'Shamrock 5K'!$J$2:$J$300)</f>
        <v>0</v>
      </c>
      <c r="H337" s="22">
        <f>SUMIF('Nashua 10K'!$F$2:$F$300,$F337,'Nashua 10K'!$J$2:$J$300)</f>
        <v>0</v>
      </c>
      <c r="I337" s="22">
        <f>SUMIF('Shaker 7'!$F$2:$F$300,$F337,'Shaker 7'!$J$2:$J$300)</f>
        <v>0</v>
      </c>
      <c r="J337" s="22">
        <f>SUMIF('Run for Freedom 5K'!$F$2:$F$300,$F337,'Run for Freedom 5K'!$J$2:$J$300)</f>
        <v>1</v>
      </c>
      <c r="K337" s="22">
        <f>SUMIF('Footrace for the Fallen 5K'!$F$2:$F$366,$F337,'Footrace for the Fallen 5K'!$J$2:$J$366)</f>
        <v>0</v>
      </c>
      <c r="L337" s="22">
        <f>SUMIF('New England Half'!$F$2:$F$355,$F337,'New England Half'!$J$2:$J$355)</f>
        <v>0</v>
      </c>
      <c r="M337" s="24">
        <f>SUM(G337:L337)</f>
        <v>1</v>
      </c>
    </row>
    <row r="338" spans="1:13">
      <c r="A338" s="3" t="s">
        <v>247</v>
      </c>
      <c r="B338" s="3" t="s">
        <v>321</v>
      </c>
      <c r="C338" s="3" t="s">
        <v>38</v>
      </c>
      <c r="D338" s="3">
        <v>72</v>
      </c>
      <c r="E338" s="3" t="s">
        <v>20</v>
      </c>
      <c r="F338" s="19" t="str">
        <f>A338&amp;B338&amp;C338&amp;E338</f>
        <v>SarahYoungFUPPER VALLEY RUNNING CLUB</v>
      </c>
      <c r="G338" s="22">
        <f>SUMIF('Shamrock 5K'!$F$2:$F$300,$F338,'Shamrock 5K'!$J$2:$J$300)</f>
        <v>1</v>
      </c>
      <c r="H338" s="22">
        <f>SUMIF('Nashua 10K'!$F$2:$F$300,$F338,'Nashua 10K'!$J$2:$J$300)</f>
        <v>0</v>
      </c>
      <c r="I338" s="22">
        <f>SUMIF('Shaker 7'!$F$2:$F$300,$F338,'Shaker 7'!$J$2:$J$300)</f>
        <v>0</v>
      </c>
      <c r="J338" s="22">
        <f>SUMIF('Run for Freedom 5K'!$F$2:$F$300,$F338,'Run for Freedom 5K'!$J$2:$J$300)</f>
        <v>0</v>
      </c>
      <c r="K338" s="22">
        <f>SUMIF('Footrace for the Fallen 5K'!$F$2:$F$366,$F338,'Footrace for the Fallen 5K'!$J$2:$J$366)</f>
        <v>0</v>
      </c>
      <c r="L338" s="22">
        <f>SUMIF('New England Half'!$F$2:$F$355,$F338,'New England Half'!$J$2:$J$355)</f>
        <v>0</v>
      </c>
      <c r="M338" s="24">
        <f>SUM(G338:L338)</f>
        <v>1</v>
      </c>
    </row>
    <row r="339" spans="1:13">
      <c r="A339" s="3" t="s">
        <v>87</v>
      </c>
      <c r="B339" s="3" t="s">
        <v>700</v>
      </c>
      <c r="C339" s="3" t="s">
        <v>38</v>
      </c>
      <c r="D339" s="3">
        <v>73</v>
      </c>
      <c r="E339" s="3" t="s">
        <v>18</v>
      </c>
      <c r="F339" s="19" t="str">
        <f>A339&amp;B339&amp;C339&amp;E339</f>
        <v>EllenKnudsenFGREATER DERRY TRACK CLUB</v>
      </c>
      <c r="G339" s="22">
        <f>SUMIF('Shamrock 5K'!$F$2:$F$300,$F339,'Shamrock 5K'!$J$2:$J$300)</f>
        <v>0</v>
      </c>
      <c r="H339" s="22">
        <f>SUMIF('Nashua 10K'!$F$2:$F$300,$F339,'Nashua 10K'!$J$2:$J$300)</f>
        <v>0</v>
      </c>
      <c r="I339" s="22">
        <f>SUMIF('Shaker 7'!$F$2:$F$300,$F339,'Shaker 7'!$J$2:$J$300)</f>
        <v>0</v>
      </c>
      <c r="J339" s="22">
        <f>SUMIF('Run for Freedom 5K'!$F$2:$F$300,$F339,'Run for Freedom 5K'!$J$2:$J$300)</f>
        <v>1</v>
      </c>
      <c r="K339" s="22">
        <f>SUMIF('Footrace for the Fallen 5K'!$F$2:$F$366,$F339,'Footrace for the Fallen 5K'!$J$2:$J$366)</f>
        <v>0</v>
      </c>
      <c r="L339" s="22">
        <f>SUMIF('New England Half'!$F$2:$F$355,$F339,'New England Half'!$J$2:$J$355)</f>
        <v>0</v>
      </c>
      <c r="M339" s="24">
        <f>SUM(G339:L339)</f>
        <v>1</v>
      </c>
    </row>
    <row r="340" spans="1:13">
      <c r="A340" t="s">
        <v>714</v>
      </c>
      <c r="B340" t="s">
        <v>739</v>
      </c>
      <c r="C340" t="s">
        <v>38</v>
      </c>
      <c r="D340" s="3">
        <v>77</v>
      </c>
      <c r="E340" t="s">
        <v>18</v>
      </c>
      <c r="F340" s="19" t="str">
        <f>A340&amp;B340&amp;C340&amp;E340</f>
        <v>IreneMullenFGREATER DERRY TRACK CLUB</v>
      </c>
      <c r="G340" s="22">
        <f>SUMIF('Shamrock 5K'!$F$2:$F$300,$F340,'Shamrock 5K'!$J$2:$J$300)</f>
        <v>0</v>
      </c>
      <c r="H340" s="22">
        <f>SUMIF('Nashua 10K'!$F$2:$F$300,$F340,'Nashua 10K'!$J$2:$J$300)</f>
        <v>0</v>
      </c>
      <c r="I340" s="22">
        <f>SUMIF('Shaker 7'!$F$2:$F$300,$F340,'Shaker 7'!$J$2:$J$300)</f>
        <v>0</v>
      </c>
      <c r="J340" s="22">
        <f>SUMIF('Run for Freedom 5K'!$F$2:$F$300,$F340,'Run for Freedom 5K'!$J$2:$J$300)</f>
        <v>0</v>
      </c>
      <c r="K340" s="22">
        <f>SUMIF('Footrace for the Fallen 5K'!$F$2:$F$366,$F340,'Footrace for the Fallen 5K'!$J$2:$J$366)</f>
        <v>1</v>
      </c>
      <c r="L340" s="22">
        <f>SUMIF('New England Half'!$F$2:$F$355,$F340,'New England Half'!$J$2:$J$355)</f>
        <v>0</v>
      </c>
      <c r="M340" s="24">
        <f>SUM(G340:L340)</f>
        <v>1</v>
      </c>
    </row>
    <row r="341" spans="1:13">
      <c r="A341" t="s">
        <v>693</v>
      </c>
      <c r="B341" t="s">
        <v>694</v>
      </c>
      <c r="C341" t="s">
        <v>38</v>
      </c>
      <c r="D341">
        <v>77</v>
      </c>
      <c r="E341" t="s">
        <v>18</v>
      </c>
      <c r="F341" s="19" t="str">
        <f>A341&amp;B341&amp;C341&amp;E341</f>
        <v>JudyGutryFGREATER DERRY TRACK CLUB</v>
      </c>
      <c r="G341" s="22">
        <f>SUMIF('Shamrock 5K'!$F$2:$F$300,$F341,'Shamrock 5K'!$J$2:$J$300)</f>
        <v>0</v>
      </c>
      <c r="H341" s="22">
        <f>SUMIF('Nashua 10K'!$F$2:$F$300,$F341,'Nashua 10K'!$J$2:$J$300)</f>
        <v>0</v>
      </c>
      <c r="I341" s="22">
        <f>SUMIF('Shaker 7'!$F$2:$F$300,$F341,'Shaker 7'!$J$2:$J$300)</f>
        <v>0</v>
      </c>
      <c r="J341" s="22">
        <f>SUMIF('Run for Freedom 5K'!$F$2:$F$300,$F341,'Run for Freedom 5K'!$J$2:$J$300)</f>
        <v>1</v>
      </c>
      <c r="K341" s="22">
        <f>SUMIF('Footrace for the Fallen 5K'!$F$2:$F$366,$F341,'Footrace for the Fallen 5K'!$J$2:$J$366)</f>
        <v>0</v>
      </c>
      <c r="L341" s="22">
        <f>SUMIF('New England Half'!$F$2:$F$355,$F341,'New England Half'!$J$2:$J$355)</f>
        <v>0</v>
      </c>
      <c r="M341" s="24">
        <f>SUM(G341:L341)</f>
        <v>1</v>
      </c>
    </row>
    <row r="342" spans="1:13">
      <c r="A342" s="3" t="s">
        <v>329</v>
      </c>
      <c r="B342" s="3" t="s">
        <v>330</v>
      </c>
      <c r="C342" s="3" t="s">
        <v>38</v>
      </c>
      <c r="D342" s="3">
        <v>79</v>
      </c>
      <c r="E342" s="3" t="s">
        <v>20</v>
      </c>
      <c r="F342" s="19" t="str">
        <f>A342&amp;B342&amp;C342&amp;E342</f>
        <v>SallyScanlonFUPPER VALLEY RUNNING CLUB</v>
      </c>
      <c r="G342" s="22">
        <f>SUMIF('Shamrock 5K'!$F$2:$F$300,$F342,'Shamrock 5K'!$J$2:$J$300)</f>
        <v>1</v>
      </c>
      <c r="H342" s="22">
        <f>SUMIF('Nashua 10K'!$F$2:$F$300,$F342,'Nashua 10K'!$J$2:$J$300)</f>
        <v>0</v>
      </c>
      <c r="I342" s="22">
        <f>SUMIF('Shaker 7'!$F$2:$F$300,$F342,'Shaker 7'!$J$2:$J$300)</f>
        <v>0</v>
      </c>
      <c r="J342" s="22">
        <f>SUMIF('Run for Freedom 5K'!$F$2:$F$300,$F342,'Run for Freedom 5K'!$J$2:$J$300)</f>
        <v>0</v>
      </c>
      <c r="K342" s="22">
        <f>SUMIF('Footrace for the Fallen 5K'!$F$2:$F$366,$F342,'Footrace for the Fallen 5K'!$J$2:$J$366)</f>
        <v>0</v>
      </c>
      <c r="L342" s="22">
        <f>SUMIF('New England Half'!$F$2:$F$355,$F342,'New England Half'!$J$2:$J$355)</f>
        <v>0</v>
      </c>
      <c r="M342" s="24">
        <f>SUM(G342:L342)</f>
        <v>1</v>
      </c>
    </row>
    <row r="343" spans="1:13">
      <c r="M343" s="24"/>
    </row>
    <row r="344" spans="1:13">
      <c r="M344" s="24"/>
    </row>
    <row r="345" spans="1:13">
      <c r="M345" s="24"/>
    </row>
    <row r="346" spans="1:13">
      <c r="M346" s="24"/>
    </row>
    <row r="347" spans="1:13">
      <c r="M347" s="24"/>
    </row>
    <row r="348" spans="1:13">
      <c r="M348" s="24"/>
    </row>
    <row r="349" spans="1:13">
      <c r="M349" s="24"/>
    </row>
    <row r="350" spans="1:13">
      <c r="M350" s="24"/>
    </row>
    <row r="351" spans="1:13">
      <c r="M351" s="24"/>
    </row>
    <row r="352" spans="1:13">
      <c r="M352" s="24"/>
    </row>
    <row r="353" spans="13:13">
      <c r="M353" s="24"/>
    </row>
    <row r="354" spans="13:13">
      <c r="M354" s="24"/>
    </row>
    <row r="355" spans="13:13">
      <c r="M355" s="24"/>
    </row>
    <row r="356" spans="13:13">
      <c r="M356" s="24"/>
    </row>
    <row r="357" spans="13:13">
      <c r="M357" s="24"/>
    </row>
    <row r="358" spans="13:13">
      <c r="M358" s="24"/>
    </row>
    <row r="359" spans="13:13">
      <c r="M359" s="24"/>
    </row>
    <row r="360" spans="13:13">
      <c r="M360" s="24"/>
    </row>
    <row r="361" spans="13:13">
      <c r="M361" s="24"/>
    </row>
    <row r="362" spans="13:13">
      <c r="M362" s="24"/>
    </row>
    <row r="363" spans="13:13">
      <c r="M363" s="24"/>
    </row>
    <row r="364" spans="13:13">
      <c r="M364" s="24"/>
    </row>
    <row r="365" spans="13:13">
      <c r="M365" s="24"/>
    </row>
    <row r="366" spans="13:13">
      <c r="M366" s="24"/>
    </row>
    <row r="367" spans="13:13">
      <c r="M367" s="24"/>
    </row>
    <row r="368" spans="13:13">
      <c r="M368" s="24"/>
    </row>
    <row r="369" spans="13:13">
      <c r="M369" s="24"/>
    </row>
    <row r="370" spans="13:13">
      <c r="M370" s="24"/>
    </row>
    <row r="371" spans="13:13">
      <c r="M371" s="24"/>
    </row>
    <row r="372" spans="13:13">
      <c r="M372" s="24"/>
    </row>
    <row r="373" spans="13:13">
      <c r="M373" s="24"/>
    </row>
    <row r="374" spans="13:13">
      <c r="M374" s="24"/>
    </row>
    <row r="375" spans="13:13">
      <c r="M375" s="24"/>
    </row>
    <row r="376" spans="13:13">
      <c r="M376" s="24"/>
    </row>
    <row r="377" spans="13:13">
      <c r="M377" s="24"/>
    </row>
    <row r="378" spans="13:13">
      <c r="M378" s="24"/>
    </row>
    <row r="379" spans="13:13">
      <c r="M379" s="24"/>
    </row>
    <row r="380" spans="13:13">
      <c r="M380" s="24"/>
    </row>
    <row r="381" spans="13:13">
      <c r="M381" s="24"/>
    </row>
    <row r="382" spans="13:13">
      <c r="M382" s="24"/>
    </row>
    <row r="383" spans="13:13">
      <c r="M383" s="24"/>
    </row>
    <row r="384" spans="13:13">
      <c r="M384" s="24"/>
    </row>
    <row r="385" spans="13:13">
      <c r="M385" s="24"/>
    </row>
    <row r="386" spans="13:13">
      <c r="M386" s="24"/>
    </row>
    <row r="387" spans="13:13">
      <c r="M387" s="24"/>
    </row>
    <row r="388" spans="13:13">
      <c r="M388" s="24"/>
    </row>
    <row r="389" spans="13:13">
      <c r="M389" s="24"/>
    </row>
    <row r="390" spans="13:13">
      <c r="M390" s="24"/>
    </row>
    <row r="391" spans="13:13">
      <c r="M391" s="24"/>
    </row>
    <row r="392" spans="13:13">
      <c r="M392" s="24"/>
    </row>
    <row r="393" spans="13:13">
      <c r="M393" s="24"/>
    </row>
    <row r="394" spans="13:13">
      <c r="M394" s="24"/>
    </row>
    <row r="395" spans="13:13">
      <c r="M395" s="24"/>
    </row>
    <row r="396" spans="13:13">
      <c r="M396" s="24"/>
    </row>
    <row r="397" spans="13:13">
      <c r="M397" s="24"/>
    </row>
    <row r="398" spans="13:13">
      <c r="M398" s="24"/>
    </row>
    <row r="399" spans="13:13">
      <c r="M399" s="24"/>
    </row>
    <row r="400" spans="13:13">
      <c r="M400" s="24"/>
    </row>
    <row r="401" spans="13:13">
      <c r="M401" s="24"/>
    </row>
    <row r="402" spans="13:13">
      <c r="M402" s="24"/>
    </row>
    <row r="403" spans="13:13">
      <c r="M403" s="24"/>
    </row>
    <row r="404" spans="13:13">
      <c r="M404" s="24"/>
    </row>
    <row r="405" spans="13:13">
      <c r="M405" s="24"/>
    </row>
    <row r="406" spans="13:13">
      <c r="M406" s="24"/>
    </row>
    <row r="407" spans="13:13">
      <c r="M407" s="24"/>
    </row>
    <row r="408" spans="13:13">
      <c r="M408" s="24"/>
    </row>
    <row r="409" spans="13:13">
      <c r="M409" s="24"/>
    </row>
    <row r="410" spans="13:13">
      <c r="M410" s="24"/>
    </row>
    <row r="411" spans="13:13">
      <c r="M411" s="24"/>
    </row>
    <row r="412" spans="13:13">
      <c r="M412" s="24"/>
    </row>
    <row r="413" spans="13:13">
      <c r="M413" s="24"/>
    </row>
    <row r="414" spans="13:13">
      <c r="M414" s="24"/>
    </row>
    <row r="415" spans="13:13">
      <c r="M415" s="24"/>
    </row>
    <row r="416" spans="13:13">
      <c r="M416" s="24"/>
    </row>
    <row r="417" spans="13:13">
      <c r="M417" s="24"/>
    </row>
    <row r="418" spans="13:13">
      <c r="M418" s="24"/>
    </row>
    <row r="419" spans="13:13">
      <c r="M419" s="24"/>
    </row>
    <row r="420" spans="13:13">
      <c r="M420" s="24"/>
    </row>
    <row r="421" spans="13:13">
      <c r="M421" s="24"/>
    </row>
    <row r="422" spans="13:13">
      <c r="M422" s="24"/>
    </row>
    <row r="423" spans="13:13">
      <c r="M423" s="24"/>
    </row>
    <row r="424" spans="13:13">
      <c r="M424" s="24"/>
    </row>
    <row r="425" spans="13:13">
      <c r="M425" s="24"/>
    </row>
    <row r="426" spans="13:13">
      <c r="M426" s="24"/>
    </row>
    <row r="427" spans="13:13">
      <c r="M427" s="24"/>
    </row>
    <row r="428" spans="13:13">
      <c r="M428" s="24"/>
    </row>
    <row r="429" spans="13:13">
      <c r="M429" s="24"/>
    </row>
    <row r="430" spans="13:13">
      <c r="M430" s="24"/>
    </row>
    <row r="431" spans="13:13">
      <c r="M431" s="24"/>
    </row>
    <row r="432" spans="13:13">
      <c r="M432" s="24"/>
    </row>
    <row r="433" spans="13:13">
      <c r="M433" s="24"/>
    </row>
    <row r="434" spans="13:13">
      <c r="M434" s="24"/>
    </row>
    <row r="435" spans="13:13">
      <c r="M435" s="24"/>
    </row>
    <row r="436" spans="13:13">
      <c r="M436" s="24"/>
    </row>
    <row r="437" spans="13:13">
      <c r="M437" s="24"/>
    </row>
    <row r="438" spans="13:13">
      <c r="M438" s="24"/>
    </row>
    <row r="439" spans="13:13">
      <c r="M439" s="24"/>
    </row>
    <row r="440" spans="13:13">
      <c r="M440" s="24"/>
    </row>
    <row r="441" spans="13:13">
      <c r="M441" s="24"/>
    </row>
    <row r="442" spans="13:13">
      <c r="M442" s="24"/>
    </row>
    <row r="443" spans="13:13">
      <c r="M443" s="24"/>
    </row>
    <row r="444" spans="13:13">
      <c r="M444" s="24"/>
    </row>
    <row r="445" spans="13:13">
      <c r="M445" s="24"/>
    </row>
    <row r="446" spans="13:13">
      <c r="M446" s="24"/>
    </row>
    <row r="447" spans="13:13">
      <c r="M447" s="24"/>
    </row>
    <row r="448" spans="13:13">
      <c r="M448" s="24"/>
    </row>
    <row r="449" spans="13:13">
      <c r="M449" s="24"/>
    </row>
    <row r="450" spans="13:13">
      <c r="M450" s="24"/>
    </row>
    <row r="451" spans="13:13">
      <c r="M451" s="24"/>
    </row>
    <row r="452" spans="13:13">
      <c r="M452" s="24"/>
    </row>
    <row r="453" spans="13:13">
      <c r="M453" s="24"/>
    </row>
    <row r="454" spans="13:13">
      <c r="M454" s="24"/>
    </row>
    <row r="455" spans="13:13">
      <c r="M455" s="24"/>
    </row>
    <row r="456" spans="13:13">
      <c r="M456" s="24"/>
    </row>
    <row r="457" spans="13:13">
      <c r="M457" s="24"/>
    </row>
    <row r="458" spans="13:13">
      <c r="M458" s="24"/>
    </row>
    <row r="459" spans="13:13">
      <c r="M459" s="24"/>
    </row>
    <row r="460" spans="13:13">
      <c r="M460" s="24"/>
    </row>
    <row r="461" spans="13:13">
      <c r="M461" s="24"/>
    </row>
    <row r="462" spans="13:13">
      <c r="M462" s="24"/>
    </row>
    <row r="463" spans="13:13">
      <c r="M463" s="24"/>
    </row>
    <row r="464" spans="13:13">
      <c r="M464" s="24"/>
    </row>
    <row r="465" spans="13:13">
      <c r="M465" s="24"/>
    </row>
    <row r="466" spans="13:13">
      <c r="M466" s="24"/>
    </row>
    <row r="467" spans="13:13">
      <c r="M467" s="24"/>
    </row>
    <row r="468" spans="13:13">
      <c r="M468" s="24"/>
    </row>
    <row r="469" spans="13:13">
      <c r="M469" s="24"/>
    </row>
    <row r="470" spans="13:13">
      <c r="M470" s="24"/>
    </row>
    <row r="471" spans="13:13">
      <c r="M471" s="24"/>
    </row>
    <row r="472" spans="13:13">
      <c r="M472" s="24"/>
    </row>
    <row r="473" spans="13:13">
      <c r="M473" s="24"/>
    </row>
    <row r="474" spans="13:13">
      <c r="M474" s="24"/>
    </row>
    <row r="475" spans="13:13">
      <c r="M475" s="24"/>
    </row>
    <row r="476" spans="13:13">
      <c r="M476" s="24"/>
    </row>
    <row r="477" spans="13:13">
      <c r="M477" s="24"/>
    </row>
    <row r="478" spans="13:13">
      <c r="M478" s="24"/>
    </row>
    <row r="479" spans="13:13">
      <c r="M479" s="24"/>
    </row>
    <row r="480" spans="13:13">
      <c r="M480" s="24"/>
    </row>
    <row r="481" spans="13:13">
      <c r="M481" s="24"/>
    </row>
    <row r="482" spans="13:13">
      <c r="M482" s="24"/>
    </row>
    <row r="483" spans="13:13">
      <c r="M483" s="24"/>
    </row>
    <row r="484" spans="13:13">
      <c r="M484" s="24"/>
    </row>
    <row r="485" spans="13:13">
      <c r="M485" s="24"/>
    </row>
    <row r="486" spans="13:13">
      <c r="M486" s="24"/>
    </row>
    <row r="487" spans="13:13">
      <c r="M487" s="24"/>
    </row>
    <row r="488" spans="13:13">
      <c r="M488" s="24"/>
    </row>
    <row r="489" spans="13:13">
      <c r="M489" s="24"/>
    </row>
    <row r="490" spans="13:13">
      <c r="M490" s="24"/>
    </row>
    <row r="491" spans="13:13">
      <c r="M491" s="24"/>
    </row>
    <row r="492" spans="13:13">
      <c r="M492" s="24"/>
    </row>
    <row r="493" spans="13:13">
      <c r="M493" s="24"/>
    </row>
    <row r="494" spans="13:13">
      <c r="M494" s="24"/>
    </row>
    <row r="495" spans="13:13">
      <c r="M495" s="24"/>
    </row>
    <row r="496" spans="13:13">
      <c r="M496" s="24"/>
    </row>
    <row r="497" spans="6:13">
      <c r="F497" s="6"/>
      <c r="M497" s="24"/>
    </row>
  </sheetData>
  <sortState xmlns:xlrd2="http://schemas.microsoft.com/office/spreadsheetml/2017/richdata2" ref="A2:M497">
    <sortCondition descending="1" ref="M2:M497"/>
    <sortCondition descending="1" ref="L2:L497"/>
  </sortState>
  <pageMargins left="0.7" right="0.7" top="0.75" bottom="0.75" header="0.3" footer="0.3"/>
  <pageSetup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30</vt:i4>
      </vt:variant>
    </vt:vector>
  </HeadingPairs>
  <TitlesOfParts>
    <vt:vector size="30" baseType="lpstr">
      <vt:lpstr>Team Standings</vt:lpstr>
      <vt:lpstr>Granite Runners</vt:lpstr>
      <vt:lpstr>Shamrock 5K</vt:lpstr>
      <vt:lpstr>Nashua 10K</vt:lpstr>
      <vt:lpstr>Shaker 7</vt:lpstr>
      <vt:lpstr>Run for Freedom 5K</vt:lpstr>
      <vt:lpstr>Footrace for the Fallen 5K</vt:lpstr>
      <vt:lpstr>New England Half</vt:lpstr>
      <vt:lpstr>F Individual Standings</vt:lpstr>
      <vt:lpstr>F 29&amp;U</vt:lpstr>
      <vt:lpstr>F 30s</vt:lpstr>
      <vt:lpstr>F 40s</vt:lpstr>
      <vt:lpstr>F 50s</vt:lpstr>
      <vt:lpstr>F 60s</vt:lpstr>
      <vt:lpstr>F 70+</vt:lpstr>
      <vt:lpstr>M Individual Standings</vt:lpstr>
      <vt:lpstr>M 29&amp;U</vt:lpstr>
      <vt:lpstr>M 30s</vt:lpstr>
      <vt:lpstr>M 40s</vt:lpstr>
      <vt:lpstr>M 50s</vt:lpstr>
      <vt:lpstr>M 60s</vt:lpstr>
      <vt:lpstr>M 70+</vt:lpstr>
      <vt:lpstr>Point Table</vt:lpstr>
      <vt:lpstr>Point Table - Half</vt:lpstr>
      <vt:lpstr>F 5K Road</vt:lpstr>
      <vt:lpstr>M 5K Road</vt:lpstr>
      <vt:lpstr>F 10K Road</vt:lpstr>
      <vt:lpstr>M 10K Road</vt:lpstr>
      <vt:lpstr>F Half</vt:lpstr>
      <vt:lpstr>M Half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Aiken</dc:creator>
  <cp:lastModifiedBy>James Aiken</cp:lastModifiedBy>
  <dcterms:created xsi:type="dcterms:W3CDTF">2022-03-27T20:52:16Z</dcterms:created>
  <dcterms:modified xsi:type="dcterms:W3CDTF">2024-10-26T19:12:01Z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59dbfb2-99d1-4800-bc52-5e645ca43df1_Enabled">
    <vt:lpwstr>true</vt:lpwstr>
  </property>
  <property fmtid="{D5CDD505-2E9C-101B-9397-08002B2CF9AE}" pid="3" name="MSIP_Label_459dbfb2-99d1-4800-bc52-5e645ca43df1_SetDate">
    <vt:lpwstr>2023-06-20T15:30:55Z</vt:lpwstr>
  </property>
  <property fmtid="{D5CDD505-2E9C-101B-9397-08002B2CF9AE}" pid="4" name="MSIP_Label_459dbfb2-99d1-4800-bc52-5e645ca43df1_Method">
    <vt:lpwstr>Standard</vt:lpwstr>
  </property>
  <property fmtid="{D5CDD505-2E9C-101B-9397-08002B2CF9AE}" pid="5" name="MSIP_Label_459dbfb2-99d1-4800-bc52-5e645ca43df1_Name">
    <vt:lpwstr>defa4170-0d19-0005-0004-bc88714345d2</vt:lpwstr>
  </property>
  <property fmtid="{D5CDD505-2E9C-101B-9397-08002B2CF9AE}" pid="6" name="MSIP_Label_459dbfb2-99d1-4800-bc52-5e645ca43df1_SiteId">
    <vt:lpwstr>65580b2b-5e0d-4e60-a239-afb35fd31cde</vt:lpwstr>
  </property>
  <property fmtid="{D5CDD505-2E9C-101B-9397-08002B2CF9AE}" pid="7" name="MSIP_Label_459dbfb2-99d1-4800-bc52-5e645ca43df1_ActionId">
    <vt:lpwstr>0500a516-994a-40ce-acf5-261ba76c050a</vt:lpwstr>
  </property>
  <property fmtid="{D5CDD505-2E9C-101B-9397-08002B2CF9AE}" pid="8" name="MSIP_Label_459dbfb2-99d1-4800-bc52-5e645ca43df1_ContentBits">
    <vt:lpwstr>0</vt:lpwstr>
  </property>
</Properties>
</file>