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woodardcurran-my.sharepoint.com/personal/jaiken_woodardcurran_com/Documents/_PCFolders/Desktop/Jim/running/NHGP/"/>
    </mc:Choice>
  </mc:AlternateContent>
  <xr:revisionPtr revIDLastSave="411" documentId="8_{6D567D60-5094-4D7A-A4A3-167AB951F6CB}" xr6:coauthVersionLast="47" xr6:coauthVersionMax="47" xr10:uidLastSave="{AA4140DB-5D91-45EE-80B7-7950130E945C}"/>
  <bookViews>
    <workbookView xWindow="-103" yWindow="-103" windowWidth="19543" windowHeight="12377" xr2:uid="{00000000-000D-0000-FFFF-FFFF00000000}"/>
  </bookViews>
  <sheets>
    <sheet name="Team Standings" sheetId="1" r:id="rId1"/>
    <sheet name="Granite Runners" sheetId="2" state="hidden" r:id="rId2"/>
    <sheet name="Aviation 4M" sheetId="20" r:id="rId3"/>
    <sheet name="Capital City Classic" sheetId="18" r:id="rId4"/>
    <sheet name="Auburn 10M" sheetId="33" r:id="rId5"/>
    <sheet name="Tiger 12K" sheetId="34" r:id="rId6"/>
    <sheet name="F Individual Standings" sheetId="3" r:id="rId7"/>
    <sheet name="F 29&amp;U" sheetId="4" r:id="rId8"/>
    <sheet name="F 30s" sheetId="5" r:id="rId9"/>
    <sheet name="F 40s" sheetId="6" r:id="rId10"/>
    <sheet name="F 50s" sheetId="7" r:id="rId11"/>
    <sheet name="F 60s" sheetId="8" r:id="rId12"/>
    <sheet name="F 70+" sheetId="9" r:id="rId13"/>
    <sheet name="M Individual Standings" sheetId="10" r:id="rId14"/>
    <sheet name="M 29&amp;U" sheetId="11" r:id="rId15"/>
    <sheet name="M 30s" sheetId="12" r:id="rId16"/>
    <sheet name="M 40s" sheetId="13" r:id="rId17"/>
    <sheet name="M 50s" sheetId="14" r:id="rId18"/>
    <sheet name="M 60s" sheetId="15" r:id="rId19"/>
    <sheet name="M 70+" sheetId="16" r:id="rId20"/>
    <sheet name="Point Table" sheetId="22" state="hidden" r:id="rId21"/>
    <sheet name="Point Table - Half" sheetId="35" state="hidden" r:id="rId22"/>
    <sheet name="F 5K Road" sheetId="31" state="hidden" r:id="rId23"/>
    <sheet name="M 5K Road" sheetId="32" state="hidden" r:id="rId24"/>
    <sheet name="F 10K Road" sheetId="27" state="hidden" r:id="rId25"/>
    <sheet name="M 10K Road" sheetId="28" state="hidden" r:id="rId26"/>
    <sheet name="F Half" sheetId="29" state="hidden" r:id="rId27"/>
    <sheet name="M Half" sheetId="30" state="hidden" r:id="rId28"/>
  </sheets>
  <definedNames>
    <definedName name="_xlnm._FilterDatabase" localSheetId="4" hidden="1">'Auburn 10M'!$A$1:$J$194</definedName>
    <definedName name="_xlnm._FilterDatabase" localSheetId="2" hidden="1">'Aviation 4M'!$A$1:$J$74</definedName>
    <definedName name="_xlnm._FilterDatabase" localSheetId="3" hidden="1">'Capital City Classic'!$A$1:$J$151</definedName>
    <definedName name="_xlnm._FilterDatabase" localSheetId="7" hidden="1">'F 29&amp;U'!$A$1:$K$1</definedName>
    <definedName name="_xlnm._FilterDatabase" localSheetId="8" hidden="1">'F 30s'!$A$1:$K$1</definedName>
    <definedName name="_xlnm._FilterDatabase" localSheetId="9" hidden="1">'F 40s'!$A$1:$K$1</definedName>
    <definedName name="_xlnm._FilterDatabase" localSheetId="10" hidden="1">'F 50s'!$A$1:$K$1</definedName>
    <definedName name="_xlnm._FilterDatabase" localSheetId="11" hidden="1">'F 60s'!$A$1:$K$1</definedName>
    <definedName name="_xlnm._FilterDatabase" localSheetId="12" hidden="1">'F 70+'!$A$1:$J$464</definedName>
    <definedName name="_xlnm._FilterDatabase" localSheetId="6" hidden="1">'F Individual Standings'!$A$1:$K$305</definedName>
    <definedName name="_xlnm._FilterDatabase" localSheetId="1" hidden="1">'Granite Runners'!$A$1:$J$1</definedName>
    <definedName name="_xlnm._FilterDatabase" localSheetId="14" hidden="1">'M 29&amp;U'!$A$1:$J$235</definedName>
    <definedName name="_xlnm._FilterDatabase" localSheetId="15" hidden="1">'M 30s'!$A$1:$J$267</definedName>
    <definedName name="_xlnm._FilterDatabase" localSheetId="16" hidden="1">'M 40s'!$A$1:$J$271</definedName>
    <definedName name="_xlnm._FilterDatabase" localSheetId="17" hidden="1">'M 50s'!$A$1:$K$1</definedName>
    <definedName name="_xlnm._FilterDatabase" localSheetId="18" hidden="1">'M 60s'!$A$1:$J$281</definedName>
    <definedName name="_xlnm._FilterDatabase" localSheetId="19" hidden="1">'M 70+'!$A$1:$J$278</definedName>
    <definedName name="_xlnm._FilterDatabase" localSheetId="13" hidden="1">'M Individual Standings'!$A$1:$K$1</definedName>
    <definedName name="_xlnm._FilterDatabase" localSheetId="5" hidden="1">'Tiger 12K'!$A$1:$J$55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8" i="1"/>
  <c r="E7" i="1"/>
  <c r="E9" i="1"/>
  <c r="E10" i="1"/>
  <c r="E11" i="1"/>
  <c r="E12" i="1"/>
  <c r="E2" i="1"/>
  <c r="D3" i="1"/>
  <c r="D4" i="1"/>
  <c r="D5" i="1"/>
  <c r="D6" i="1"/>
  <c r="D8" i="1"/>
  <c r="D7" i="1"/>
  <c r="D9" i="1"/>
  <c r="D10" i="1"/>
  <c r="D11" i="1"/>
  <c r="D12" i="1"/>
  <c r="D2" i="1"/>
  <c r="C3" i="1"/>
  <c r="C4" i="1"/>
  <c r="C5" i="1"/>
  <c r="C6" i="1"/>
  <c r="C8" i="1"/>
  <c r="C7" i="1"/>
  <c r="C9" i="1"/>
  <c r="C10" i="1"/>
  <c r="C11" i="1"/>
  <c r="C12" i="1"/>
  <c r="C2" i="1"/>
  <c r="B3" i="1"/>
  <c r="B4" i="1"/>
  <c r="B5" i="1"/>
  <c r="B6" i="1"/>
  <c r="B8" i="1"/>
  <c r="B7" i="1"/>
  <c r="B9" i="1"/>
  <c r="B10" i="1"/>
  <c r="B11" i="1"/>
  <c r="B12" i="1"/>
  <c r="B2" i="1"/>
  <c r="F229" i="33"/>
  <c r="H229" i="33"/>
  <c r="F230" i="33"/>
  <c r="H230" i="33"/>
  <c r="F231" i="33"/>
  <c r="H231" i="33"/>
  <c r="F232" i="33"/>
  <c r="H232" i="33"/>
  <c r="I3" i="34" l="1"/>
  <c r="I4" i="34"/>
  <c r="I5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2" i="34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2" i="18"/>
  <c r="I3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2" i="20"/>
  <c r="G16" i="15"/>
  <c r="J9" i="14"/>
  <c r="J13" i="14"/>
  <c r="J18" i="14"/>
  <c r="G23" i="14"/>
  <c r="J34" i="14"/>
  <c r="H31" i="13"/>
  <c r="J6" i="12"/>
  <c r="G17" i="12"/>
  <c r="H17" i="12"/>
  <c r="G21" i="12"/>
  <c r="G3" i="11"/>
  <c r="H3" i="11"/>
  <c r="J3" i="11"/>
  <c r="G4" i="11"/>
  <c r="H4" i="11"/>
  <c r="G7" i="11"/>
  <c r="H7" i="11"/>
  <c r="J7" i="11"/>
  <c r="G8" i="11"/>
  <c r="G9" i="11"/>
  <c r="J9" i="11"/>
  <c r="G10" i="11"/>
  <c r="H10" i="11"/>
  <c r="H11" i="11"/>
  <c r="J11" i="11"/>
  <c r="G12" i="11"/>
  <c r="H12" i="11"/>
  <c r="J12" i="11"/>
  <c r="G13" i="11"/>
  <c r="J13" i="11"/>
  <c r="G14" i="11"/>
  <c r="H14" i="11"/>
  <c r="J14" i="11"/>
  <c r="G15" i="11"/>
  <c r="J15" i="11"/>
  <c r="G16" i="11"/>
  <c r="H16" i="11"/>
  <c r="J16" i="11"/>
  <c r="G17" i="11"/>
  <c r="J17" i="11"/>
  <c r="G18" i="11"/>
  <c r="H18" i="11"/>
  <c r="J18" i="11"/>
  <c r="G19" i="11"/>
  <c r="H19" i="11"/>
  <c r="J19" i="11"/>
  <c r="G20" i="11"/>
  <c r="J20" i="11"/>
  <c r="G21" i="11"/>
  <c r="J21" i="11"/>
  <c r="G22" i="11"/>
  <c r="J22" i="11"/>
  <c r="G23" i="11"/>
  <c r="H23" i="11"/>
  <c r="J23" i="11"/>
  <c r="G24" i="11"/>
  <c r="J24" i="11"/>
  <c r="G25" i="11"/>
  <c r="H25" i="11"/>
  <c r="J25" i="11"/>
  <c r="G26" i="11"/>
  <c r="H26" i="11"/>
  <c r="J26" i="11"/>
  <c r="J64" i="10"/>
  <c r="G108" i="10"/>
  <c r="J108" i="10"/>
  <c r="G146" i="10"/>
  <c r="J146" i="10"/>
  <c r="G81" i="10"/>
  <c r="J81" i="10"/>
  <c r="G28" i="10"/>
  <c r="H28" i="10"/>
  <c r="G153" i="10"/>
  <c r="H153" i="10"/>
  <c r="J153" i="10"/>
  <c r="J111" i="10"/>
  <c r="G141" i="10"/>
  <c r="G73" i="10"/>
  <c r="J73" i="10"/>
  <c r="G148" i="10"/>
  <c r="H148" i="10"/>
  <c r="J148" i="10"/>
  <c r="G40" i="10"/>
  <c r="H40" i="10"/>
  <c r="J87" i="10"/>
  <c r="G154" i="10"/>
  <c r="H154" i="10"/>
  <c r="J154" i="10"/>
  <c r="G119" i="10"/>
  <c r="H119" i="10"/>
  <c r="J119" i="10"/>
  <c r="G31" i="10"/>
  <c r="H31" i="10"/>
  <c r="H140" i="10"/>
  <c r="J140" i="10"/>
  <c r="G35" i="10"/>
  <c r="H35" i="10"/>
  <c r="H97" i="10"/>
  <c r="J155" i="10"/>
  <c r="G30" i="10"/>
  <c r="J30" i="10"/>
  <c r="J124" i="10"/>
  <c r="G151" i="10"/>
  <c r="H151" i="10"/>
  <c r="J151" i="10"/>
  <c r="G156" i="10"/>
  <c r="G11" i="10"/>
  <c r="H11" i="10"/>
  <c r="G51" i="10"/>
  <c r="J51" i="10"/>
  <c r="G14" i="10"/>
  <c r="J14" i="10"/>
  <c r="G39" i="10"/>
  <c r="G98" i="10"/>
  <c r="H98" i="10"/>
  <c r="J98" i="10"/>
  <c r="G157" i="10"/>
  <c r="H157" i="10"/>
  <c r="J157" i="10"/>
  <c r="G78" i="10"/>
  <c r="J78" i="10"/>
  <c r="G122" i="10"/>
  <c r="J122" i="10"/>
  <c r="G112" i="10"/>
  <c r="H112" i="10"/>
  <c r="J112" i="10"/>
  <c r="H26" i="10"/>
  <c r="J26" i="10"/>
  <c r="J66" i="10"/>
  <c r="H102" i="10"/>
  <c r="G160" i="10"/>
  <c r="H160" i="10"/>
  <c r="J160" i="10"/>
  <c r="G17" i="10"/>
  <c r="J17" i="10"/>
  <c r="G117" i="10"/>
  <c r="J117" i="10"/>
  <c r="J5" i="10"/>
  <c r="G24" i="10"/>
  <c r="H24" i="10"/>
  <c r="J24" i="10"/>
  <c r="G27" i="10"/>
  <c r="J27" i="10"/>
  <c r="H93" i="10"/>
  <c r="J93" i="10"/>
  <c r="G113" i="10"/>
  <c r="J113" i="10"/>
  <c r="J152" i="10"/>
  <c r="G29" i="10"/>
  <c r="H29" i="10"/>
  <c r="G100" i="10"/>
  <c r="J100" i="10"/>
  <c r="G123" i="10"/>
  <c r="H123" i="10"/>
  <c r="J123" i="10"/>
  <c r="G129" i="10"/>
  <c r="J129" i="10"/>
  <c r="G114" i="10"/>
  <c r="H114" i="10"/>
  <c r="J114" i="10"/>
  <c r="G19" i="10"/>
  <c r="H19" i="10"/>
  <c r="G70" i="10"/>
  <c r="J70" i="10"/>
  <c r="G137" i="10"/>
  <c r="J137" i="10"/>
  <c r="H59" i="10"/>
  <c r="G95" i="10"/>
  <c r="H95" i="10"/>
  <c r="H109" i="10"/>
  <c r="J109" i="10"/>
  <c r="G163" i="10"/>
  <c r="J65" i="10"/>
  <c r="G105" i="10"/>
  <c r="J105" i="10"/>
  <c r="G57" i="10"/>
  <c r="H57" i="10"/>
  <c r="G103" i="10"/>
  <c r="J103" i="10"/>
  <c r="G75" i="10"/>
  <c r="G85" i="10"/>
  <c r="H85" i="10"/>
  <c r="J85" i="10"/>
  <c r="G126" i="10"/>
  <c r="J126" i="10"/>
  <c r="G128" i="10"/>
  <c r="H128" i="10"/>
  <c r="G165" i="10"/>
  <c r="H165" i="10"/>
  <c r="J165" i="10"/>
  <c r="G52" i="10"/>
  <c r="H88" i="10"/>
  <c r="G107" i="10"/>
  <c r="J107" i="10"/>
  <c r="G138" i="10"/>
  <c r="H138" i="10"/>
  <c r="J138" i="10"/>
  <c r="G116" i="10"/>
  <c r="J116" i="10"/>
  <c r="G145" i="10"/>
  <c r="J145" i="10"/>
  <c r="J166" i="10"/>
  <c r="G106" i="10"/>
  <c r="H106" i="10"/>
  <c r="J106" i="10"/>
  <c r="G130" i="10"/>
  <c r="H130" i="10"/>
  <c r="J130" i="10"/>
  <c r="G136" i="10"/>
  <c r="J136" i="10"/>
  <c r="J147" i="10"/>
  <c r="G71" i="10"/>
  <c r="H71" i="10"/>
  <c r="G4" i="9"/>
  <c r="J5" i="9"/>
  <c r="J28" i="8"/>
  <c r="G33" i="8"/>
  <c r="J33" i="8"/>
  <c r="J7" i="7"/>
  <c r="G13" i="7"/>
  <c r="J50" i="7"/>
  <c r="H61" i="7"/>
  <c r="J61" i="7"/>
  <c r="J63" i="7"/>
  <c r="J30" i="6"/>
  <c r="J38" i="6"/>
  <c r="J42" i="6"/>
  <c r="G43" i="6"/>
  <c r="G44" i="6"/>
  <c r="G46" i="6"/>
  <c r="H4" i="5"/>
  <c r="G12" i="5"/>
  <c r="G17" i="5"/>
  <c r="H25" i="5"/>
  <c r="J27" i="5"/>
  <c r="G30" i="5"/>
  <c r="J5" i="4"/>
  <c r="H6" i="4"/>
  <c r="J6" i="4"/>
  <c r="H3" i="3"/>
  <c r="J3" i="3"/>
  <c r="H18" i="3"/>
  <c r="H19" i="3"/>
  <c r="H30" i="3"/>
  <c r="G96" i="3"/>
  <c r="G94" i="3"/>
  <c r="G130" i="3"/>
  <c r="J130" i="3"/>
  <c r="G142" i="3"/>
  <c r="G143" i="3"/>
  <c r="J143" i="3"/>
  <c r="G144" i="3"/>
  <c r="J166" i="3"/>
  <c r="H185" i="3"/>
  <c r="H192" i="3"/>
  <c r="F9" i="6"/>
  <c r="F13" i="6"/>
  <c r="F13" i="7"/>
  <c r="F49" i="3"/>
  <c r="I49" i="3" s="1"/>
  <c r="F38" i="3"/>
  <c r="I38" i="3" s="1"/>
  <c r="F17" i="3"/>
  <c r="I17" i="3" s="1"/>
  <c r="F6" i="15"/>
  <c r="F17" i="12"/>
  <c r="F18" i="13"/>
  <c r="F37" i="10"/>
  <c r="I37" i="10" s="1"/>
  <c r="F101" i="10"/>
  <c r="I101" i="10" s="1"/>
  <c r="F71" i="10"/>
  <c r="I71" i="10" s="1"/>
  <c r="F166" i="11"/>
  <c r="F165" i="11"/>
  <c r="H2" i="34"/>
  <c r="H10" i="34"/>
  <c r="H13" i="34"/>
  <c r="H61" i="34"/>
  <c r="H49" i="34"/>
  <c r="F2" i="34"/>
  <c r="F10" i="34"/>
  <c r="F13" i="34"/>
  <c r="F61" i="34"/>
  <c r="F49" i="34"/>
  <c r="F35" i="34"/>
  <c r="H35" i="34"/>
  <c r="F8" i="16"/>
  <c r="F10" i="16"/>
  <c r="F9" i="16"/>
  <c r="F5" i="16"/>
  <c r="F11" i="16"/>
  <c r="F3" i="16"/>
  <c r="J3" i="16" s="1"/>
  <c r="F7" i="16"/>
  <c r="F6" i="16"/>
  <c r="F4" i="16"/>
  <c r="F2" i="16"/>
  <c r="F25" i="15"/>
  <c r="G25" i="15" s="1"/>
  <c r="F24" i="15"/>
  <c r="F22" i="15"/>
  <c r="F17" i="15"/>
  <c r="G17" i="15" s="1"/>
  <c r="F11" i="15"/>
  <c r="G11" i="15" s="1"/>
  <c r="F19" i="15"/>
  <c r="F21" i="15"/>
  <c r="F16" i="15"/>
  <c r="J16" i="15" s="1"/>
  <c r="F14" i="15"/>
  <c r="F13" i="15"/>
  <c r="F8" i="15"/>
  <c r="G8" i="15" s="1"/>
  <c r="F4" i="15"/>
  <c r="F10" i="15"/>
  <c r="G10" i="15" s="1"/>
  <c r="F23" i="15"/>
  <c r="F15" i="15"/>
  <c r="F9" i="15"/>
  <c r="F7" i="15"/>
  <c r="F3" i="15"/>
  <c r="F20" i="15"/>
  <c r="G20" i="15" s="1"/>
  <c r="F18" i="15"/>
  <c r="F12" i="15"/>
  <c r="F5" i="15"/>
  <c r="G5" i="15" s="1"/>
  <c r="F2" i="15"/>
  <c r="J2" i="15" s="1"/>
  <c r="F21" i="14"/>
  <c r="F19" i="14"/>
  <c r="F10" i="14"/>
  <c r="F37" i="14"/>
  <c r="J37" i="14" s="1"/>
  <c r="F30" i="14"/>
  <c r="F5" i="14"/>
  <c r="F4" i="14"/>
  <c r="F32" i="14"/>
  <c r="F26" i="14"/>
  <c r="F24" i="14"/>
  <c r="F20" i="14"/>
  <c r="F9" i="14"/>
  <c r="H9" i="14" s="1"/>
  <c r="F2" i="14"/>
  <c r="F34" i="14"/>
  <c r="G34" i="14" s="1"/>
  <c r="F14" i="14"/>
  <c r="F27" i="14"/>
  <c r="F17" i="14"/>
  <c r="F16" i="14"/>
  <c r="F3" i="14"/>
  <c r="F36" i="14"/>
  <c r="F28" i="14"/>
  <c r="F25" i="14"/>
  <c r="F23" i="14"/>
  <c r="F15" i="14"/>
  <c r="F13" i="14"/>
  <c r="F6" i="14"/>
  <c r="F33" i="14"/>
  <c r="F18" i="14"/>
  <c r="G18" i="14" s="1"/>
  <c r="F7" i="14"/>
  <c r="F35" i="14"/>
  <c r="F31" i="14"/>
  <c r="F8" i="14"/>
  <c r="F29" i="14"/>
  <c r="F22" i="14"/>
  <c r="F12" i="14"/>
  <c r="F11" i="14"/>
  <c r="F45" i="13"/>
  <c r="G45" i="13" s="1"/>
  <c r="F38" i="13"/>
  <c r="F36" i="13"/>
  <c r="H36" i="13" s="1"/>
  <c r="F29" i="13"/>
  <c r="F11" i="13"/>
  <c r="F6" i="13"/>
  <c r="J6" i="13" s="1"/>
  <c r="F40" i="13"/>
  <c r="F39" i="13"/>
  <c r="F32" i="13"/>
  <c r="F27" i="13"/>
  <c r="F19" i="13"/>
  <c r="F10" i="13"/>
  <c r="F8" i="13"/>
  <c r="J8" i="13" s="1"/>
  <c r="F4" i="13"/>
  <c r="J4" i="13" s="1"/>
  <c r="F25" i="13"/>
  <c r="J25" i="13" s="1"/>
  <c r="F23" i="13"/>
  <c r="F22" i="13"/>
  <c r="F2" i="13"/>
  <c r="F44" i="13"/>
  <c r="F33" i="13"/>
  <c r="F26" i="13"/>
  <c r="F24" i="13"/>
  <c r="F16" i="13"/>
  <c r="F7" i="13"/>
  <c r="F20" i="13"/>
  <c r="F5" i="13"/>
  <c r="F43" i="13"/>
  <c r="F42" i="13"/>
  <c r="F30" i="13"/>
  <c r="F17" i="13"/>
  <c r="F12" i="13"/>
  <c r="F9" i="13"/>
  <c r="F37" i="13"/>
  <c r="F34" i="13"/>
  <c r="F31" i="13"/>
  <c r="F28" i="13"/>
  <c r="H28" i="13" s="1"/>
  <c r="F3" i="13"/>
  <c r="F41" i="13"/>
  <c r="F35" i="13"/>
  <c r="G35" i="13" s="1"/>
  <c r="F21" i="13"/>
  <c r="F15" i="13"/>
  <c r="F13" i="13"/>
  <c r="F14" i="13"/>
  <c r="F22" i="12"/>
  <c r="F11" i="12"/>
  <c r="F5" i="12"/>
  <c r="F28" i="12"/>
  <c r="G28" i="12" s="1"/>
  <c r="F16" i="12"/>
  <c r="J16" i="12" s="1"/>
  <c r="F4" i="12"/>
  <c r="F13" i="12"/>
  <c r="F24" i="12"/>
  <c r="F9" i="12"/>
  <c r="F3" i="12"/>
  <c r="F12" i="12"/>
  <c r="F2" i="12"/>
  <c r="F20" i="12"/>
  <c r="F27" i="12"/>
  <c r="F25" i="12"/>
  <c r="F21" i="12"/>
  <c r="F18" i="12"/>
  <c r="F14" i="12"/>
  <c r="F10" i="12"/>
  <c r="F6" i="12"/>
  <c r="F26" i="12"/>
  <c r="F19" i="12"/>
  <c r="F15" i="12"/>
  <c r="F8" i="12"/>
  <c r="G8" i="12" s="1"/>
  <c r="F23" i="12"/>
  <c r="H23" i="12" s="1"/>
  <c r="F7" i="12"/>
  <c r="F12" i="11"/>
  <c r="F11" i="11"/>
  <c r="F5" i="11"/>
  <c r="F2" i="11"/>
  <c r="F19" i="11"/>
  <c r="F26" i="11"/>
  <c r="F16" i="11"/>
  <c r="F14" i="11"/>
  <c r="F4" i="11"/>
  <c r="F23" i="11"/>
  <c r="F13" i="11"/>
  <c r="F7" i="11"/>
  <c r="F8" i="11"/>
  <c r="F21" i="11"/>
  <c r="F18" i="11"/>
  <c r="F24" i="11"/>
  <c r="F25" i="11"/>
  <c r="F20" i="11"/>
  <c r="F3" i="11"/>
  <c r="F15" i="11"/>
  <c r="F22" i="11"/>
  <c r="F17" i="11"/>
  <c r="F9" i="11"/>
  <c r="F10" i="11"/>
  <c r="F6" i="11"/>
  <c r="F5" i="9"/>
  <c r="G5" i="9" s="1"/>
  <c r="F3" i="9"/>
  <c r="J3" i="9" s="1"/>
  <c r="F2" i="9"/>
  <c r="F6" i="9"/>
  <c r="F4" i="9"/>
  <c r="F36" i="8"/>
  <c r="F4" i="8"/>
  <c r="F31" i="8"/>
  <c r="F35" i="8"/>
  <c r="F24" i="8"/>
  <c r="F20" i="8"/>
  <c r="F18" i="8"/>
  <c r="F30" i="8"/>
  <c r="F26" i="8"/>
  <c r="G26" i="8" s="1"/>
  <c r="F23" i="8"/>
  <c r="F28" i="8"/>
  <c r="F27" i="8"/>
  <c r="F15" i="8"/>
  <c r="F13" i="8"/>
  <c r="H13" i="8" s="1"/>
  <c r="F34" i="8"/>
  <c r="F25" i="8"/>
  <c r="F11" i="8"/>
  <c r="F9" i="8"/>
  <c r="F8" i="8"/>
  <c r="F3" i="8"/>
  <c r="F21" i="8"/>
  <c r="F14" i="8"/>
  <c r="J14" i="8" s="1"/>
  <c r="F6" i="8"/>
  <c r="G6" i="8" s="1"/>
  <c r="F2" i="8"/>
  <c r="F17" i="8"/>
  <c r="J17" i="8" s="1"/>
  <c r="F22" i="8"/>
  <c r="F19" i="8"/>
  <c r="F16" i="8"/>
  <c r="F7" i="8"/>
  <c r="F10" i="8"/>
  <c r="F5" i="8"/>
  <c r="G5" i="8" s="1"/>
  <c r="F33" i="8"/>
  <c r="H33" i="8" s="1"/>
  <c r="F32" i="8"/>
  <c r="F29" i="8"/>
  <c r="F12" i="8"/>
  <c r="F49" i="7"/>
  <c r="J49" i="7" s="1"/>
  <c r="F43" i="7"/>
  <c r="F44" i="7"/>
  <c r="F10" i="7"/>
  <c r="F5" i="7"/>
  <c r="F3" i="7"/>
  <c r="F64" i="7"/>
  <c r="F48" i="7"/>
  <c r="F37" i="7"/>
  <c r="J37" i="7" s="1"/>
  <c r="F32" i="7"/>
  <c r="F21" i="7"/>
  <c r="F11" i="7"/>
  <c r="F9" i="7"/>
  <c r="F6" i="7"/>
  <c r="F63" i="7"/>
  <c r="H63" i="7" s="1"/>
  <c r="F55" i="7"/>
  <c r="F35" i="7"/>
  <c r="F26" i="7"/>
  <c r="F22" i="7"/>
  <c r="F62" i="7"/>
  <c r="J62" i="7" s="1"/>
  <c r="F61" i="7"/>
  <c r="G61" i="7" s="1"/>
  <c r="F51" i="7"/>
  <c r="F36" i="7"/>
  <c r="G36" i="7" s="1"/>
  <c r="F25" i="7"/>
  <c r="F29" i="7"/>
  <c r="J29" i="7" s="1"/>
  <c r="F27" i="7"/>
  <c r="F17" i="7"/>
  <c r="F2" i="7"/>
  <c r="F23" i="7"/>
  <c r="F16" i="7"/>
  <c r="F8" i="7"/>
  <c r="F57" i="7"/>
  <c r="F50" i="7"/>
  <c r="F42" i="7"/>
  <c r="G42" i="7" s="1"/>
  <c r="F39" i="7"/>
  <c r="F28" i="7"/>
  <c r="J28" i="7" s="1"/>
  <c r="F12" i="7"/>
  <c r="F60" i="7"/>
  <c r="F59" i="7"/>
  <c r="F53" i="7"/>
  <c r="F47" i="7"/>
  <c r="F34" i="7"/>
  <c r="F33" i="7"/>
  <c r="F15" i="7"/>
  <c r="F7" i="7"/>
  <c r="F52" i="7"/>
  <c r="F41" i="7"/>
  <c r="J41" i="7" s="1"/>
  <c r="F38" i="7"/>
  <c r="F58" i="7"/>
  <c r="F46" i="7"/>
  <c r="F31" i="7"/>
  <c r="F20" i="7"/>
  <c r="F14" i="7"/>
  <c r="F4" i="7"/>
  <c r="F56" i="7"/>
  <c r="F54" i="7"/>
  <c r="F45" i="7"/>
  <c r="F40" i="7"/>
  <c r="G40" i="7" s="1"/>
  <c r="F30" i="7"/>
  <c r="F24" i="7"/>
  <c r="F19" i="7"/>
  <c r="F18" i="7"/>
  <c r="F40" i="6"/>
  <c r="F27" i="6"/>
  <c r="F14" i="6"/>
  <c r="F53" i="6"/>
  <c r="F41" i="6"/>
  <c r="F34" i="6"/>
  <c r="F30" i="6"/>
  <c r="H30" i="6" s="1"/>
  <c r="F28" i="6"/>
  <c r="J28" i="6" s="1"/>
  <c r="F21" i="6"/>
  <c r="F17" i="6"/>
  <c r="J17" i="6" s="1"/>
  <c r="F4" i="6"/>
  <c r="F6" i="6"/>
  <c r="F26" i="6"/>
  <c r="F15" i="6"/>
  <c r="F5" i="6"/>
  <c r="F39" i="6"/>
  <c r="F37" i="6"/>
  <c r="F29" i="6"/>
  <c r="J29" i="6" s="1"/>
  <c r="F25" i="6"/>
  <c r="G25" i="6" s="1"/>
  <c r="F24" i="6"/>
  <c r="J24" i="6" s="1"/>
  <c r="F19" i="6"/>
  <c r="H19" i="6" s="1"/>
  <c r="F10" i="6"/>
  <c r="F52" i="6"/>
  <c r="G52" i="6" s="1"/>
  <c r="F51" i="6"/>
  <c r="J51" i="6" s="1"/>
  <c r="F35" i="6"/>
  <c r="F12" i="6"/>
  <c r="F50" i="6"/>
  <c r="H50" i="6" s="1"/>
  <c r="F20" i="6"/>
  <c r="F18" i="6"/>
  <c r="F49" i="6"/>
  <c r="G49" i="6" s="1"/>
  <c r="F38" i="6"/>
  <c r="G38" i="6" s="1"/>
  <c r="F36" i="6"/>
  <c r="J36" i="6" s="1"/>
  <c r="F22" i="6"/>
  <c r="J22" i="6" s="1"/>
  <c r="F11" i="6"/>
  <c r="F2" i="6"/>
  <c r="J2" i="6" s="1"/>
  <c r="F48" i="6"/>
  <c r="J48" i="6" s="1"/>
  <c r="F47" i="6"/>
  <c r="F31" i="6"/>
  <c r="F32" i="6"/>
  <c r="F23" i="6"/>
  <c r="F8" i="6"/>
  <c r="F3" i="6"/>
  <c r="F46" i="6"/>
  <c r="H46" i="6" s="1"/>
  <c r="F45" i="6"/>
  <c r="F44" i="6"/>
  <c r="F43" i="6"/>
  <c r="F42" i="6"/>
  <c r="H42" i="6" s="1"/>
  <c r="F33" i="6"/>
  <c r="H33" i="6" s="1"/>
  <c r="F16" i="6"/>
  <c r="F7" i="6"/>
  <c r="F32" i="5"/>
  <c r="G32" i="5" s="1"/>
  <c r="F13" i="5"/>
  <c r="F9" i="5"/>
  <c r="F31" i="5"/>
  <c r="H31" i="5" s="1"/>
  <c r="F17" i="5"/>
  <c r="J17" i="5" s="1"/>
  <c r="F12" i="5"/>
  <c r="F3" i="5"/>
  <c r="J3" i="5" s="1"/>
  <c r="F30" i="5"/>
  <c r="F11" i="5"/>
  <c r="G11" i="5" s="1"/>
  <c r="F7" i="5"/>
  <c r="J7" i="5" s="1"/>
  <c r="F15" i="5"/>
  <c r="F5" i="5"/>
  <c r="F29" i="5"/>
  <c r="F16" i="5"/>
  <c r="F8" i="5"/>
  <c r="F28" i="5"/>
  <c r="F27" i="5"/>
  <c r="F26" i="5"/>
  <c r="F25" i="5"/>
  <c r="G25" i="5" s="1"/>
  <c r="F6" i="5"/>
  <c r="G6" i="5" s="1"/>
  <c r="F2" i="5"/>
  <c r="F24" i="5"/>
  <c r="G24" i="5" s="1"/>
  <c r="F23" i="5"/>
  <c r="F10" i="5"/>
  <c r="G10" i="5" s="1"/>
  <c r="F22" i="5"/>
  <c r="F21" i="5"/>
  <c r="F20" i="5"/>
  <c r="J20" i="5" s="1"/>
  <c r="F14" i="5"/>
  <c r="H14" i="5" s="1"/>
  <c r="F4" i="5"/>
  <c r="F19" i="5"/>
  <c r="F18" i="5"/>
  <c r="J18" i="5" s="1"/>
  <c r="F7" i="4"/>
  <c r="J7" i="4" s="1"/>
  <c r="F6" i="4"/>
  <c r="F11" i="4"/>
  <c r="G11" i="4" s="1"/>
  <c r="F15" i="4"/>
  <c r="F14" i="4"/>
  <c r="F3" i="4"/>
  <c r="F13" i="4"/>
  <c r="F12" i="4"/>
  <c r="G12" i="4" s="1"/>
  <c r="F4" i="4"/>
  <c r="F8" i="4"/>
  <c r="G8" i="4" s="1"/>
  <c r="F10" i="4"/>
  <c r="G10" i="4" s="1"/>
  <c r="F9" i="4"/>
  <c r="F2" i="4"/>
  <c r="G2" i="4" s="1"/>
  <c r="F5" i="4"/>
  <c r="F19" i="10"/>
  <c r="I19" i="10" s="1"/>
  <c r="F97" i="10"/>
  <c r="I97" i="10" s="1"/>
  <c r="F95" i="10"/>
  <c r="I95" i="10" s="1"/>
  <c r="F88" i="10"/>
  <c r="I88" i="10" s="1"/>
  <c r="F84" i="10"/>
  <c r="I84" i="10" s="1"/>
  <c r="F77" i="10"/>
  <c r="I77" i="10" s="1"/>
  <c r="F62" i="10"/>
  <c r="I62" i="10" s="1"/>
  <c r="F56" i="10"/>
  <c r="I56" i="10" s="1"/>
  <c r="F52" i="10"/>
  <c r="I52" i="10" s="1"/>
  <c r="F44" i="10"/>
  <c r="I44" i="10" s="1"/>
  <c r="F43" i="10"/>
  <c r="I43" i="10" s="1"/>
  <c r="F41" i="10"/>
  <c r="F39" i="10"/>
  <c r="I39" i="10" s="1"/>
  <c r="F31" i="10"/>
  <c r="I31" i="10" s="1"/>
  <c r="F29" i="10"/>
  <c r="I29" i="10" s="1"/>
  <c r="F73" i="3"/>
  <c r="I73" i="3" s="1"/>
  <c r="F64" i="3"/>
  <c r="I64" i="3" s="1"/>
  <c r="F54" i="3"/>
  <c r="I54" i="3" s="1"/>
  <c r="F31" i="3"/>
  <c r="F35" i="3"/>
  <c r="F41" i="3"/>
  <c r="I41" i="3" s="1"/>
  <c r="F46" i="3"/>
  <c r="I46" i="3" s="1"/>
  <c r="F18" i="3"/>
  <c r="I18" i="3" s="1"/>
  <c r="F19" i="3"/>
  <c r="F23" i="3"/>
  <c r="I23" i="3" s="1"/>
  <c r="F25" i="3"/>
  <c r="H4" i="34"/>
  <c r="H5" i="34"/>
  <c r="H6" i="34"/>
  <c r="H7" i="34"/>
  <c r="H9" i="34"/>
  <c r="H12" i="34"/>
  <c r="H8" i="34"/>
  <c r="H11" i="34"/>
  <c r="H15" i="34"/>
  <c r="H14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6" i="34"/>
  <c r="H38" i="34"/>
  <c r="H37" i="34"/>
  <c r="H39" i="34"/>
  <c r="H42" i="34"/>
  <c r="H40" i="34"/>
  <c r="H41" i="34"/>
  <c r="H43" i="34"/>
  <c r="H44" i="34"/>
  <c r="H46" i="34"/>
  <c r="H47" i="34"/>
  <c r="H45" i="34"/>
  <c r="H48" i="34"/>
  <c r="H50" i="34"/>
  <c r="H51" i="34"/>
  <c r="H52" i="34"/>
  <c r="H53" i="34"/>
  <c r="H54" i="34"/>
  <c r="H55" i="34"/>
  <c r="H57" i="34"/>
  <c r="H56" i="34"/>
  <c r="H58" i="34"/>
  <c r="H59" i="34"/>
  <c r="H60" i="34"/>
  <c r="H3" i="34"/>
  <c r="F27" i="34"/>
  <c r="F43" i="34"/>
  <c r="F36" i="34"/>
  <c r="F34" i="34"/>
  <c r="F32" i="34"/>
  <c r="F50" i="34"/>
  <c r="F42" i="34"/>
  <c r="F52" i="34"/>
  <c r="F58" i="34"/>
  <c r="F54" i="34"/>
  <c r="F57" i="34"/>
  <c r="F46" i="34"/>
  <c r="F48" i="34"/>
  <c r="F15" i="34"/>
  <c r="F7" i="34"/>
  <c r="F17" i="34"/>
  <c r="F19" i="34"/>
  <c r="F53" i="34"/>
  <c r="F14" i="34"/>
  <c r="F20" i="34"/>
  <c r="F21" i="34"/>
  <c r="F23" i="34"/>
  <c r="F24" i="34"/>
  <c r="F25" i="34"/>
  <c r="F26" i="34"/>
  <c r="F33" i="34"/>
  <c r="F28" i="34"/>
  <c r="F37" i="34"/>
  <c r="F31" i="34"/>
  <c r="F4" i="34"/>
  <c r="F38" i="34"/>
  <c r="F41" i="34"/>
  <c r="F39" i="34"/>
  <c r="F29" i="34"/>
  <c r="F5" i="34"/>
  <c r="F3" i="34"/>
  <c r="F51" i="34"/>
  <c r="F9" i="34"/>
  <c r="F12" i="34"/>
  <c r="F6" i="34"/>
  <c r="F47" i="34"/>
  <c r="F60" i="34"/>
  <c r="F40" i="34"/>
  <c r="F55" i="34"/>
  <c r="F11" i="34"/>
  <c r="F16" i="34"/>
  <c r="F44" i="34"/>
  <c r="F59" i="34"/>
  <c r="F8" i="34"/>
  <c r="F45" i="34"/>
  <c r="F18" i="34"/>
  <c r="F56" i="34"/>
  <c r="F22" i="34"/>
  <c r="F35" i="10"/>
  <c r="I35" i="10" s="1"/>
  <c r="F128" i="10"/>
  <c r="I128" i="10" s="1"/>
  <c r="F151" i="10"/>
  <c r="I151" i="10" s="1"/>
  <c r="F167" i="10"/>
  <c r="I167" i="10" s="1"/>
  <c r="F69" i="10"/>
  <c r="I69" i="10" s="1"/>
  <c r="F112" i="10"/>
  <c r="I112" i="10" s="1"/>
  <c r="F114" i="10"/>
  <c r="I114" i="10" s="1"/>
  <c r="F164" i="10"/>
  <c r="I164" i="10" s="1"/>
  <c r="F121" i="10"/>
  <c r="I121" i="10" s="1"/>
  <c r="F163" i="10"/>
  <c r="I163" i="10" s="1"/>
  <c r="F155" i="3"/>
  <c r="F193" i="3"/>
  <c r="F39" i="3"/>
  <c r="F176" i="3"/>
  <c r="I176" i="3" s="1"/>
  <c r="F137" i="3"/>
  <c r="F139" i="3"/>
  <c r="I139" i="3" s="1"/>
  <c r="F95" i="3"/>
  <c r="I95" i="3" s="1"/>
  <c r="F194" i="3"/>
  <c r="I194" i="3" s="1"/>
  <c r="F184" i="3"/>
  <c r="I184" i="3" s="1"/>
  <c r="F94" i="3"/>
  <c r="F134" i="3"/>
  <c r="F109" i="3"/>
  <c r="F165" i="3"/>
  <c r="F103" i="3"/>
  <c r="I103" i="3" s="1"/>
  <c r="F141" i="3"/>
  <c r="I141" i="3" s="1"/>
  <c r="F190" i="3"/>
  <c r="F131" i="3"/>
  <c r="I131" i="3" s="1"/>
  <c r="F199" i="3"/>
  <c r="F127" i="33"/>
  <c r="F86" i="33"/>
  <c r="F100" i="33"/>
  <c r="F31" i="33"/>
  <c r="F145" i="33"/>
  <c r="F15" i="33"/>
  <c r="F76" i="33"/>
  <c r="F42" i="33"/>
  <c r="F200" i="33"/>
  <c r="F96" i="33"/>
  <c r="F98" i="33"/>
  <c r="F111" i="33"/>
  <c r="F201" i="33"/>
  <c r="F218" i="33"/>
  <c r="F161" i="33"/>
  <c r="F41" i="33"/>
  <c r="F207" i="33"/>
  <c r="F57" i="33"/>
  <c r="F68" i="33"/>
  <c r="F48" i="33"/>
  <c r="F140" i="33"/>
  <c r="F166" i="33"/>
  <c r="F124" i="33"/>
  <c r="F45" i="33"/>
  <c r="F102" i="33"/>
  <c r="F224" i="33"/>
  <c r="F29" i="33"/>
  <c r="F162" i="33"/>
  <c r="F97" i="33"/>
  <c r="F66" i="33"/>
  <c r="F131" i="33"/>
  <c r="F206" i="33"/>
  <c r="H206" i="33"/>
  <c r="H131" i="33"/>
  <c r="H66" i="33"/>
  <c r="H97" i="33"/>
  <c r="H162" i="33"/>
  <c r="H29" i="33"/>
  <c r="H224" i="33"/>
  <c r="H102" i="33"/>
  <c r="H45" i="33"/>
  <c r="H124" i="33"/>
  <c r="H166" i="33"/>
  <c r="H140" i="33"/>
  <c r="H48" i="33"/>
  <c r="H68" i="33"/>
  <c r="H57" i="33"/>
  <c r="H207" i="33"/>
  <c r="H41" i="33"/>
  <c r="H161" i="33"/>
  <c r="H218" i="33"/>
  <c r="H201" i="33"/>
  <c r="H111" i="33"/>
  <c r="H98" i="33"/>
  <c r="H96" i="33"/>
  <c r="H200" i="33"/>
  <c r="H42" i="33"/>
  <c r="H76" i="33"/>
  <c r="H15" i="33"/>
  <c r="H145" i="33"/>
  <c r="H31" i="33"/>
  <c r="H100" i="33"/>
  <c r="H86" i="33"/>
  <c r="H127" i="33"/>
  <c r="F94" i="10"/>
  <c r="I94" i="10" s="1"/>
  <c r="H144" i="33"/>
  <c r="F144" i="33"/>
  <c r="H156" i="33"/>
  <c r="H170" i="33"/>
  <c r="F156" i="33"/>
  <c r="F170" i="33"/>
  <c r="F106" i="10"/>
  <c r="I106" i="10" s="1"/>
  <c r="F154" i="10"/>
  <c r="I154" i="10" s="1"/>
  <c r="F165" i="10"/>
  <c r="I165" i="10" s="1"/>
  <c r="F155" i="10"/>
  <c r="I155" i="10" s="1"/>
  <c r="F162" i="10"/>
  <c r="I162" i="10" s="1"/>
  <c r="F159" i="10"/>
  <c r="I159" i="10" s="1"/>
  <c r="F166" i="10"/>
  <c r="I166" i="10" s="1"/>
  <c r="F161" i="10"/>
  <c r="F160" i="10"/>
  <c r="I160" i="10" s="1"/>
  <c r="F156" i="10"/>
  <c r="I156" i="10" s="1"/>
  <c r="F153" i="10"/>
  <c r="I153" i="10" s="1"/>
  <c r="F158" i="10"/>
  <c r="I158" i="10" s="1"/>
  <c r="F157" i="10"/>
  <c r="I157" i="10" s="1"/>
  <c r="F148" i="10"/>
  <c r="I148" i="10" s="1"/>
  <c r="F138" i="10"/>
  <c r="I138" i="10" s="1"/>
  <c r="F140" i="10"/>
  <c r="I140" i="10" s="1"/>
  <c r="F142" i="10"/>
  <c r="I142" i="10" s="1"/>
  <c r="F143" i="10"/>
  <c r="I143" i="10" s="1"/>
  <c r="F144" i="10"/>
  <c r="I144" i="10" s="1"/>
  <c r="F134" i="10"/>
  <c r="F59" i="10"/>
  <c r="I59" i="10" s="1"/>
  <c r="F130" i="10"/>
  <c r="I130" i="10" s="1"/>
  <c r="F132" i="10"/>
  <c r="I132" i="10" s="1"/>
  <c r="F133" i="10"/>
  <c r="I133" i="10" s="1"/>
  <c r="F119" i="10"/>
  <c r="I119" i="10" s="1"/>
  <c r="F123" i="10"/>
  <c r="I123" i="10" s="1"/>
  <c r="F124" i="10"/>
  <c r="I124" i="10" s="1"/>
  <c r="F127" i="10"/>
  <c r="I127" i="10" s="1"/>
  <c r="F109" i="10"/>
  <c r="I109" i="10" s="1"/>
  <c r="F111" i="10"/>
  <c r="I111" i="10" s="1"/>
  <c r="F115" i="10"/>
  <c r="I115" i="10" s="1"/>
  <c r="F102" i="10"/>
  <c r="F40" i="10"/>
  <c r="I40" i="10" s="1"/>
  <c r="F93" i="10"/>
  <c r="I93" i="10" s="1"/>
  <c r="F98" i="10"/>
  <c r="I98" i="10" s="1"/>
  <c r="F85" i="10"/>
  <c r="I85" i="10" s="1"/>
  <c r="F87" i="10"/>
  <c r="I87" i="10" s="1"/>
  <c r="F80" i="10"/>
  <c r="I80" i="10" s="1"/>
  <c r="F65" i="10"/>
  <c r="I65" i="10" s="1"/>
  <c r="F74" i="10"/>
  <c r="I74" i="10" s="1"/>
  <c r="F55" i="10"/>
  <c r="I55" i="10" s="1"/>
  <c r="F57" i="10"/>
  <c r="I57" i="10" s="1"/>
  <c r="F12" i="10"/>
  <c r="I12" i="10" s="1"/>
  <c r="F32" i="10"/>
  <c r="F18" i="10"/>
  <c r="I18" i="10" s="1"/>
  <c r="F24" i="10"/>
  <c r="I24" i="10" s="1"/>
  <c r="F26" i="10"/>
  <c r="I26" i="10" s="1"/>
  <c r="F28" i="10"/>
  <c r="I28" i="10" s="1"/>
  <c r="F11" i="10"/>
  <c r="I11" i="10" s="1"/>
  <c r="F164" i="3"/>
  <c r="I164" i="3" s="1"/>
  <c r="F196" i="3"/>
  <c r="F186" i="3"/>
  <c r="F169" i="3"/>
  <c r="F191" i="3"/>
  <c r="F181" i="3"/>
  <c r="F182" i="3"/>
  <c r="F175" i="3"/>
  <c r="F200" i="3"/>
  <c r="I200" i="3" s="1"/>
  <c r="F178" i="3"/>
  <c r="F174" i="3"/>
  <c r="J174" i="3" s="1"/>
  <c r="F168" i="3"/>
  <c r="I168" i="3" s="1"/>
  <c r="F188" i="3"/>
  <c r="I188" i="3" s="1"/>
  <c r="F163" i="3"/>
  <c r="H163" i="3" s="1"/>
  <c r="F180" i="3"/>
  <c r="F197" i="3"/>
  <c r="F192" i="3"/>
  <c r="F61" i="3"/>
  <c r="I61" i="3" s="1"/>
  <c r="F177" i="3"/>
  <c r="F166" i="3"/>
  <c r="F170" i="3"/>
  <c r="I170" i="3" s="1"/>
  <c r="F195" i="3"/>
  <c r="F179" i="3"/>
  <c r="F167" i="3"/>
  <c r="I167" i="3" s="1"/>
  <c r="F183" i="3"/>
  <c r="F172" i="3"/>
  <c r="F173" i="3"/>
  <c r="F201" i="3"/>
  <c r="F171" i="3"/>
  <c r="F189" i="3"/>
  <c r="F185" i="3"/>
  <c r="I185" i="3" s="1"/>
  <c r="F187" i="3"/>
  <c r="F162" i="3"/>
  <c r="I162" i="3" s="1"/>
  <c r="F157" i="3"/>
  <c r="I157" i="3" s="1"/>
  <c r="F159" i="3"/>
  <c r="F160" i="3"/>
  <c r="I160" i="3" s="1"/>
  <c r="F150" i="3"/>
  <c r="F153" i="3"/>
  <c r="F148" i="3"/>
  <c r="I148" i="3" s="1"/>
  <c r="F142" i="3"/>
  <c r="F144" i="3"/>
  <c r="I144" i="3" s="1"/>
  <c r="F106" i="3"/>
  <c r="F108" i="3"/>
  <c r="F110" i="3"/>
  <c r="I110" i="3" s="1"/>
  <c r="F112" i="3"/>
  <c r="I112" i="3" s="1"/>
  <c r="F113" i="3"/>
  <c r="I113" i="3" s="1"/>
  <c r="F114" i="3"/>
  <c r="F115" i="3"/>
  <c r="I115" i="3" s="1"/>
  <c r="F118" i="3"/>
  <c r="F123" i="3"/>
  <c r="F124" i="3"/>
  <c r="F125" i="3"/>
  <c r="F126" i="3"/>
  <c r="F127" i="3"/>
  <c r="F130" i="3"/>
  <c r="I130" i="3" s="1"/>
  <c r="F135" i="3"/>
  <c r="I135" i="3" s="1"/>
  <c r="F91" i="3"/>
  <c r="F92" i="3"/>
  <c r="F99" i="3"/>
  <c r="I99" i="3" s="1"/>
  <c r="F84" i="3"/>
  <c r="I84" i="3" s="1"/>
  <c r="F86" i="3"/>
  <c r="I86" i="3" s="1"/>
  <c r="F70" i="3"/>
  <c r="F75" i="3"/>
  <c r="I75" i="3" s="1"/>
  <c r="F82" i="3"/>
  <c r="F53" i="3"/>
  <c r="F56" i="3"/>
  <c r="F59" i="3"/>
  <c r="F66" i="3"/>
  <c r="I66" i="3" s="1"/>
  <c r="F67" i="3"/>
  <c r="I67" i="3" s="1"/>
  <c r="F43" i="3"/>
  <c r="I43" i="3" s="1"/>
  <c r="F48" i="3"/>
  <c r="I48" i="3" s="1"/>
  <c r="F50" i="3"/>
  <c r="I50" i="3" s="1"/>
  <c r="F27" i="3"/>
  <c r="F30" i="3"/>
  <c r="F21" i="3"/>
  <c r="G21" i="3" s="1"/>
  <c r="H11" i="33"/>
  <c r="H151" i="33"/>
  <c r="H149" i="33"/>
  <c r="H10" i="33"/>
  <c r="H184" i="33"/>
  <c r="H182" i="33"/>
  <c r="H40" i="33"/>
  <c r="H51" i="33"/>
  <c r="H60" i="33"/>
  <c r="H12" i="33"/>
  <c r="H160" i="33"/>
  <c r="H19" i="33"/>
  <c r="H9" i="33"/>
  <c r="H28" i="33"/>
  <c r="H26" i="33"/>
  <c r="H210" i="33"/>
  <c r="H191" i="33"/>
  <c r="H17" i="33"/>
  <c r="H197" i="33"/>
  <c r="H208" i="33"/>
  <c r="H62" i="33"/>
  <c r="H53" i="33"/>
  <c r="H63" i="33"/>
  <c r="H71" i="33"/>
  <c r="H33" i="33"/>
  <c r="H37" i="33"/>
  <c r="H64" i="33"/>
  <c r="H188" i="33"/>
  <c r="H44" i="33"/>
  <c r="H21" i="33"/>
  <c r="H61" i="33"/>
  <c r="H101" i="33"/>
  <c r="H56" i="33"/>
  <c r="H99" i="33"/>
  <c r="H90" i="33"/>
  <c r="H105" i="33"/>
  <c r="H172" i="33"/>
  <c r="H176" i="33"/>
  <c r="H3" i="33"/>
  <c r="H2" i="33"/>
  <c r="H7" i="33"/>
  <c r="H147" i="33"/>
  <c r="H173" i="33"/>
  <c r="H27" i="33"/>
  <c r="H24" i="33"/>
  <c r="H181" i="33"/>
  <c r="H25" i="33"/>
  <c r="H152" i="33"/>
  <c r="H193" i="33"/>
  <c r="H194" i="33"/>
  <c r="H174" i="33"/>
  <c r="H169" i="33"/>
  <c r="H30" i="33"/>
  <c r="H202" i="33"/>
  <c r="H204" i="33"/>
  <c r="H13" i="33"/>
  <c r="H189" i="33"/>
  <c r="H32" i="33"/>
  <c r="H175" i="33"/>
  <c r="H47" i="33"/>
  <c r="H67" i="33"/>
  <c r="H73" i="33"/>
  <c r="H52" i="33"/>
  <c r="H187" i="33"/>
  <c r="H65" i="33"/>
  <c r="H78" i="33"/>
  <c r="H211" i="33"/>
  <c r="H35" i="33"/>
  <c r="H38" i="33"/>
  <c r="H192" i="33"/>
  <c r="H59" i="33"/>
  <c r="H79" i="33"/>
  <c r="H112" i="33"/>
  <c r="H94" i="33"/>
  <c r="H216" i="33"/>
  <c r="H119" i="33"/>
  <c r="H180" i="33"/>
  <c r="H222" i="33"/>
  <c r="H135" i="33"/>
  <c r="H5" i="33"/>
  <c r="H143" i="33"/>
  <c r="H155" i="33"/>
  <c r="H137" i="33"/>
  <c r="H6" i="33"/>
  <c r="H142" i="33"/>
  <c r="H8" i="33"/>
  <c r="H139" i="33"/>
  <c r="H148" i="33"/>
  <c r="H157" i="33"/>
  <c r="H18" i="33"/>
  <c r="H141" i="33"/>
  <c r="H171" i="33"/>
  <c r="H4" i="33"/>
  <c r="H164" i="33"/>
  <c r="H177" i="33"/>
  <c r="H153" i="33"/>
  <c r="H138" i="33"/>
  <c r="H150" i="33"/>
  <c r="H158" i="33"/>
  <c r="H179" i="33"/>
  <c r="H14" i="33"/>
  <c r="H183" i="33"/>
  <c r="H185" i="33"/>
  <c r="H20" i="33"/>
  <c r="H178" i="33"/>
  <c r="H163" i="33"/>
  <c r="H198" i="33"/>
  <c r="H186" i="33"/>
  <c r="H58" i="33"/>
  <c r="H55" i="33"/>
  <c r="H165" i="33"/>
  <c r="H70" i="33"/>
  <c r="H46" i="33"/>
  <c r="H49" i="33"/>
  <c r="H36" i="33"/>
  <c r="H199" i="33"/>
  <c r="H196" i="33"/>
  <c r="H190" i="33"/>
  <c r="H16" i="33"/>
  <c r="H195" i="33"/>
  <c r="H77" i="33"/>
  <c r="H75" i="33"/>
  <c r="H84" i="33"/>
  <c r="H43" i="33"/>
  <c r="H54" i="33"/>
  <c r="H81" i="33"/>
  <c r="H87" i="33"/>
  <c r="H80" i="33"/>
  <c r="H50" i="33"/>
  <c r="H214" i="33"/>
  <c r="H69" i="33"/>
  <c r="H74" i="33"/>
  <c r="H215" i="33"/>
  <c r="H217" i="33"/>
  <c r="H209" i="33"/>
  <c r="H91" i="33"/>
  <c r="H89" i="33"/>
  <c r="H34" i="33"/>
  <c r="H220" i="33"/>
  <c r="H93" i="33"/>
  <c r="H205" i="33"/>
  <c r="H88" i="33"/>
  <c r="H107" i="33"/>
  <c r="H203" i="33"/>
  <c r="H82" i="33"/>
  <c r="H83" i="33"/>
  <c r="H103" i="33"/>
  <c r="H108" i="33"/>
  <c r="H95" i="33"/>
  <c r="H104" i="33"/>
  <c r="H85" i="33"/>
  <c r="H223" i="33"/>
  <c r="H110" i="33"/>
  <c r="H113" i="33"/>
  <c r="H114" i="33"/>
  <c r="H106" i="33"/>
  <c r="H92" i="33"/>
  <c r="H115" i="33"/>
  <c r="H109" i="33"/>
  <c r="H219" i="33"/>
  <c r="H121" i="33"/>
  <c r="H116" i="33"/>
  <c r="H123" i="33"/>
  <c r="H225" i="33"/>
  <c r="H226" i="33"/>
  <c r="H227" i="33"/>
  <c r="H122" i="33"/>
  <c r="H221" i="33"/>
  <c r="H117" i="33"/>
  <c r="H129" i="33"/>
  <c r="H125" i="33"/>
  <c r="H130" i="33"/>
  <c r="H126" i="33"/>
  <c r="H228" i="33"/>
  <c r="H132" i="33"/>
  <c r="H120" i="33"/>
  <c r="H133" i="33"/>
  <c r="H128" i="33"/>
  <c r="H134" i="33"/>
  <c r="H213" i="33"/>
  <c r="H72" i="33"/>
  <c r="H154" i="33"/>
  <c r="H159" i="33"/>
  <c r="H118" i="33"/>
  <c r="H146" i="33"/>
  <c r="H167" i="33"/>
  <c r="H168" i="33"/>
  <c r="H39" i="33"/>
  <c r="H212" i="33"/>
  <c r="H22" i="33"/>
  <c r="H23" i="33"/>
  <c r="H136" i="33"/>
  <c r="F11" i="33"/>
  <c r="F151" i="33"/>
  <c r="F149" i="33"/>
  <c r="F10" i="33"/>
  <c r="F184" i="33"/>
  <c r="F182" i="33"/>
  <c r="F40" i="33"/>
  <c r="F51" i="33"/>
  <c r="F60" i="33"/>
  <c r="F12" i="33"/>
  <c r="F160" i="33"/>
  <c r="F19" i="33"/>
  <c r="F9" i="33"/>
  <c r="F28" i="33"/>
  <c r="F26" i="33"/>
  <c r="F210" i="33"/>
  <c r="F191" i="33"/>
  <c r="F17" i="33"/>
  <c r="F197" i="33"/>
  <c r="F208" i="33"/>
  <c r="F62" i="33"/>
  <c r="F53" i="33"/>
  <c r="F63" i="33"/>
  <c r="F71" i="33"/>
  <c r="F33" i="33"/>
  <c r="F37" i="33"/>
  <c r="F64" i="33"/>
  <c r="F188" i="33"/>
  <c r="F44" i="33"/>
  <c r="F21" i="33"/>
  <c r="F61" i="33"/>
  <c r="F101" i="33"/>
  <c r="F56" i="33"/>
  <c r="F99" i="33"/>
  <c r="F90" i="33"/>
  <c r="F105" i="33"/>
  <c r="F172" i="33"/>
  <c r="F176" i="33"/>
  <c r="F3" i="33"/>
  <c r="F2" i="33"/>
  <c r="F7" i="33"/>
  <c r="F147" i="33"/>
  <c r="F173" i="33"/>
  <c r="F27" i="33"/>
  <c r="F24" i="33"/>
  <c r="F181" i="33"/>
  <c r="F25" i="33"/>
  <c r="F152" i="33"/>
  <c r="F193" i="33"/>
  <c r="F194" i="33"/>
  <c r="F174" i="33"/>
  <c r="F169" i="33"/>
  <c r="F30" i="33"/>
  <c r="F202" i="33"/>
  <c r="F204" i="33"/>
  <c r="F13" i="33"/>
  <c r="F189" i="33"/>
  <c r="F32" i="33"/>
  <c r="F175" i="33"/>
  <c r="F47" i="33"/>
  <c r="F67" i="33"/>
  <c r="F73" i="33"/>
  <c r="F52" i="33"/>
  <c r="F187" i="33"/>
  <c r="F65" i="33"/>
  <c r="F78" i="33"/>
  <c r="F211" i="33"/>
  <c r="F35" i="33"/>
  <c r="F38" i="33"/>
  <c r="F192" i="33"/>
  <c r="F59" i="33"/>
  <c r="F79" i="33"/>
  <c r="F112" i="33"/>
  <c r="F94" i="33"/>
  <c r="F216" i="33"/>
  <c r="F119" i="33"/>
  <c r="F180" i="33"/>
  <c r="F222" i="33"/>
  <c r="F135" i="33"/>
  <c r="F5" i="33"/>
  <c r="F143" i="33"/>
  <c r="F155" i="33"/>
  <c r="F137" i="33"/>
  <c r="F6" i="33"/>
  <c r="F142" i="33"/>
  <c r="F8" i="33"/>
  <c r="F139" i="33"/>
  <c r="F148" i="33"/>
  <c r="F157" i="33"/>
  <c r="F18" i="33"/>
  <c r="F141" i="33"/>
  <c r="F171" i="33"/>
  <c r="F4" i="33"/>
  <c r="F164" i="33"/>
  <c r="F177" i="33"/>
  <c r="F153" i="33"/>
  <c r="F138" i="33"/>
  <c r="F150" i="33"/>
  <c r="F158" i="33"/>
  <c r="F179" i="33"/>
  <c r="F14" i="33"/>
  <c r="F183" i="33"/>
  <c r="F185" i="33"/>
  <c r="F20" i="33"/>
  <c r="F178" i="33"/>
  <c r="F163" i="33"/>
  <c r="F198" i="33"/>
  <c r="F186" i="33"/>
  <c r="F58" i="33"/>
  <c r="F55" i="33"/>
  <c r="F165" i="33"/>
  <c r="F70" i="33"/>
  <c r="F46" i="33"/>
  <c r="F49" i="33"/>
  <c r="F36" i="33"/>
  <c r="F199" i="33"/>
  <c r="F196" i="33"/>
  <c r="F190" i="33"/>
  <c r="F16" i="33"/>
  <c r="F195" i="33"/>
  <c r="F77" i="33"/>
  <c r="F75" i="33"/>
  <c r="F84" i="33"/>
  <c r="F43" i="33"/>
  <c r="F54" i="33"/>
  <c r="F81" i="33"/>
  <c r="F87" i="33"/>
  <c r="F80" i="33"/>
  <c r="F50" i="33"/>
  <c r="F214" i="33"/>
  <c r="F69" i="33"/>
  <c r="F74" i="33"/>
  <c r="F215" i="33"/>
  <c r="F217" i="33"/>
  <c r="F209" i="33"/>
  <c r="F91" i="33"/>
  <c r="F89" i="33"/>
  <c r="F34" i="33"/>
  <c r="F220" i="33"/>
  <c r="F93" i="33"/>
  <c r="F205" i="33"/>
  <c r="F88" i="33"/>
  <c r="F107" i="33"/>
  <c r="F203" i="33"/>
  <c r="F82" i="33"/>
  <c r="F83" i="33"/>
  <c r="F103" i="33"/>
  <c r="F108" i="33"/>
  <c r="F95" i="33"/>
  <c r="F104" i="33"/>
  <c r="F85" i="33"/>
  <c r="F223" i="33"/>
  <c r="F110" i="33"/>
  <c r="F113" i="33"/>
  <c r="F114" i="33"/>
  <c r="F106" i="33"/>
  <c r="F92" i="33"/>
  <c r="F115" i="33"/>
  <c r="F109" i="33"/>
  <c r="F219" i="33"/>
  <c r="F121" i="33"/>
  <c r="F116" i="33"/>
  <c r="F123" i="33"/>
  <c r="F225" i="33"/>
  <c r="F226" i="33"/>
  <c r="F227" i="33"/>
  <c r="F122" i="33"/>
  <c r="F221" i="33"/>
  <c r="F117" i="33"/>
  <c r="F129" i="33"/>
  <c r="F125" i="33"/>
  <c r="F130" i="33"/>
  <c r="F126" i="33"/>
  <c r="F228" i="33"/>
  <c r="F132" i="33"/>
  <c r="F120" i="33"/>
  <c r="F133" i="33"/>
  <c r="F128" i="33"/>
  <c r="F134" i="33"/>
  <c r="F213" i="33"/>
  <c r="F72" i="33"/>
  <c r="F154" i="33"/>
  <c r="F159" i="33"/>
  <c r="F118" i="33"/>
  <c r="F146" i="33"/>
  <c r="F167" i="33"/>
  <c r="F168" i="33"/>
  <c r="F39" i="33"/>
  <c r="F212" i="33"/>
  <c r="F22" i="33"/>
  <c r="F23" i="33"/>
  <c r="H3" i="18"/>
  <c r="H5" i="18"/>
  <c r="H4" i="18"/>
  <c r="H6" i="18"/>
  <c r="H7" i="18"/>
  <c r="H8" i="18"/>
  <c r="H9" i="18"/>
  <c r="H10" i="18"/>
  <c r="H11" i="18"/>
  <c r="H12" i="18"/>
  <c r="H14" i="18"/>
  <c r="H13" i="18"/>
  <c r="H16" i="18"/>
  <c r="H15" i="18"/>
  <c r="H17" i="18"/>
  <c r="H18" i="18"/>
  <c r="H20" i="18"/>
  <c r="H19" i="18"/>
  <c r="H22" i="18"/>
  <c r="H21" i="18"/>
  <c r="H23" i="18"/>
  <c r="H24" i="18"/>
  <c r="H25" i="18"/>
  <c r="H26" i="18"/>
  <c r="H27" i="18"/>
  <c r="H28" i="18"/>
  <c r="H29" i="18"/>
  <c r="H30" i="18"/>
  <c r="H31" i="18"/>
  <c r="H33" i="18"/>
  <c r="H32" i="18"/>
  <c r="H34" i="18"/>
  <c r="H35" i="18"/>
  <c r="H36" i="18"/>
  <c r="H38" i="18"/>
  <c r="H37" i="18"/>
  <c r="H41" i="18"/>
  <c r="H40" i="18"/>
  <c r="H39" i="18"/>
  <c r="H42" i="18"/>
  <c r="H43" i="18"/>
  <c r="H46" i="18"/>
  <c r="H44" i="18"/>
  <c r="H45" i="18"/>
  <c r="H47" i="18"/>
  <c r="H48" i="18"/>
  <c r="H49" i="18"/>
  <c r="H50" i="18"/>
  <c r="H51" i="18"/>
  <c r="H52" i="18"/>
  <c r="H53" i="18"/>
  <c r="H55" i="18"/>
  <c r="H54" i="18"/>
  <c r="H58" i="18"/>
  <c r="H56" i="18"/>
  <c r="H57" i="18"/>
  <c r="H60" i="18"/>
  <c r="H61" i="18"/>
  <c r="H59" i="18"/>
  <c r="H63" i="18"/>
  <c r="H64" i="18"/>
  <c r="H62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3" i="18"/>
  <c r="H82" i="18"/>
  <c r="H84" i="18"/>
  <c r="H86" i="18"/>
  <c r="H85" i="18"/>
  <c r="H87" i="18"/>
  <c r="H88" i="18"/>
  <c r="H90" i="18"/>
  <c r="H89" i="18"/>
  <c r="H91" i="18"/>
  <c r="H94" i="18"/>
  <c r="H95" i="18"/>
  <c r="H93" i="18"/>
  <c r="H92" i="18"/>
  <c r="H97" i="18"/>
  <c r="H96" i="18"/>
  <c r="H98" i="18"/>
  <c r="H99" i="18"/>
  <c r="H100" i="18"/>
  <c r="H101" i="18"/>
  <c r="H102" i="18"/>
  <c r="H104" i="18"/>
  <c r="H103" i="18"/>
  <c r="H106" i="18"/>
  <c r="H105" i="18"/>
  <c r="H108" i="18"/>
  <c r="H107" i="18"/>
  <c r="H110" i="18"/>
  <c r="H109" i="18"/>
  <c r="H111" i="18"/>
  <c r="H113" i="18"/>
  <c r="H112" i="18"/>
  <c r="H114" i="18"/>
  <c r="H115" i="18"/>
  <c r="H116" i="18"/>
  <c r="H117" i="18"/>
  <c r="H118" i="18"/>
  <c r="H119" i="18"/>
  <c r="H121" i="18"/>
  <c r="H120" i="18"/>
  <c r="H122" i="18"/>
  <c r="H125" i="18"/>
  <c r="H123" i="18"/>
  <c r="H126" i="18"/>
  <c r="H128" i="18"/>
  <c r="H124" i="18"/>
  <c r="H127" i="18"/>
  <c r="H130" i="18"/>
  <c r="H129" i="18"/>
  <c r="H132" i="18"/>
  <c r="H131" i="18"/>
  <c r="H134" i="18"/>
  <c r="H135" i="18"/>
  <c r="H133" i="18"/>
  <c r="H136" i="18"/>
  <c r="H137" i="18"/>
  <c r="H138" i="18"/>
  <c r="H139" i="18"/>
  <c r="H140" i="18"/>
  <c r="H142" i="18"/>
  <c r="H143" i="18"/>
  <c r="H141" i="18"/>
  <c r="H144" i="18"/>
  <c r="H145" i="18"/>
  <c r="H147" i="18"/>
  <c r="H146" i="18"/>
  <c r="H148" i="18"/>
  <c r="H149" i="18"/>
  <c r="H150" i="18"/>
  <c r="H151" i="18"/>
  <c r="H152" i="18"/>
  <c r="H153" i="18"/>
  <c r="H154" i="18"/>
  <c r="H2" i="18"/>
  <c r="F145" i="10"/>
  <c r="I145" i="10" s="1"/>
  <c r="F146" i="10"/>
  <c r="I146" i="10" s="1"/>
  <c r="F147" i="10"/>
  <c r="I147" i="10" s="1"/>
  <c r="F149" i="10"/>
  <c r="I149" i="10" s="1"/>
  <c r="F141" i="10"/>
  <c r="I141" i="10" s="1"/>
  <c r="F150" i="10"/>
  <c r="I150" i="10" s="1"/>
  <c r="F152" i="10"/>
  <c r="I152" i="10" s="1"/>
  <c r="F135" i="10"/>
  <c r="F137" i="10"/>
  <c r="I137" i="10" s="1"/>
  <c r="F139" i="10"/>
  <c r="I139" i="10" s="1"/>
  <c r="F136" i="10"/>
  <c r="I136" i="10" s="1"/>
  <c r="F117" i="10"/>
  <c r="I117" i="10" s="1"/>
  <c r="F126" i="10"/>
  <c r="I126" i="10" s="1"/>
  <c r="F67" i="10"/>
  <c r="I67" i="10" s="1"/>
  <c r="F125" i="10"/>
  <c r="I125" i="10" s="1"/>
  <c r="F122" i="10"/>
  <c r="I122" i="10" s="1"/>
  <c r="F129" i="10"/>
  <c r="I129" i="10" s="1"/>
  <c r="F131" i="10"/>
  <c r="I131" i="10" s="1"/>
  <c r="F63" i="10"/>
  <c r="I63" i="10" s="1"/>
  <c r="F120" i="10"/>
  <c r="F108" i="10"/>
  <c r="I108" i="10" s="1"/>
  <c r="F105" i="10"/>
  <c r="I105" i="10" s="1"/>
  <c r="F107" i="10"/>
  <c r="I107" i="10" s="1"/>
  <c r="F116" i="10"/>
  <c r="I116" i="10" s="1"/>
  <c r="F113" i="10"/>
  <c r="I113" i="10" s="1"/>
  <c r="F118" i="10"/>
  <c r="I118" i="10" s="1"/>
  <c r="F110" i="10"/>
  <c r="I110" i="10" s="1"/>
  <c r="F103" i="10"/>
  <c r="I103" i="10" s="1"/>
  <c r="F66" i="10"/>
  <c r="I66" i="10" s="1"/>
  <c r="F90" i="10"/>
  <c r="I90" i="10" s="1"/>
  <c r="F96" i="10"/>
  <c r="I96" i="10" s="1"/>
  <c r="F92" i="10"/>
  <c r="F81" i="10"/>
  <c r="I81" i="10" s="1"/>
  <c r="F100" i="10"/>
  <c r="I100" i="10" s="1"/>
  <c r="F64" i="10"/>
  <c r="I64" i="10" s="1"/>
  <c r="F73" i="10"/>
  <c r="I73" i="10" s="1"/>
  <c r="F70" i="10"/>
  <c r="I70" i="10" s="1"/>
  <c r="F72" i="10"/>
  <c r="I72" i="10" s="1"/>
  <c r="F78" i="10"/>
  <c r="I78" i="10" s="1"/>
  <c r="F75" i="10"/>
  <c r="I75" i="10" s="1"/>
  <c r="F60" i="10"/>
  <c r="I60" i="10" s="1"/>
  <c r="F38" i="10"/>
  <c r="I38" i="10" s="1"/>
  <c r="F20" i="10"/>
  <c r="I20" i="10" s="1"/>
  <c r="F48" i="10"/>
  <c r="F51" i="10"/>
  <c r="I51" i="10" s="1"/>
  <c r="F13" i="10"/>
  <c r="I13" i="10" s="1"/>
  <c r="F17" i="10"/>
  <c r="I17" i="10" s="1"/>
  <c r="F14" i="10"/>
  <c r="I14" i="10" s="1"/>
  <c r="F5" i="10"/>
  <c r="I5" i="10" s="1"/>
  <c r="F27" i="10"/>
  <c r="I27" i="10" s="1"/>
  <c r="F30" i="10"/>
  <c r="I30" i="10" s="1"/>
  <c r="F25" i="10"/>
  <c r="I25" i="10" s="1"/>
  <c r="F88" i="3"/>
  <c r="F161" i="3"/>
  <c r="F152" i="3"/>
  <c r="I152" i="3" s="1"/>
  <c r="F198" i="3"/>
  <c r="F78" i="3"/>
  <c r="I78" i="3" s="1"/>
  <c r="F156" i="3"/>
  <c r="I156" i="3" s="1"/>
  <c r="F89" i="3"/>
  <c r="I89" i="3" s="1"/>
  <c r="F158" i="3"/>
  <c r="I158" i="3" s="1"/>
  <c r="F128" i="3"/>
  <c r="F133" i="3"/>
  <c r="I133" i="3" s="1"/>
  <c r="F138" i="3"/>
  <c r="F136" i="3"/>
  <c r="F143" i="3"/>
  <c r="I143" i="3" s="1"/>
  <c r="F145" i="3"/>
  <c r="I145" i="3" s="1"/>
  <c r="F140" i="3"/>
  <c r="I140" i="3" s="1"/>
  <c r="F146" i="3"/>
  <c r="I146" i="3" s="1"/>
  <c r="F147" i="3"/>
  <c r="F149" i="3"/>
  <c r="I149" i="3" s="1"/>
  <c r="F151" i="3"/>
  <c r="F154" i="3"/>
  <c r="I154" i="3" s="1"/>
  <c r="F116" i="3"/>
  <c r="I116" i="3" s="1"/>
  <c r="F119" i="3"/>
  <c r="F121" i="3"/>
  <c r="F129" i="3"/>
  <c r="F132" i="3"/>
  <c r="I132" i="3" s="1"/>
  <c r="F120" i="3"/>
  <c r="G120" i="3" s="1"/>
  <c r="F122" i="3"/>
  <c r="I122" i="3" s="1"/>
  <c r="F105" i="3"/>
  <c r="I105" i="3" s="1"/>
  <c r="F107" i="3"/>
  <c r="F111" i="3"/>
  <c r="I111" i="3" s="1"/>
  <c r="F104" i="3"/>
  <c r="F117" i="3"/>
  <c r="F96" i="3"/>
  <c r="I96" i="3" s="1"/>
  <c r="F100" i="3"/>
  <c r="F101" i="3"/>
  <c r="F102" i="3"/>
  <c r="F90" i="3"/>
  <c r="F93" i="3"/>
  <c r="F72" i="3"/>
  <c r="I72" i="3" s="1"/>
  <c r="F83" i="3"/>
  <c r="F79" i="3"/>
  <c r="I79" i="3" s="1"/>
  <c r="F81" i="3"/>
  <c r="I81" i="3" s="1"/>
  <c r="F71" i="3"/>
  <c r="I71" i="3" s="1"/>
  <c r="F15" i="3"/>
  <c r="I15" i="3" s="1"/>
  <c r="F28" i="3"/>
  <c r="F65" i="3"/>
  <c r="I65" i="3" s="1"/>
  <c r="F44" i="3"/>
  <c r="F14" i="3"/>
  <c r="I14" i="3" s="1"/>
  <c r="F51" i="3"/>
  <c r="I51" i="3" s="1"/>
  <c r="F22" i="3"/>
  <c r="I22" i="3" s="1"/>
  <c r="F42" i="3"/>
  <c r="I42" i="3" s="1"/>
  <c r="F37" i="3"/>
  <c r="I37" i="3" s="1"/>
  <c r="F7" i="3"/>
  <c r="I7" i="3" s="1"/>
  <c r="F6" i="3"/>
  <c r="I6" i="3" s="1"/>
  <c r="F29" i="3"/>
  <c r="I29" i="3" s="1"/>
  <c r="F26" i="3"/>
  <c r="I26" i="3" s="1"/>
  <c r="F20" i="3"/>
  <c r="F24" i="3"/>
  <c r="I24" i="3" s="1"/>
  <c r="F5" i="3"/>
  <c r="I5" i="3" s="1"/>
  <c r="F16" i="3"/>
  <c r="F97" i="3"/>
  <c r="I97" i="3" s="1"/>
  <c r="F98" i="3"/>
  <c r="I98" i="3" s="1"/>
  <c r="F62" i="3"/>
  <c r="I62" i="3" s="1"/>
  <c r="F87" i="3"/>
  <c r="I87" i="3" s="1"/>
  <c r="F85" i="3"/>
  <c r="I85" i="3" s="1"/>
  <c r="F77" i="3"/>
  <c r="I77" i="3" s="1"/>
  <c r="F74" i="3"/>
  <c r="F32" i="3"/>
  <c r="I32" i="3" s="1"/>
  <c r="F60" i="3"/>
  <c r="F58" i="3"/>
  <c r="I58" i="3" s="1"/>
  <c r="F55" i="3"/>
  <c r="I55" i="3" s="1"/>
  <c r="F47" i="3"/>
  <c r="I47" i="3" s="1"/>
  <c r="F36" i="3"/>
  <c r="I36" i="3" s="1"/>
  <c r="F3" i="3"/>
  <c r="I3" i="3" s="1"/>
  <c r="F4" i="3"/>
  <c r="I4" i="3" s="1"/>
  <c r="F68" i="3"/>
  <c r="I68" i="3" s="1"/>
  <c r="F52" i="3"/>
  <c r="I52" i="3" s="1"/>
  <c r="F40" i="3"/>
  <c r="I40" i="3" s="1"/>
  <c r="F76" i="3"/>
  <c r="I76" i="3" s="1"/>
  <c r="F80" i="3"/>
  <c r="I80" i="3" s="1"/>
  <c r="F69" i="3"/>
  <c r="I69" i="3" s="1"/>
  <c r="F57" i="3"/>
  <c r="F63" i="3"/>
  <c r="I63" i="3" s="1"/>
  <c r="F45" i="3"/>
  <c r="F11" i="3"/>
  <c r="I11" i="3" s="1"/>
  <c r="F33" i="3"/>
  <c r="F34" i="3"/>
  <c r="I34" i="3" s="1"/>
  <c r="F13" i="3"/>
  <c r="F8" i="3"/>
  <c r="I8" i="3" s="1"/>
  <c r="F2" i="3"/>
  <c r="I2" i="3" s="1"/>
  <c r="F12" i="3"/>
  <c r="I12" i="3" s="1"/>
  <c r="F10" i="3"/>
  <c r="I10" i="3" s="1"/>
  <c r="F9" i="3"/>
  <c r="I9" i="3" s="1"/>
  <c r="F44" i="18"/>
  <c r="F32" i="18"/>
  <c r="F118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2" i="18"/>
  <c r="F3" i="18"/>
  <c r="F4" i="18"/>
  <c r="F5" i="18"/>
  <c r="F6" i="18"/>
  <c r="F7" i="18"/>
  <c r="F8" i="18"/>
  <c r="F10" i="18"/>
  <c r="F9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37" i="18"/>
  <c r="F23" i="18"/>
  <c r="F24" i="18"/>
  <c r="F25" i="18"/>
  <c r="F26" i="18"/>
  <c r="F28" i="18"/>
  <c r="F27" i="18"/>
  <c r="F29" i="18"/>
  <c r="F30" i="18"/>
  <c r="F31" i="18"/>
  <c r="F33" i="18"/>
  <c r="F35" i="18"/>
  <c r="F34" i="18"/>
  <c r="F36" i="18"/>
  <c r="F38" i="18"/>
  <c r="F39" i="18"/>
  <c r="F40" i="18"/>
  <c r="F41" i="18"/>
  <c r="F42" i="18"/>
  <c r="F43" i="18"/>
  <c r="F45" i="18"/>
  <c r="F46" i="18"/>
  <c r="F47" i="18"/>
  <c r="F48" i="18"/>
  <c r="F49" i="18"/>
  <c r="F50" i="18"/>
  <c r="F51" i="18"/>
  <c r="F52" i="18"/>
  <c r="F53" i="18"/>
  <c r="F59" i="18"/>
  <c r="F54" i="18"/>
  <c r="F55" i="18"/>
  <c r="F56" i="18"/>
  <c r="F57" i="18"/>
  <c r="F58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I135" i="10" l="1"/>
  <c r="J135" i="10"/>
  <c r="G135" i="10"/>
  <c r="I32" i="10"/>
  <c r="G32" i="10"/>
  <c r="H32" i="10"/>
  <c r="J32" i="10"/>
  <c r="I134" i="10"/>
  <c r="J134" i="10"/>
  <c r="G134" i="10"/>
  <c r="H134" i="10"/>
  <c r="I41" i="10"/>
  <c r="G41" i="10"/>
  <c r="H41" i="10"/>
  <c r="I48" i="10"/>
  <c r="G48" i="10"/>
  <c r="J48" i="10"/>
  <c r="I120" i="10"/>
  <c r="G120" i="10"/>
  <c r="J120" i="10"/>
  <c r="I102" i="10"/>
  <c r="J102" i="10"/>
  <c r="G102" i="10"/>
  <c r="I92" i="10"/>
  <c r="G92" i="10"/>
  <c r="J92" i="10"/>
  <c r="I161" i="10"/>
  <c r="G161" i="10"/>
  <c r="J161" i="10"/>
  <c r="H161" i="10"/>
  <c r="J164" i="10"/>
  <c r="G96" i="10"/>
  <c r="H65" i="10"/>
  <c r="G150" i="10"/>
  <c r="J144" i="10"/>
  <c r="J115" i="10"/>
  <c r="J38" i="10"/>
  <c r="J25" i="10"/>
  <c r="G118" i="10"/>
  <c r="J60" i="10"/>
  <c r="G94" i="10"/>
  <c r="J121" i="10"/>
  <c r="J110" i="10"/>
  <c r="H115" i="10"/>
  <c r="J69" i="10"/>
  <c r="H87" i="10"/>
  <c r="J55" i="10"/>
  <c r="G144" i="10"/>
  <c r="G37" i="10"/>
  <c r="J149" i="10"/>
  <c r="J167" i="10"/>
  <c r="J127" i="10"/>
  <c r="H44" i="10"/>
  <c r="H12" i="10"/>
  <c r="J133" i="10"/>
  <c r="H142" i="10"/>
  <c r="G59" i="10"/>
  <c r="J132" i="10"/>
  <c r="J162" i="10"/>
  <c r="J18" i="10"/>
  <c r="G93" i="10"/>
  <c r="G80" i="10"/>
  <c r="G84" i="10"/>
  <c r="H159" i="10"/>
  <c r="G26" i="10"/>
  <c r="J158" i="10"/>
  <c r="G131" i="10"/>
  <c r="H143" i="10"/>
  <c r="G121" i="10"/>
  <c r="G69" i="10"/>
  <c r="J74" i="10"/>
  <c r="G55" i="10"/>
  <c r="J139" i="10"/>
  <c r="G64" i="10"/>
  <c r="H166" i="10"/>
  <c r="G166" i="10"/>
  <c r="J96" i="10"/>
  <c r="H111" i="10"/>
  <c r="G109" i="10"/>
  <c r="G66" i="10"/>
  <c r="G111" i="10"/>
  <c r="H164" i="10"/>
  <c r="J90" i="10"/>
  <c r="H155" i="10"/>
  <c r="G140" i="10"/>
  <c r="J150" i="10"/>
  <c r="G147" i="10"/>
  <c r="G164" i="10"/>
  <c r="G90" i="10"/>
  <c r="J94" i="10"/>
  <c r="H124" i="10"/>
  <c r="G67" i="10"/>
  <c r="J118" i="10"/>
  <c r="G124" i="10"/>
  <c r="J20" i="10"/>
  <c r="H56" i="10"/>
  <c r="H144" i="10"/>
  <c r="J80" i="10"/>
  <c r="G43" i="10"/>
  <c r="H37" i="10"/>
  <c r="G20" i="10"/>
  <c r="G38" i="10"/>
  <c r="J131" i="10"/>
  <c r="J143" i="10"/>
  <c r="H121" i="10"/>
  <c r="G110" i="10"/>
  <c r="H69" i="10"/>
  <c r="G87" i="10"/>
  <c r="H55" i="10"/>
  <c r="H101" i="10"/>
  <c r="G149" i="10"/>
  <c r="H167" i="10"/>
  <c r="H127" i="10"/>
  <c r="G44" i="10"/>
  <c r="G12" i="10"/>
  <c r="H133" i="10"/>
  <c r="G142" i="10"/>
  <c r="J163" i="10"/>
  <c r="H132" i="10"/>
  <c r="H162" i="10"/>
  <c r="H18" i="10"/>
  <c r="J72" i="10"/>
  <c r="H62" i="10"/>
  <c r="G159" i="10"/>
  <c r="J125" i="10"/>
  <c r="H158" i="10"/>
  <c r="G143" i="10"/>
  <c r="J156" i="10"/>
  <c r="G97" i="10"/>
  <c r="H74" i="10"/>
  <c r="G63" i="10"/>
  <c r="G139" i="10"/>
  <c r="H77" i="10"/>
  <c r="G152" i="10"/>
  <c r="G155" i="10"/>
  <c r="G65" i="10"/>
  <c r="H94" i="10"/>
  <c r="H43" i="10"/>
  <c r="G56" i="10"/>
  <c r="G88" i="10"/>
  <c r="G25" i="10"/>
  <c r="J142" i="10"/>
  <c r="G60" i="10"/>
  <c r="H80" i="10"/>
  <c r="H84" i="10"/>
  <c r="J159" i="10"/>
  <c r="G115" i="10"/>
  <c r="G101" i="10"/>
  <c r="G167" i="10"/>
  <c r="G127" i="10"/>
  <c r="H52" i="10"/>
  <c r="J128" i="10"/>
  <c r="J75" i="10"/>
  <c r="G133" i="10"/>
  <c r="J57" i="10"/>
  <c r="H163" i="10"/>
  <c r="G13" i="10"/>
  <c r="G132" i="10"/>
  <c r="G162" i="10"/>
  <c r="G18" i="10"/>
  <c r="G72" i="10"/>
  <c r="G62" i="10"/>
  <c r="G125" i="10"/>
  <c r="G158" i="10"/>
  <c r="H39" i="10"/>
  <c r="H156" i="10"/>
  <c r="J35" i="10"/>
  <c r="G74" i="10"/>
  <c r="J141" i="10"/>
  <c r="J28" i="10"/>
  <c r="G77" i="10"/>
  <c r="G102" i="3"/>
  <c r="I102" i="3"/>
  <c r="G129" i="3"/>
  <c r="I129" i="3"/>
  <c r="J136" i="3"/>
  <c r="I136" i="3"/>
  <c r="G173" i="3"/>
  <c r="I173" i="3"/>
  <c r="G180" i="3"/>
  <c r="I180" i="3"/>
  <c r="J186" i="3"/>
  <c r="I186" i="3"/>
  <c r="G35" i="3"/>
  <c r="I35" i="3"/>
  <c r="J102" i="3"/>
  <c r="G44" i="3"/>
  <c r="I44" i="3"/>
  <c r="G121" i="3"/>
  <c r="I121" i="3"/>
  <c r="H70" i="3"/>
  <c r="I70" i="3"/>
  <c r="G123" i="3"/>
  <c r="I123" i="3"/>
  <c r="H172" i="3"/>
  <c r="I172" i="3"/>
  <c r="G196" i="3"/>
  <c r="I196" i="3"/>
  <c r="G31" i="3"/>
  <c r="I31" i="3"/>
  <c r="H186" i="3"/>
  <c r="J27" i="3"/>
  <c r="I27" i="3"/>
  <c r="J150" i="3"/>
  <c r="I150" i="3"/>
  <c r="J183" i="3"/>
  <c r="I183" i="3"/>
  <c r="G20" i="3"/>
  <c r="I20" i="3"/>
  <c r="H114" i="3"/>
  <c r="I114" i="3"/>
  <c r="H75" i="3"/>
  <c r="J195" i="3"/>
  <c r="I195" i="3"/>
  <c r="H91" i="3"/>
  <c r="I91" i="3"/>
  <c r="J39" i="3"/>
  <c r="I39" i="3"/>
  <c r="H25" i="3"/>
  <c r="I25" i="3"/>
  <c r="J133" i="3"/>
  <c r="J69" i="3"/>
  <c r="G107" i="3"/>
  <c r="I107" i="3"/>
  <c r="G147" i="3"/>
  <c r="I147" i="3"/>
  <c r="G187" i="3"/>
  <c r="I187" i="3"/>
  <c r="G166" i="3"/>
  <c r="I166" i="3"/>
  <c r="G175" i="3"/>
  <c r="I175" i="3"/>
  <c r="J193" i="3"/>
  <c r="I193" i="3"/>
  <c r="J163" i="3"/>
  <c r="J132" i="3"/>
  <c r="J55" i="3"/>
  <c r="G119" i="3"/>
  <c r="I119" i="3"/>
  <c r="J118" i="3"/>
  <c r="I118" i="3"/>
  <c r="J75" i="3"/>
  <c r="J179" i="3"/>
  <c r="I179" i="3"/>
  <c r="J104" i="3"/>
  <c r="I104" i="3"/>
  <c r="G92" i="3"/>
  <c r="I92" i="3"/>
  <c r="J13" i="3"/>
  <c r="I13" i="3"/>
  <c r="G83" i="3"/>
  <c r="I83" i="3"/>
  <c r="G198" i="3"/>
  <c r="I198" i="3"/>
  <c r="J59" i="3"/>
  <c r="I59" i="3"/>
  <c r="G108" i="3"/>
  <c r="I108" i="3"/>
  <c r="J177" i="3"/>
  <c r="I177" i="3"/>
  <c r="G182" i="3"/>
  <c r="I182" i="3"/>
  <c r="H165" i="3"/>
  <c r="I165" i="3"/>
  <c r="G155" i="3"/>
  <c r="I155" i="3"/>
  <c r="G19" i="3"/>
  <c r="I19" i="3"/>
  <c r="G132" i="3"/>
  <c r="H55" i="3"/>
  <c r="J45" i="3"/>
  <c r="I45" i="3"/>
  <c r="G16" i="3"/>
  <c r="I16" i="3"/>
  <c r="H21" i="3"/>
  <c r="I21" i="3"/>
  <c r="J30" i="3"/>
  <c r="I30" i="3"/>
  <c r="G153" i="3"/>
  <c r="I153" i="3"/>
  <c r="G163" i="3"/>
  <c r="I163" i="3"/>
  <c r="J57" i="3"/>
  <c r="I57" i="3"/>
  <c r="J100" i="3"/>
  <c r="I100" i="3"/>
  <c r="H60" i="3"/>
  <c r="I60" i="3"/>
  <c r="G128" i="3"/>
  <c r="I128" i="3"/>
  <c r="G159" i="3"/>
  <c r="I159" i="3"/>
  <c r="H174" i="3"/>
  <c r="I174" i="3"/>
  <c r="H137" i="3"/>
  <c r="I137" i="3"/>
  <c r="G75" i="3"/>
  <c r="G56" i="3"/>
  <c r="I56" i="3"/>
  <c r="G127" i="3"/>
  <c r="I127" i="3"/>
  <c r="G106" i="3"/>
  <c r="I106" i="3"/>
  <c r="G189" i="3"/>
  <c r="I189" i="3"/>
  <c r="J181" i="3"/>
  <c r="I181" i="3"/>
  <c r="H109" i="3"/>
  <c r="I109" i="3"/>
  <c r="G148" i="3"/>
  <c r="J51" i="3"/>
  <c r="J101" i="3"/>
  <c r="I101" i="3"/>
  <c r="G186" i="3"/>
  <c r="G28" i="3"/>
  <c r="I28" i="3"/>
  <c r="G199" i="3"/>
  <c r="I199" i="3"/>
  <c r="G117" i="3"/>
  <c r="I117" i="3"/>
  <c r="J33" i="3"/>
  <c r="I33" i="3"/>
  <c r="G93" i="3"/>
  <c r="I93" i="3"/>
  <c r="J120" i="3"/>
  <c r="I120" i="3"/>
  <c r="J161" i="3"/>
  <c r="I161" i="3"/>
  <c r="G53" i="3"/>
  <c r="I53" i="3"/>
  <c r="G126" i="3"/>
  <c r="I126" i="3"/>
  <c r="G171" i="3"/>
  <c r="I171" i="3"/>
  <c r="J192" i="3"/>
  <c r="I192" i="3"/>
  <c r="G191" i="3"/>
  <c r="I191" i="3"/>
  <c r="G134" i="3"/>
  <c r="I134" i="3"/>
  <c r="G137" i="3"/>
  <c r="J144" i="3"/>
  <c r="G109" i="3"/>
  <c r="J47" i="3"/>
  <c r="G124" i="3"/>
  <c r="I124" i="3"/>
  <c r="G138" i="3"/>
  <c r="I138" i="3"/>
  <c r="H74" i="3"/>
  <c r="I74" i="3"/>
  <c r="G151" i="3"/>
  <c r="I151" i="3"/>
  <c r="H178" i="3"/>
  <c r="I178" i="3"/>
  <c r="J190" i="3"/>
  <c r="I190" i="3"/>
  <c r="G167" i="3"/>
  <c r="G90" i="3"/>
  <c r="I90" i="3"/>
  <c r="J88" i="3"/>
  <c r="I88" i="3"/>
  <c r="G82" i="3"/>
  <c r="I82" i="3"/>
  <c r="H125" i="3"/>
  <c r="I125" i="3"/>
  <c r="H142" i="3"/>
  <c r="I142" i="3"/>
  <c r="H201" i="3"/>
  <c r="I201" i="3"/>
  <c r="G197" i="3"/>
  <c r="I197" i="3"/>
  <c r="G169" i="3"/>
  <c r="I169" i="3"/>
  <c r="J94" i="3"/>
  <c r="I94" i="3"/>
  <c r="H194" i="3"/>
  <c r="H144" i="3"/>
  <c r="H108" i="3"/>
  <c r="G46" i="3"/>
  <c r="I219" i="33"/>
  <c r="I118" i="33"/>
  <c r="I91" i="33"/>
  <c r="I108" i="33"/>
  <c r="I130" i="33"/>
  <c r="J130" i="33" s="1"/>
  <c r="I70" i="33"/>
  <c r="I148" i="33"/>
  <c r="J148" i="33" s="1"/>
  <c r="I119" i="33"/>
  <c r="J119" i="33" s="1"/>
  <c r="I169" i="33"/>
  <c r="J169" i="33" s="1"/>
  <c r="I188" i="33"/>
  <c r="J188" i="33" s="1"/>
  <c r="I10" i="33"/>
  <c r="J10" i="33" s="1"/>
  <c r="I96" i="33"/>
  <c r="J96" i="33" s="1"/>
  <c r="I125" i="33"/>
  <c r="J125" i="33" s="1"/>
  <c r="I103" i="33"/>
  <c r="J103" i="33" s="1"/>
  <c r="I165" i="33"/>
  <c r="J165" i="33" s="1"/>
  <c r="I158" i="33"/>
  <c r="J158" i="33" s="1"/>
  <c r="I52" i="33"/>
  <c r="J52" i="33" s="1"/>
  <c r="I3" i="33"/>
  <c r="J3" i="33" s="1"/>
  <c r="I64" i="33"/>
  <c r="I149" i="33"/>
  <c r="J149" i="33" s="1"/>
  <c r="I98" i="33"/>
  <c r="J98" i="33" s="1"/>
  <c r="I154" i="33"/>
  <c r="J154" i="33" s="1"/>
  <c r="I83" i="33"/>
  <c r="J83" i="33" s="1"/>
  <c r="I75" i="33"/>
  <c r="J75" i="33" s="1"/>
  <c r="I150" i="33"/>
  <c r="J150" i="33" s="1"/>
  <c r="I94" i="33"/>
  <c r="J94" i="33" s="1"/>
  <c r="I73" i="33"/>
  <c r="J73" i="33" s="1"/>
  <c r="I28" i="33"/>
  <c r="I151" i="33"/>
  <c r="J151" i="33" s="1"/>
  <c r="I111" i="33"/>
  <c r="I117" i="33"/>
  <c r="J117" i="33" s="1"/>
  <c r="I215" i="33"/>
  <c r="J215" i="33" s="1"/>
  <c r="I138" i="33"/>
  <c r="J138" i="33" s="1"/>
  <c r="I112" i="33"/>
  <c r="J112" i="33" s="1"/>
  <c r="I172" i="33"/>
  <c r="J172" i="33" s="1"/>
  <c r="I9" i="33"/>
  <c r="J9" i="33" s="1"/>
  <c r="I11" i="33"/>
  <c r="J11" i="33" s="1"/>
  <c r="I127" i="33"/>
  <c r="J127" i="33" s="1"/>
  <c r="I102" i="33"/>
  <c r="J102" i="33" s="1"/>
  <c r="I221" i="33"/>
  <c r="J221" i="33" s="1"/>
  <c r="I203" i="33"/>
  <c r="J203" i="33" s="1"/>
  <c r="I153" i="33"/>
  <c r="I79" i="33"/>
  <c r="I47" i="33"/>
  <c r="J47" i="33" s="1"/>
  <c r="I152" i="33"/>
  <c r="J152" i="33" s="1"/>
  <c r="I105" i="33"/>
  <c r="J105" i="33" s="1"/>
  <c r="I19" i="33"/>
  <c r="J19" i="33" s="1"/>
  <c r="I134" i="33"/>
  <c r="J134" i="33" s="1"/>
  <c r="I122" i="33"/>
  <c r="J122" i="33" s="1"/>
  <c r="I107" i="33"/>
  <c r="J107" i="33" s="1"/>
  <c r="I16" i="33"/>
  <c r="J16" i="33" s="1"/>
  <c r="I177" i="33"/>
  <c r="I59" i="33"/>
  <c r="J59" i="33" s="1"/>
  <c r="I90" i="33"/>
  <c r="J90" i="33" s="1"/>
  <c r="I63" i="33"/>
  <c r="J63" i="33" s="1"/>
  <c r="I160" i="33"/>
  <c r="J160" i="33" s="1"/>
  <c r="I29" i="33"/>
  <c r="J29" i="33" s="1"/>
  <c r="I227" i="33"/>
  <c r="J227" i="33" s="1"/>
  <c r="I88" i="33"/>
  <c r="J88" i="33" s="1"/>
  <c r="I190" i="33"/>
  <c r="J190" i="33" s="1"/>
  <c r="I163" i="33"/>
  <c r="J163" i="33" s="1"/>
  <c r="I155" i="33"/>
  <c r="I192" i="33"/>
  <c r="J192" i="33" s="1"/>
  <c r="I32" i="33"/>
  <c r="I181" i="33"/>
  <c r="J181" i="33" s="1"/>
  <c r="I99" i="33"/>
  <c r="I53" i="33"/>
  <c r="I12" i="33"/>
  <c r="J12" i="33" s="1"/>
  <c r="I31" i="33"/>
  <c r="J31" i="33" s="1"/>
  <c r="I41" i="33"/>
  <c r="J41" i="33" s="1"/>
  <c r="I162" i="33"/>
  <c r="J162" i="33" s="1"/>
  <c r="I212" i="33"/>
  <c r="J212" i="33" s="1"/>
  <c r="I133" i="33"/>
  <c r="J133" i="33" s="1"/>
  <c r="I226" i="33"/>
  <c r="J226" i="33" s="1"/>
  <c r="I110" i="33"/>
  <c r="J110" i="33" s="1"/>
  <c r="I205" i="33"/>
  <c r="I50" i="33"/>
  <c r="J50" i="33" s="1"/>
  <c r="I196" i="33"/>
  <c r="J196" i="33" s="1"/>
  <c r="I178" i="33"/>
  <c r="J178" i="33" s="1"/>
  <c r="I4" i="33"/>
  <c r="J4" i="33" s="1"/>
  <c r="I143" i="33"/>
  <c r="J143" i="33" s="1"/>
  <c r="I38" i="33"/>
  <c r="J38" i="33" s="1"/>
  <c r="I189" i="33"/>
  <c r="J189" i="33" s="1"/>
  <c r="I24" i="33"/>
  <c r="J24" i="33" s="1"/>
  <c r="I56" i="33"/>
  <c r="J56" i="33" s="1"/>
  <c r="I62" i="33"/>
  <c r="J62" i="33" s="1"/>
  <c r="I60" i="33"/>
  <c r="J60" i="33" s="1"/>
  <c r="I145" i="33"/>
  <c r="I207" i="33"/>
  <c r="J207" i="33" s="1"/>
  <c r="I97" i="33"/>
  <c r="J97" i="33" s="1"/>
  <c r="I43" i="33"/>
  <c r="I2" i="33"/>
  <c r="J2" i="33" s="1"/>
  <c r="I159" i="33"/>
  <c r="J159" i="33" s="1"/>
  <c r="I216" i="33"/>
  <c r="J216" i="33" s="1"/>
  <c r="I124" i="33"/>
  <c r="J124" i="33" s="1"/>
  <c r="I129" i="33"/>
  <c r="J129" i="33" s="1"/>
  <c r="I176" i="33"/>
  <c r="J176" i="33" s="1"/>
  <c r="I72" i="33"/>
  <c r="I58" i="33"/>
  <c r="J58" i="33" s="1"/>
  <c r="I201" i="33"/>
  <c r="J201" i="33" s="1"/>
  <c r="I195" i="33"/>
  <c r="J195" i="33" s="1"/>
  <c r="I224" i="33"/>
  <c r="J224" i="33" s="1"/>
  <c r="I69" i="33"/>
  <c r="J69" i="33" s="1"/>
  <c r="I161" i="33"/>
  <c r="J161" i="33" s="1"/>
  <c r="I128" i="33"/>
  <c r="J128" i="33" s="1"/>
  <c r="I164" i="33"/>
  <c r="J164" i="33" s="1"/>
  <c r="I39" i="33"/>
  <c r="J39" i="33" s="1"/>
  <c r="I120" i="33"/>
  <c r="J120" i="33" s="1"/>
  <c r="I225" i="33"/>
  <c r="J225" i="33" s="1"/>
  <c r="I223" i="33"/>
  <c r="J223" i="33" s="1"/>
  <c r="I93" i="33"/>
  <c r="J93" i="33" s="1"/>
  <c r="I80" i="33"/>
  <c r="J80" i="33" s="1"/>
  <c r="I199" i="33"/>
  <c r="J199" i="33" s="1"/>
  <c r="I20" i="33"/>
  <c r="J20" i="33" s="1"/>
  <c r="I171" i="33"/>
  <c r="I5" i="33"/>
  <c r="J5" i="33" s="1"/>
  <c r="I35" i="33"/>
  <c r="J35" i="33" s="1"/>
  <c r="I13" i="33"/>
  <c r="J13" i="33" s="1"/>
  <c r="I27" i="33"/>
  <c r="J27" i="33" s="1"/>
  <c r="I101" i="33"/>
  <c r="J101" i="33" s="1"/>
  <c r="I208" i="33"/>
  <c r="J208" i="33" s="1"/>
  <c r="I51" i="33"/>
  <c r="J51" i="33" s="1"/>
  <c r="I15" i="33"/>
  <c r="J15" i="33" s="1"/>
  <c r="I57" i="33"/>
  <c r="J57" i="33" s="1"/>
  <c r="I66" i="33"/>
  <c r="I187" i="33"/>
  <c r="I109" i="33"/>
  <c r="I139" i="33"/>
  <c r="J139" i="33" s="1"/>
  <c r="I26" i="33"/>
  <c r="J26" i="33" s="1"/>
  <c r="I194" i="33"/>
  <c r="J194" i="33" s="1"/>
  <c r="I92" i="33"/>
  <c r="J92" i="33" s="1"/>
  <c r="I193" i="33"/>
  <c r="J193" i="33" s="1"/>
  <c r="I136" i="33"/>
  <c r="I106" i="33"/>
  <c r="J106" i="33" s="1"/>
  <c r="I6" i="33"/>
  <c r="J6" i="33" s="1"/>
  <c r="I86" i="33"/>
  <c r="J86" i="33" s="1"/>
  <c r="I198" i="33"/>
  <c r="J198" i="33" s="1"/>
  <c r="I25" i="33"/>
  <c r="J25" i="33" s="1"/>
  <c r="I214" i="33"/>
  <c r="J214" i="33" s="1"/>
  <c r="I168" i="33"/>
  <c r="J168" i="33" s="1"/>
  <c r="I132" i="33"/>
  <c r="I123" i="33"/>
  <c r="J123" i="33" s="1"/>
  <c r="I85" i="33"/>
  <c r="J85" i="33" s="1"/>
  <c r="I220" i="33"/>
  <c r="J220" i="33" s="1"/>
  <c r="I87" i="33"/>
  <c r="J87" i="33" s="1"/>
  <c r="I36" i="33"/>
  <c r="J36" i="33" s="1"/>
  <c r="I185" i="33"/>
  <c r="J185" i="33" s="1"/>
  <c r="I141" i="33"/>
  <c r="J141" i="33" s="1"/>
  <c r="I135" i="33"/>
  <c r="J135" i="33" s="1"/>
  <c r="I230" i="33"/>
  <c r="J230" i="33" s="1"/>
  <c r="I229" i="33"/>
  <c r="J229" i="33" s="1"/>
  <c r="I231" i="33"/>
  <c r="J231" i="33" s="1"/>
  <c r="I232" i="33"/>
  <c r="J232" i="33" s="1"/>
  <c r="I211" i="33"/>
  <c r="J211" i="33" s="1"/>
  <c r="I204" i="33"/>
  <c r="J204" i="33" s="1"/>
  <c r="I173" i="33"/>
  <c r="J173" i="33" s="1"/>
  <c r="I61" i="33"/>
  <c r="J61" i="33" s="1"/>
  <c r="I197" i="33"/>
  <c r="I40" i="33"/>
  <c r="J40" i="33" s="1"/>
  <c r="I76" i="33"/>
  <c r="J76" i="33" s="1"/>
  <c r="I68" i="33"/>
  <c r="J68" i="33" s="1"/>
  <c r="I131" i="33"/>
  <c r="J131" i="33" s="1"/>
  <c r="I210" i="33"/>
  <c r="J210" i="33" s="1"/>
  <c r="I209" i="33"/>
  <c r="J209" i="33" s="1"/>
  <c r="I174" i="33"/>
  <c r="J174" i="33" s="1"/>
  <c r="I217" i="33"/>
  <c r="J217" i="33" s="1"/>
  <c r="I8" i="33"/>
  <c r="J8" i="33" s="1"/>
  <c r="I45" i="33"/>
  <c r="J45" i="33" s="1"/>
  <c r="I142" i="33"/>
  <c r="J142" i="33" s="1"/>
  <c r="I33" i="33"/>
  <c r="J33" i="33" s="1"/>
  <c r="I186" i="33"/>
  <c r="J186" i="33" s="1"/>
  <c r="I71" i="33"/>
  <c r="J71" i="33" s="1"/>
  <c r="I23" i="33"/>
  <c r="I137" i="33"/>
  <c r="I100" i="33"/>
  <c r="J100" i="33" s="1"/>
  <c r="I113" i="33"/>
  <c r="J113" i="33" s="1"/>
  <c r="I167" i="33"/>
  <c r="J167" i="33" s="1"/>
  <c r="I228" i="33"/>
  <c r="J228" i="33" s="1"/>
  <c r="I116" i="33"/>
  <c r="J116" i="33" s="1"/>
  <c r="I104" i="33"/>
  <c r="J104" i="33" s="1"/>
  <c r="I34" i="33"/>
  <c r="J34" i="33" s="1"/>
  <c r="I81" i="33"/>
  <c r="I49" i="33"/>
  <c r="J49" i="33" s="1"/>
  <c r="I183" i="33"/>
  <c r="J183" i="33" s="1"/>
  <c r="I18" i="33"/>
  <c r="J18" i="33" s="1"/>
  <c r="I222" i="33"/>
  <c r="J222" i="33" s="1"/>
  <c r="I78" i="33"/>
  <c r="J78" i="33" s="1"/>
  <c r="I202" i="33"/>
  <c r="J202" i="33" s="1"/>
  <c r="I147" i="33"/>
  <c r="J147" i="33" s="1"/>
  <c r="I21" i="33"/>
  <c r="J21" i="33" s="1"/>
  <c r="I17" i="33"/>
  <c r="J17" i="33" s="1"/>
  <c r="I182" i="33"/>
  <c r="J182" i="33" s="1"/>
  <c r="I170" i="33"/>
  <c r="J170" i="33" s="1"/>
  <c r="I42" i="33"/>
  <c r="J42" i="33" s="1"/>
  <c r="I48" i="33"/>
  <c r="J48" i="33" s="1"/>
  <c r="I206" i="33"/>
  <c r="J206" i="33" s="1"/>
  <c r="I179" i="33"/>
  <c r="J179" i="33" s="1"/>
  <c r="I166" i="33"/>
  <c r="J166" i="33" s="1"/>
  <c r="I84" i="33"/>
  <c r="I144" i="33"/>
  <c r="J144" i="33" s="1"/>
  <c r="I115" i="33"/>
  <c r="J115" i="33" s="1"/>
  <c r="I55" i="33"/>
  <c r="J55" i="33" s="1"/>
  <c r="I37" i="33"/>
  <c r="J37" i="33" s="1"/>
  <c r="I82" i="33"/>
  <c r="J82" i="33" s="1"/>
  <c r="I77" i="33"/>
  <c r="J77" i="33" s="1"/>
  <c r="I67" i="33"/>
  <c r="J67" i="33" s="1"/>
  <c r="I213" i="33"/>
  <c r="J213" i="33" s="1"/>
  <c r="I74" i="33"/>
  <c r="J74" i="33" s="1"/>
  <c r="I218" i="33"/>
  <c r="I114" i="33"/>
  <c r="I175" i="33"/>
  <c r="J175" i="33" s="1"/>
  <c r="I22" i="33"/>
  <c r="J22" i="33" s="1"/>
  <c r="I146" i="33"/>
  <c r="J146" i="33" s="1"/>
  <c r="I126" i="33"/>
  <c r="J126" i="33" s="1"/>
  <c r="I121" i="33"/>
  <c r="J121" i="33" s="1"/>
  <c r="I95" i="33"/>
  <c r="J95" i="33" s="1"/>
  <c r="I89" i="33"/>
  <c r="J89" i="33" s="1"/>
  <c r="I54" i="33"/>
  <c r="J54" i="33" s="1"/>
  <c r="I46" i="33"/>
  <c r="J46" i="33" s="1"/>
  <c r="I14" i="33"/>
  <c r="J14" i="33" s="1"/>
  <c r="I157" i="33"/>
  <c r="J157" i="33" s="1"/>
  <c r="I180" i="33"/>
  <c r="I65" i="33"/>
  <c r="I30" i="33"/>
  <c r="I7" i="33"/>
  <c r="J7" i="33" s="1"/>
  <c r="I44" i="33"/>
  <c r="J44" i="33" s="1"/>
  <c r="I191" i="33"/>
  <c r="J191" i="33" s="1"/>
  <c r="I184" i="33"/>
  <c r="J184" i="33" s="1"/>
  <c r="I156" i="33"/>
  <c r="J156" i="33" s="1"/>
  <c r="I200" i="33"/>
  <c r="J200" i="33" s="1"/>
  <c r="I140" i="33"/>
  <c r="J140" i="33" s="1"/>
  <c r="H195" i="3"/>
  <c r="G195" i="3"/>
  <c r="G42" i="6"/>
  <c r="H59" i="3"/>
  <c r="H42" i="7"/>
  <c r="J26" i="8"/>
  <c r="J35" i="13"/>
  <c r="J191" i="3"/>
  <c r="H177" i="3"/>
  <c r="J142" i="3"/>
  <c r="H126" i="3"/>
  <c r="G100" i="3"/>
  <c r="G59" i="3"/>
  <c r="H11" i="4"/>
  <c r="J25" i="5"/>
  <c r="G3" i="5"/>
  <c r="H166" i="3"/>
  <c r="J182" i="3"/>
  <c r="J165" i="3"/>
  <c r="H32" i="5"/>
  <c r="H182" i="3"/>
  <c r="J126" i="3"/>
  <c r="J201" i="3"/>
  <c r="J189" i="3"/>
  <c r="J159" i="3"/>
  <c r="J138" i="3"/>
  <c r="J128" i="3"/>
  <c r="G91" i="3"/>
  <c r="J53" i="3"/>
  <c r="G30" i="3"/>
  <c r="J10" i="4"/>
  <c r="H52" i="6"/>
  <c r="G30" i="6"/>
  <c r="H14" i="8"/>
  <c r="G7" i="5"/>
  <c r="G201" i="3"/>
  <c r="H187" i="3"/>
  <c r="H173" i="3"/>
  <c r="J155" i="3"/>
  <c r="H134" i="3"/>
  <c r="H53" i="3"/>
  <c r="H35" i="3"/>
  <c r="J36" i="7"/>
  <c r="G14" i="8"/>
  <c r="G192" i="3"/>
  <c r="J197" i="3"/>
  <c r="G172" i="3"/>
  <c r="J114" i="3"/>
  <c r="H82" i="3"/>
  <c r="J60" i="3"/>
  <c r="J8" i="4"/>
  <c r="H36" i="7"/>
  <c r="H7" i="5"/>
  <c r="J196" i="3"/>
  <c r="J153" i="3"/>
  <c r="G136" i="3"/>
  <c r="J21" i="3"/>
  <c r="J46" i="6"/>
  <c r="J64" i="33"/>
  <c r="J28" i="33"/>
  <c r="J153" i="33"/>
  <c r="J205" i="33"/>
  <c r="J99" i="33"/>
  <c r="J171" i="33"/>
  <c r="J23" i="33"/>
  <c r="J218" i="33"/>
  <c r="J132" i="33"/>
  <c r="J72" i="33"/>
  <c r="J137" i="33"/>
  <c r="J180" i="33"/>
  <c r="J65" i="33"/>
  <c r="J118" i="33"/>
  <c r="J108" i="33"/>
  <c r="J70" i="33"/>
  <c r="J187" i="33"/>
  <c r="J177" i="33"/>
  <c r="J32" i="33"/>
  <c r="J84" i="33"/>
  <c r="J91" i="33"/>
  <c r="J111" i="33"/>
  <c r="J79" i="33"/>
  <c r="J155" i="33"/>
  <c r="H2" i="8"/>
  <c r="H10" i="3"/>
  <c r="H95" i="3"/>
  <c r="G95" i="3"/>
  <c r="J95" i="3"/>
  <c r="G28" i="5"/>
  <c r="H28" i="5"/>
  <c r="J28" i="5"/>
  <c r="J34" i="6"/>
  <c r="G34" i="6"/>
  <c r="G48" i="7"/>
  <c r="H48" i="7"/>
  <c r="J48" i="7"/>
  <c r="G24" i="13"/>
  <c r="G7" i="16"/>
  <c r="J7" i="16"/>
  <c r="H7" i="16"/>
  <c r="G18" i="13"/>
  <c r="H18" i="13"/>
  <c r="J37" i="6"/>
  <c r="G37" i="6"/>
  <c r="G8" i="7"/>
  <c r="J8" i="7"/>
  <c r="H9" i="8"/>
  <c r="G9" i="8"/>
  <c r="J9" i="8"/>
  <c r="G37" i="13"/>
  <c r="J37" i="13"/>
  <c r="H28" i="14"/>
  <c r="G28" i="14"/>
  <c r="J156" i="3"/>
  <c r="G48" i="3"/>
  <c r="H48" i="3"/>
  <c r="J48" i="3"/>
  <c r="H21" i="5"/>
  <c r="J21" i="5"/>
  <c r="J53" i="6"/>
  <c r="G53" i="6"/>
  <c r="H53" i="6"/>
  <c r="H3" i="7"/>
  <c r="J3" i="7"/>
  <c r="J11" i="8"/>
  <c r="G11" i="8"/>
  <c r="G20" i="12"/>
  <c r="H20" i="12"/>
  <c r="J20" i="12"/>
  <c r="G36" i="14"/>
  <c r="H36" i="14"/>
  <c r="J36" i="14"/>
  <c r="G157" i="3"/>
  <c r="H157" i="3"/>
  <c r="J157" i="3"/>
  <c r="G176" i="3"/>
  <c r="H176" i="3"/>
  <c r="J176" i="3"/>
  <c r="G73" i="3"/>
  <c r="H73" i="3"/>
  <c r="H32" i="6"/>
  <c r="G32" i="6"/>
  <c r="J32" i="6"/>
  <c r="H47" i="7"/>
  <c r="J47" i="7"/>
  <c r="G47" i="7"/>
  <c r="H16" i="8"/>
  <c r="J16" i="8"/>
  <c r="H14" i="13"/>
  <c r="G14" i="13"/>
  <c r="H19" i="15"/>
  <c r="J19" i="15"/>
  <c r="G19" i="15"/>
  <c r="G114" i="3"/>
  <c r="H87" i="3"/>
  <c r="J87" i="3"/>
  <c r="G105" i="3"/>
  <c r="J105" i="3"/>
  <c r="G112" i="3"/>
  <c r="H112" i="3"/>
  <c r="J5" i="5"/>
  <c r="H55" i="7"/>
  <c r="J55" i="7"/>
  <c r="H15" i="12"/>
  <c r="G15" i="12"/>
  <c r="J5" i="14"/>
  <c r="H38" i="3"/>
  <c r="J38" i="3"/>
  <c r="G38" i="3"/>
  <c r="G179" i="3"/>
  <c r="J147" i="3"/>
  <c r="H49" i="6"/>
  <c r="G72" i="3"/>
  <c r="H72" i="3"/>
  <c r="J72" i="3"/>
  <c r="H66" i="3"/>
  <c r="G66" i="3"/>
  <c r="J66" i="3"/>
  <c r="G16" i="6"/>
  <c r="H16" i="6"/>
  <c r="H59" i="7"/>
  <c r="G59" i="7"/>
  <c r="J59" i="7"/>
  <c r="G22" i="8"/>
  <c r="H22" i="8"/>
  <c r="J22" i="8"/>
  <c r="J3" i="12"/>
  <c r="G3" i="12"/>
  <c r="G30" i="13"/>
  <c r="J30" i="13"/>
  <c r="H30" i="13"/>
  <c r="G7" i="14"/>
  <c r="H7" i="14"/>
  <c r="G30" i="14"/>
  <c r="J30" i="14"/>
  <c r="J9" i="15"/>
  <c r="H5" i="8"/>
  <c r="J28" i="14"/>
  <c r="J17" i="15"/>
  <c r="J198" i="3"/>
  <c r="H147" i="3"/>
  <c r="J117" i="3"/>
  <c r="H37" i="6"/>
  <c r="J8" i="12"/>
  <c r="J80" i="3"/>
  <c r="H32" i="3"/>
  <c r="H26" i="3"/>
  <c r="G26" i="3"/>
  <c r="J26" i="3"/>
  <c r="G158" i="3"/>
  <c r="J158" i="3"/>
  <c r="H27" i="3"/>
  <c r="G4" i="4"/>
  <c r="H4" i="4"/>
  <c r="J4" i="4"/>
  <c r="J49" i="6"/>
  <c r="G54" i="7"/>
  <c r="H54" i="7"/>
  <c r="J54" i="7"/>
  <c r="H62" i="7"/>
  <c r="G62" i="7"/>
  <c r="H8" i="8"/>
  <c r="J8" i="8"/>
  <c r="J34" i="13"/>
  <c r="G34" i="13"/>
  <c r="J25" i="14"/>
  <c r="J76" i="3"/>
  <c r="H76" i="3"/>
  <c r="G29" i="3"/>
  <c r="J89" i="3"/>
  <c r="H139" i="3"/>
  <c r="J139" i="3"/>
  <c r="H8" i="5"/>
  <c r="J8" i="5"/>
  <c r="G18" i="6"/>
  <c r="J18" i="6"/>
  <c r="H18" i="6"/>
  <c r="J64" i="7"/>
  <c r="G64" i="7"/>
  <c r="H64" i="7"/>
  <c r="G7" i="12"/>
  <c r="H7" i="12"/>
  <c r="G32" i="13"/>
  <c r="J32" i="13"/>
  <c r="J77" i="3"/>
  <c r="H111" i="3"/>
  <c r="G111" i="3"/>
  <c r="H99" i="3"/>
  <c r="G99" i="3"/>
  <c r="G13" i="4"/>
  <c r="H13" i="4"/>
  <c r="J13" i="4"/>
  <c r="H16" i="5"/>
  <c r="J16" i="5"/>
  <c r="J23" i="6"/>
  <c r="G23" i="6"/>
  <c r="H23" i="6"/>
  <c r="H39" i="6"/>
  <c r="G39" i="6"/>
  <c r="J39" i="6"/>
  <c r="H16" i="7"/>
  <c r="J16" i="7"/>
  <c r="H24" i="8"/>
  <c r="G24" i="8"/>
  <c r="J24" i="8"/>
  <c r="G22" i="12"/>
  <c r="G9" i="13"/>
  <c r="J9" i="13"/>
  <c r="G39" i="13"/>
  <c r="H39" i="13"/>
  <c r="J39" i="13"/>
  <c r="H8" i="14"/>
  <c r="H32" i="14"/>
  <c r="G32" i="14"/>
  <c r="J32" i="14"/>
  <c r="G21" i="15"/>
  <c r="J21" i="15"/>
  <c r="G11" i="16"/>
  <c r="J11" i="16"/>
  <c r="G6" i="15"/>
  <c r="J6" i="15"/>
  <c r="G174" i="3"/>
  <c r="H159" i="3"/>
  <c r="H20" i="5"/>
  <c r="H29" i="6"/>
  <c r="H8" i="3"/>
  <c r="J85" i="3"/>
  <c r="H85" i="3"/>
  <c r="G79" i="3"/>
  <c r="G78" i="3"/>
  <c r="J5" i="6"/>
  <c r="H14" i="7"/>
  <c r="G14" i="7"/>
  <c r="H5" i="7"/>
  <c r="J5" i="7"/>
  <c r="H35" i="8"/>
  <c r="J35" i="8"/>
  <c r="G2" i="12"/>
  <c r="H2" i="12"/>
  <c r="H44" i="13"/>
  <c r="G44" i="13"/>
  <c r="J44" i="13"/>
  <c r="H31" i="14"/>
  <c r="G31" i="14"/>
  <c r="J31" i="14"/>
  <c r="J5" i="16"/>
  <c r="H179" i="3"/>
  <c r="J111" i="3"/>
  <c r="G20" i="5"/>
  <c r="G29" i="6"/>
  <c r="G35" i="8"/>
  <c r="J67" i="3"/>
  <c r="G67" i="3"/>
  <c r="H67" i="3"/>
  <c r="J200" i="3"/>
  <c r="G200" i="3"/>
  <c r="H200" i="3"/>
  <c r="J10" i="5"/>
  <c r="J7" i="6"/>
  <c r="G15" i="6"/>
  <c r="J15" i="6"/>
  <c r="G27" i="6"/>
  <c r="J27" i="6"/>
  <c r="H27" i="6"/>
  <c r="H20" i="7"/>
  <c r="J20" i="7"/>
  <c r="G53" i="7"/>
  <c r="G10" i="7"/>
  <c r="J10" i="7"/>
  <c r="G34" i="8"/>
  <c r="J34" i="8"/>
  <c r="H34" i="8"/>
  <c r="G31" i="8"/>
  <c r="J31" i="8"/>
  <c r="H31" i="8"/>
  <c r="G13" i="13"/>
  <c r="H13" i="13"/>
  <c r="G17" i="13"/>
  <c r="J17" i="13"/>
  <c r="J2" i="13"/>
  <c r="H35" i="14"/>
  <c r="G35" i="14"/>
  <c r="J35" i="14"/>
  <c r="G16" i="14"/>
  <c r="J16" i="14"/>
  <c r="G9" i="16"/>
  <c r="J9" i="16"/>
  <c r="H199" i="3"/>
  <c r="J34" i="3"/>
  <c r="H4" i="3"/>
  <c r="J4" i="3"/>
  <c r="J62" i="3"/>
  <c r="H62" i="3"/>
  <c r="J140" i="3"/>
  <c r="J15" i="5"/>
  <c r="J47" i="6"/>
  <c r="G47" i="6"/>
  <c r="H47" i="6"/>
  <c r="H35" i="6"/>
  <c r="J35" i="6"/>
  <c r="H31" i="7"/>
  <c r="J31" i="7"/>
  <c r="H44" i="7"/>
  <c r="G44" i="7"/>
  <c r="J44" i="7"/>
  <c r="G4" i="8"/>
  <c r="H4" i="8"/>
  <c r="H11" i="13"/>
  <c r="G11" i="13"/>
  <c r="G49" i="3"/>
  <c r="H49" i="3"/>
  <c r="J49" i="3"/>
  <c r="G178" i="3"/>
  <c r="J170" i="3"/>
  <c r="J99" i="3"/>
  <c r="H92" i="3"/>
  <c r="G27" i="3"/>
  <c r="G25" i="3"/>
  <c r="H13" i="3"/>
  <c r="G16" i="5"/>
  <c r="H8" i="12"/>
  <c r="H24" i="13"/>
  <c r="H170" i="3"/>
  <c r="H118" i="3"/>
  <c r="H77" i="3"/>
  <c r="J83" i="3"/>
  <c r="J12" i="4"/>
  <c r="G15" i="5"/>
  <c r="G35" i="6"/>
  <c r="H25" i="14"/>
  <c r="H15" i="3"/>
  <c r="G15" i="3"/>
  <c r="H31" i="3"/>
  <c r="J31" i="3"/>
  <c r="G31" i="5"/>
  <c r="G57" i="7"/>
  <c r="H57" i="7"/>
  <c r="J57" i="7"/>
  <c r="H18" i="8"/>
  <c r="G18" i="8"/>
  <c r="J18" i="8"/>
  <c r="G27" i="13"/>
  <c r="H27" i="13"/>
  <c r="J27" i="13"/>
  <c r="G24" i="14"/>
  <c r="J24" i="14"/>
  <c r="G50" i="3"/>
  <c r="H50" i="3"/>
  <c r="J50" i="3"/>
  <c r="H160" i="3"/>
  <c r="J160" i="3"/>
  <c r="J199" i="3"/>
  <c r="G9" i="5"/>
  <c r="J9" i="5"/>
  <c r="G41" i="6"/>
  <c r="J41" i="6"/>
  <c r="J22" i="7"/>
  <c r="H22" i="7"/>
  <c r="G26" i="14"/>
  <c r="J26" i="14"/>
  <c r="J31" i="5"/>
  <c r="J6" i="3"/>
  <c r="H131" i="3"/>
  <c r="J131" i="3"/>
  <c r="J20" i="6"/>
  <c r="J26" i="7"/>
  <c r="G26" i="7"/>
  <c r="G23" i="12"/>
  <c r="J23" i="12"/>
  <c r="J29" i="3"/>
  <c r="J22" i="12"/>
  <c r="H3" i="4"/>
  <c r="G3" i="4"/>
  <c r="J29" i="5"/>
  <c r="G29" i="5"/>
  <c r="H29" i="5"/>
  <c r="J50" i="6"/>
  <c r="G50" i="6"/>
  <c r="H23" i="7"/>
  <c r="J23" i="7"/>
  <c r="G23" i="7"/>
  <c r="G25" i="8"/>
  <c r="J25" i="8"/>
  <c r="J3" i="14"/>
  <c r="G131" i="3"/>
  <c r="G8" i="5"/>
  <c r="J68" i="3"/>
  <c r="H68" i="3"/>
  <c r="J146" i="3"/>
  <c r="G146" i="3"/>
  <c r="H146" i="3"/>
  <c r="G162" i="3"/>
  <c r="H162" i="3"/>
  <c r="J141" i="3"/>
  <c r="G141" i="3"/>
  <c r="H141" i="3"/>
  <c r="H19" i="8"/>
  <c r="J19" i="8"/>
  <c r="G6" i="13"/>
  <c r="H6" i="13"/>
  <c r="H156" i="3"/>
  <c r="J107" i="3"/>
  <c r="J79" i="3"/>
  <c r="G42" i="3"/>
  <c r="J42" i="3"/>
  <c r="G110" i="3"/>
  <c r="H110" i="3"/>
  <c r="J110" i="3"/>
  <c r="G103" i="3"/>
  <c r="J103" i="3"/>
  <c r="H103" i="3"/>
  <c r="J15" i="4"/>
  <c r="H15" i="4"/>
  <c r="G15" i="4"/>
  <c r="G40" i="6"/>
  <c r="H40" i="6"/>
  <c r="J40" i="6"/>
  <c r="G13" i="8"/>
  <c r="J13" i="8"/>
  <c r="H17" i="14"/>
  <c r="G17" i="14"/>
  <c r="J17" i="14"/>
  <c r="J178" i="3"/>
  <c r="H79" i="3"/>
  <c r="G139" i="3"/>
  <c r="H183" i="3"/>
  <c r="J175" i="3"/>
  <c r="G170" i="3"/>
  <c r="J162" i="3"/>
  <c r="G118" i="3"/>
  <c r="J12" i="3"/>
  <c r="J14" i="5"/>
  <c r="H34" i="6"/>
  <c r="G188" i="3"/>
  <c r="H188" i="3"/>
  <c r="J188" i="3"/>
  <c r="H84" i="3"/>
  <c r="J84" i="3"/>
  <c r="H115" i="3"/>
  <c r="G115" i="3"/>
  <c r="G168" i="3"/>
  <c r="H168" i="3"/>
  <c r="J168" i="3"/>
  <c r="G54" i="3"/>
  <c r="H54" i="3"/>
  <c r="H8" i="6"/>
  <c r="J8" i="6"/>
  <c r="G8" i="6"/>
  <c r="J56" i="7"/>
  <c r="G56" i="7"/>
  <c r="G10" i="8"/>
  <c r="H10" i="8"/>
  <c r="J10" i="8"/>
  <c r="H27" i="12"/>
  <c r="G27" i="12"/>
  <c r="J27" i="12"/>
  <c r="G26" i="13"/>
  <c r="J26" i="13"/>
  <c r="G18" i="15"/>
  <c r="J18" i="15"/>
  <c r="J10" i="3"/>
  <c r="G149" i="3"/>
  <c r="J149" i="3"/>
  <c r="H64" i="3"/>
  <c r="G64" i="3"/>
  <c r="H34" i="7"/>
  <c r="J34" i="7"/>
  <c r="G43" i="3"/>
  <c r="H43" i="3"/>
  <c r="J43" i="3"/>
  <c r="H35" i="7"/>
  <c r="J35" i="7"/>
  <c r="G12" i="13"/>
  <c r="H12" i="13"/>
  <c r="J12" i="13"/>
  <c r="G14" i="4"/>
  <c r="H14" i="4"/>
  <c r="J14" i="4"/>
  <c r="G122" i="3"/>
  <c r="J122" i="3"/>
  <c r="H122" i="3"/>
  <c r="G135" i="3"/>
  <c r="J135" i="3"/>
  <c r="H135" i="3"/>
  <c r="G193" i="3"/>
  <c r="H193" i="3"/>
  <c r="G26" i="6"/>
  <c r="H26" i="6"/>
  <c r="J26" i="6"/>
  <c r="G63" i="7"/>
  <c r="G19" i="12"/>
  <c r="H19" i="12"/>
  <c r="J19" i="12"/>
  <c r="J22" i="13"/>
  <c r="H22" i="13"/>
  <c r="G10" i="16"/>
  <c r="J10" i="16"/>
  <c r="G156" i="3"/>
  <c r="G140" i="3"/>
  <c r="J137" i="3"/>
  <c r="H190" i="3"/>
  <c r="G183" i="3"/>
  <c r="J167" i="3"/>
  <c r="J115" i="3"/>
  <c r="J112" i="3"/>
  <c r="J91" i="3"/>
  <c r="G6" i="3"/>
  <c r="J32" i="5"/>
  <c r="G55" i="7"/>
  <c r="H9" i="13"/>
  <c r="J154" i="3"/>
  <c r="H154" i="3"/>
  <c r="G154" i="3"/>
  <c r="G86" i="3"/>
  <c r="H86" i="3"/>
  <c r="J86" i="3"/>
  <c r="G150" i="3"/>
  <c r="H150" i="3"/>
  <c r="J164" i="3"/>
  <c r="G164" i="3"/>
  <c r="H164" i="3"/>
  <c r="G14" i="5"/>
  <c r="H3" i="6"/>
  <c r="G3" i="6"/>
  <c r="J3" i="6"/>
  <c r="G15" i="7"/>
  <c r="J15" i="7"/>
  <c r="G25" i="12"/>
  <c r="H25" i="12"/>
  <c r="J25" i="12"/>
  <c r="J5" i="12"/>
  <c r="G22" i="14"/>
  <c r="J22" i="14"/>
  <c r="J71" i="3"/>
  <c r="G33" i="7"/>
  <c r="J33" i="7"/>
  <c r="H33" i="7"/>
  <c r="J20" i="8"/>
  <c r="G20" i="8"/>
  <c r="H20" i="8"/>
  <c r="H11" i="12"/>
  <c r="J11" i="12"/>
  <c r="H29" i="14"/>
  <c r="J29" i="14"/>
  <c r="G29" i="14"/>
  <c r="G71" i="3"/>
  <c r="G81" i="3"/>
  <c r="J81" i="3"/>
  <c r="H13" i="5"/>
  <c r="G13" i="5"/>
  <c r="J4" i="7"/>
  <c r="G4" i="7"/>
  <c r="G7" i="8"/>
  <c r="J7" i="8"/>
  <c r="H7" i="8"/>
  <c r="G33" i="13"/>
  <c r="J33" i="13"/>
  <c r="G7" i="3"/>
  <c r="J7" i="3"/>
  <c r="J92" i="3"/>
  <c r="G113" i="3"/>
  <c r="H113" i="3"/>
  <c r="J113" i="3"/>
  <c r="J22" i="5"/>
  <c r="G22" i="5"/>
  <c r="H22" i="5"/>
  <c r="J14" i="6"/>
  <c r="G40" i="13"/>
  <c r="G3" i="15"/>
  <c r="H3" i="15"/>
  <c r="H17" i="3"/>
  <c r="J17" i="3"/>
  <c r="G17" i="3"/>
  <c r="J37" i="3"/>
  <c r="G37" i="3"/>
  <c r="H39" i="3"/>
  <c r="G39" i="3"/>
  <c r="J31" i="6"/>
  <c r="G31" i="6"/>
  <c r="G12" i="12"/>
  <c r="J12" i="12"/>
  <c r="G7" i="15"/>
  <c r="J7" i="15"/>
  <c r="G84" i="3"/>
  <c r="G152" i="3"/>
  <c r="J152" i="3"/>
  <c r="J187" i="3"/>
  <c r="H23" i="5"/>
  <c r="G23" i="5"/>
  <c r="J23" i="5"/>
  <c r="H17" i="7"/>
  <c r="J17" i="7"/>
  <c r="G190" i="3"/>
  <c r="H175" i="3"/>
  <c r="H167" i="3"/>
  <c r="G160" i="3"/>
  <c r="J151" i="3"/>
  <c r="G104" i="3"/>
  <c r="J74" i="3"/>
  <c r="J64" i="3"/>
  <c r="H52" i="3"/>
  <c r="G21" i="5"/>
  <c r="J13" i="5"/>
  <c r="H12" i="6"/>
  <c r="J53" i="7"/>
  <c r="J40" i="13"/>
  <c r="H98" i="3"/>
  <c r="J98" i="3"/>
  <c r="G22" i="3"/>
  <c r="J93" i="3"/>
  <c r="G145" i="3"/>
  <c r="H161" i="3"/>
  <c r="J108" i="3"/>
  <c r="H155" i="3"/>
  <c r="H23" i="3"/>
  <c r="G23" i="3"/>
  <c r="J11" i="4"/>
  <c r="H24" i="5"/>
  <c r="H48" i="6"/>
  <c r="G48" i="6"/>
  <c r="H51" i="6"/>
  <c r="G51" i="6"/>
  <c r="H18" i="7"/>
  <c r="G46" i="7"/>
  <c r="H46" i="7"/>
  <c r="G60" i="7"/>
  <c r="J60" i="7"/>
  <c r="G27" i="7"/>
  <c r="G6" i="7"/>
  <c r="J6" i="7"/>
  <c r="J43" i="7"/>
  <c r="H17" i="8"/>
  <c r="G17" i="8"/>
  <c r="H15" i="8"/>
  <c r="J15" i="8"/>
  <c r="H36" i="8"/>
  <c r="G36" i="8"/>
  <c r="J36" i="8"/>
  <c r="G26" i="12"/>
  <c r="H26" i="12"/>
  <c r="J26" i="12"/>
  <c r="H9" i="12"/>
  <c r="G9" i="12"/>
  <c r="G21" i="13"/>
  <c r="J21" i="13"/>
  <c r="G42" i="13"/>
  <c r="J42" i="13"/>
  <c r="H42" i="13"/>
  <c r="H23" i="13"/>
  <c r="G23" i="13"/>
  <c r="J23" i="13"/>
  <c r="J29" i="13"/>
  <c r="G29" i="13"/>
  <c r="G27" i="14"/>
  <c r="J27" i="14"/>
  <c r="G37" i="14"/>
  <c r="H37" i="14"/>
  <c r="J15" i="15"/>
  <c r="H15" i="15"/>
  <c r="G22" i="15"/>
  <c r="J22" i="15"/>
  <c r="J8" i="16"/>
  <c r="J13" i="7"/>
  <c r="J185" i="3"/>
  <c r="J173" i="3"/>
  <c r="J169" i="3"/>
  <c r="H130" i="3"/>
  <c r="J124" i="3"/>
  <c r="J58" i="3"/>
  <c r="J44" i="3"/>
  <c r="J16" i="3"/>
  <c r="J9" i="3"/>
  <c r="J24" i="5"/>
  <c r="J33" i="6"/>
  <c r="H60" i="7"/>
  <c r="H13" i="7"/>
  <c r="J45" i="13"/>
  <c r="G51" i="3"/>
  <c r="G181" i="3"/>
  <c r="J4" i="6"/>
  <c r="H19" i="7"/>
  <c r="G19" i="7"/>
  <c r="J58" i="7"/>
  <c r="G58" i="7"/>
  <c r="H58" i="7"/>
  <c r="G12" i="7"/>
  <c r="H12" i="7"/>
  <c r="J12" i="7"/>
  <c r="H29" i="7"/>
  <c r="G29" i="7"/>
  <c r="G9" i="7"/>
  <c r="J9" i="7"/>
  <c r="H9" i="7"/>
  <c r="G49" i="7"/>
  <c r="H49" i="7"/>
  <c r="J2" i="8"/>
  <c r="H27" i="8"/>
  <c r="J27" i="8"/>
  <c r="G27" i="8"/>
  <c r="H4" i="9"/>
  <c r="J4" i="9"/>
  <c r="G6" i="12"/>
  <c r="H24" i="12"/>
  <c r="G24" i="12"/>
  <c r="J24" i="12"/>
  <c r="H43" i="13"/>
  <c r="G43" i="13"/>
  <c r="G36" i="13"/>
  <c r="J36" i="13"/>
  <c r="G33" i="14"/>
  <c r="J33" i="14"/>
  <c r="H14" i="14"/>
  <c r="J14" i="14"/>
  <c r="G14" i="14"/>
  <c r="G23" i="15"/>
  <c r="J23" i="15"/>
  <c r="H24" i="15"/>
  <c r="J24" i="15"/>
  <c r="G13" i="6"/>
  <c r="J13" i="6"/>
  <c r="H13" i="6"/>
  <c r="H189" i="3"/>
  <c r="H181" i="3"/>
  <c r="J106" i="3"/>
  <c r="J97" i="3"/>
  <c r="J63" i="3"/>
  <c r="H47" i="3"/>
  <c r="J14" i="3"/>
  <c r="G14" i="3"/>
  <c r="J129" i="3"/>
  <c r="H171" i="3"/>
  <c r="J171" i="3"/>
  <c r="H191" i="3"/>
  <c r="G18" i="3"/>
  <c r="H2" i="4"/>
  <c r="H30" i="5"/>
  <c r="J30" i="5"/>
  <c r="H43" i="6"/>
  <c r="J43" i="6"/>
  <c r="H11" i="6"/>
  <c r="G10" i="6"/>
  <c r="J10" i="6"/>
  <c r="H10" i="6"/>
  <c r="H17" i="6"/>
  <c r="G24" i="7"/>
  <c r="H24" i="7"/>
  <c r="J24" i="7"/>
  <c r="H38" i="7"/>
  <c r="J38" i="7"/>
  <c r="G38" i="7"/>
  <c r="H25" i="7"/>
  <c r="J25" i="7"/>
  <c r="H11" i="7"/>
  <c r="H12" i="8"/>
  <c r="G12" i="8"/>
  <c r="J12" i="8"/>
  <c r="J6" i="8"/>
  <c r="G28" i="8"/>
  <c r="H28" i="8"/>
  <c r="J6" i="9"/>
  <c r="G6" i="9"/>
  <c r="H6" i="9"/>
  <c r="H10" i="12"/>
  <c r="J10" i="12"/>
  <c r="H41" i="13"/>
  <c r="J41" i="13"/>
  <c r="G41" i="13"/>
  <c r="J5" i="13"/>
  <c r="G5" i="13"/>
  <c r="J38" i="13"/>
  <c r="G38" i="13"/>
  <c r="G6" i="14"/>
  <c r="G19" i="14"/>
  <c r="J19" i="14"/>
  <c r="G9" i="6"/>
  <c r="H9" i="6"/>
  <c r="G185" i="3"/>
  <c r="J180" i="3"/>
  <c r="G177" i="3"/>
  <c r="H169" i="3"/>
  <c r="G161" i="3"/>
  <c r="J145" i="3"/>
  <c r="J134" i="3"/>
  <c r="J127" i="3"/>
  <c r="H124" i="3"/>
  <c r="J121" i="3"/>
  <c r="J90" i="3"/>
  <c r="J56" i="3"/>
  <c r="J36" i="3"/>
  <c r="J22" i="3"/>
  <c r="J20" i="3"/>
  <c r="H16" i="3"/>
  <c r="H6" i="5"/>
  <c r="G33" i="6"/>
  <c r="J46" i="7"/>
  <c r="J11" i="7"/>
  <c r="H45" i="13"/>
  <c r="J28" i="13"/>
  <c r="H197" i="3"/>
  <c r="H94" i="3"/>
  <c r="H46" i="3"/>
  <c r="J46" i="3"/>
  <c r="J9" i="4"/>
  <c r="G9" i="4"/>
  <c r="H18" i="5"/>
  <c r="G18" i="5"/>
  <c r="H44" i="6"/>
  <c r="G22" i="6"/>
  <c r="J19" i="6"/>
  <c r="H21" i="6"/>
  <c r="J21" i="6"/>
  <c r="G30" i="7"/>
  <c r="H30" i="7"/>
  <c r="J30" i="7"/>
  <c r="H41" i="7"/>
  <c r="G41" i="7"/>
  <c r="G39" i="7"/>
  <c r="J39" i="7"/>
  <c r="H39" i="7"/>
  <c r="J21" i="7"/>
  <c r="H29" i="8"/>
  <c r="J29" i="8"/>
  <c r="J23" i="8"/>
  <c r="G23" i="8"/>
  <c r="H23" i="8"/>
  <c r="J2" i="9"/>
  <c r="G2" i="9"/>
  <c r="H14" i="12"/>
  <c r="J14" i="12"/>
  <c r="J4" i="12"/>
  <c r="J3" i="13"/>
  <c r="J20" i="13"/>
  <c r="H8" i="13"/>
  <c r="G8" i="13"/>
  <c r="J21" i="14"/>
  <c r="J2" i="16"/>
  <c r="G2" i="16"/>
  <c r="H196" i="3"/>
  <c r="J172" i="3"/>
  <c r="G165" i="3"/>
  <c r="H153" i="3"/>
  <c r="J125" i="3"/>
  <c r="J123" i="3"/>
  <c r="H106" i="3"/>
  <c r="H101" i="3"/>
  <c r="H97" i="3"/>
  <c r="H63" i="3"/>
  <c r="H36" i="3"/>
  <c r="H34" i="14"/>
  <c r="G24" i="15"/>
  <c r="G8" i="16"/>
  <c r="H2" i="5"/>
  <c r="G2" i="5"/>
  <c r="H2" i="6"/>
  <c r="H10" i="14"/>
  <c r="J10" i="14"/>
  <c r="G5" i="3"/>
  <c r="J5" i="3"/>
  <c r="H58" i="3"/>
  <c r="G24" i="3"/>
  <c r="H24" i="3"/>
  <c r="J24" i="3"/>
  <c r="J119" i="3"/>
  <c r="H148" i="3"/>
  <c r="J148" i="3"/>
  <c r="H184" i="3"/>
  <c r="J184" i="3"/>
  <c r="G41" i="3"/>
  <c r="J41" i="3"/>
  <c r="H19" i="5"/>
  <c r="J19" i="5"/>
  <c r="G19" i="5"/>
  <c r="H26" i="5"/>
  <c r="J26" i="5"/>
  <c r="G26" i="5"/>
  <c r="H12" i="5"/>
  <c r="J12" i="5"/>
  <c r="H45" i="6"/>
  <c r="G45" i="6"/>
  <c r="J45" i="6"/>
  <c r="G36" i="6"/>
  <c r="H24" i="6"/>
  <c r="G28" i="6"/>
  <c r="H28" i="6"/>
  <c r="J40" i="7"/>
  <c r="J52" i="7"/>
  <c r="G52" i="7"/>
  <c r="H52" i="7"/>
  <c r="G51" i="7"/>
  <c r="J51" i="7"/>
  <c r="H32" i="7"/>
  <c r="G32" i="7"/>
  <c r="J32" i="7"/>
  <c r="G32" i="8"/>
  <c r="J32" i="8"/>
  <c r="H21" i="8"/>
  <c r="J21" i="8"/>
  <c r="G3" i="9"/>
  <c r="G18" i="12"/>
  <c r="J18" i="12"/>
  <c r="G16" i="12"/>
  <c r="H16" i="12"/>
  <c r="G28" i="13"/>
  <c r="H7" i="13"/>
  <c r="J7" i="13"/>
  <c r="J10" i="13"/>
  <c r="G10" i="13"/>
  <c r="H11" i="14"/>
  <c r="G15" i="14"/>
  <c r="H15" i="14"/>
  <c r="G4" i="16"/>
  <c r="G184" i="3"/>
  <c r="H180" i="3"/>
  <c r="H127" i="3"/>
  <c r="H121" i="3"/>
  <c r="G101" i="3"/>
  <c r="H90" i="3"/>
  <c r="H56" i="3"/>
  <c r="H41" i="3"/>
  <c r="H20" i="3"/>
  <c r="J52" i="6"/>
  <c r="G24" i="6"/>
  <c r="G43" i="7"/>
  <c r="H21" i="7"/>
  <c r="J43" i="13"/>
  <c r="H23" i="15"/>
  <c r="G6" i="4"/>
  <c r="H11" i="5"/>
  <c r="J11" i="5"/>
  <c r="G65" i="3"/>
  <c r="J65" i="3"/>
  <c r="G133" i="3"/>
  <c r="H9" i="3"/>
  <c r="J28" i="3"/>
  <c r="G116" i="3"/>
  <c r="J116" i="3"/>
  <c r="G70" i="3"/>
  <c r="J70" i="3"/>
  <c r="H123" i="3"/>
  <c r="G194" i="3"/>
  <c r="J194" i="3"/>
  <c r="G125" i="3"/>
  <c r="J109" i="3"/>
  <c r="J96" i="3"/>
  <c r="J82" i="3"/>
  <c r="J44" i="6"/>
  <c r="J42" i="7"/>
  <c r="G29" i="8"/>
  <c r="J28" i="12"/>
  <c r="G4" i="5"/>
  <c r="H27" i="5"/>
  <c r="G45" i="7"/>
  <c r="H45" i="7"/>
  <c r="J45" i="7"/>
  <c r="G7" i="7"/>
  <c r="H50" i="7"/>
  <c r="G50" i="7"/>
  <c r="H37" i="7"/>
  <c r="G37" i="7"/>
  <c r="H3" i="8"/>
  <c r="G3" i="8"/>
  <c r="J3" i="8"/>
  <c r="G30" i="8"/>
  <c r="J30" i="8"/>
  <c r="H21" i="12"/>
  <c r="J21" i="12"/>
  <c r="G31" i="13"/>
  <c r="J31" i="13"/>
  <c r="G16" i="13"/>
  <c r="H16" i="13"/>
  <c r="J16" i="13"/>
  <c r="G19" i="13"/>
  <c r="J19" i="13"/>
  <c r="G12" i="14"/>
  <c r="J12" i="14"/>
  <c r="H23" i="14"/>
  <c r="H20" i="14"/>
  <c r="J20" i="14"/>
  <c r="G13" i="15"/>
  <c r="G6" i="16"/>
  <c r="J6" i="16"/>
  <c r="H6" i="16"/>
  <c r="H8" i="4"/>
  <c r="G27" i="5"/>
  <c r="J4" i="5"/>
  <c r="H28" i="12"/>
  <c r="H13" i="15"/>
  <c r="J25" i="6"/>
  <c r="J25" i="15"/>
  <c r="H25" i="15"/>
  <c r="J12" i="15"/>
  <c r="H12" i="15"/>
  <c r="G12" i="15"/>
  <c r="J20" i="15"/>
  <c r="J14" i="15"/>
  <c r="J5" i="15"/>
  <c r="H10" i="15"/>
  <c r="H21" i="15"/>
  <c r="H6" i="15"/>
  <c r="H20" i="15"/>
  <c r="H14" i="15"/>
  <c r="H11" i="15"/>
  <c r="H8" i="15"/>
  <c r="J49" i="34"/>
  <c r="J71" i="10" s="1"/>
  <c r="J61" i="34"/>
  <c r="J101" i="10" s="1"/>
  <c r="J2" i="34"/>
  <c r="J35" i="34"/>
  <c r="J37" i="10" s="1"/>
  <c r="J10" i="34"/>
  <c r="J13" i="34"/>
  <c r="J25" i="34"/>
  <c r="J27" i="7" s="1"/>
  <c r="J6" i="34"/>
  <c r="J25" i="3" s="1"/>
  <c r="J17" i="34"/>
  <c r="J8" i="3" s="1"/>
  <c r="J20" i="34"/>
  <c r="J12" i="6" s="1"/>
  <c r="J11" i="34"/>
  <c r="J14" i="7" s="1"/>
  <c r="J21" i="34"/>
  <c r="J18" i="7" s="1"/>
  <c r="J15" i="34"/>
  <c r="J6" i="6" s="1"/>
  <c r="J3" i="34"/>
  <c r="J18" i="3" s="1"/>
  <c r="J22" i="34"/>
  <c r="J16" i="6" s="1"/>
  <c r="J8" i="34"/>
  <c r="J47" i="34"/>
  <c r="J62" i="10" s="1"/>
  <c r="J26" i="34"/>
  <c r="J19" i="34"/>
  <c r="J11" i="6" s="1"/>
  <c r="J18" i="34"/>
  <c r="J12" i="34"/>
  <c r="J3" i="4" s="1"/>
  <c r="J5" i="34"/>
  <c r="J23" i="3" s="1"/>
  <c r="J24" i="34"/>
  <c r="J14" i="34"/>
  <c r="J4" i="8" s="1"/>
  <c r="J7" i="34"/>
  <c r="J2" i="7" s="1"/>
  <c r="J16" i="34"/>
  <c r="J54" i="3" s="1"/>
  <c r="J9" i="34"/>
  <c r="J35" i="3" s="1"/>
  <c r="J4" i="34"/>
  <c r="J23" i="34"/>
  <c r="J61" i="3" s="1"/>
  <c r="J66" i="33"/>
  <c r="J145" i="33"/>
  <c r="J114" i="33"/>
  <c r="J197" i="33"/>
  <c r="J43" i="33"/>
  <c r="J53" i="33"/>
  <c r="J30" i="33"/>
  <c r="J109" i="33"/>
  <c r="J81" i="33"/>
  <c r="J219" i="33"/>
  <c r="J32" i="18"/>
  <c r="H33" i="3" s="1"/>
  <c r="J44" i="18"/>
  <c r="H7" i="4" s="1"/>
  <c r="J4" i="18"/>
  <c r="H6" i="8" s="1"/>
  <c r="J31" i="18"/>
  <c r="J66" i="18"/>
  <c r="H38" i="6" s="1"/>
  <c r="J59" i="18"/>
  <c r="H136" i="3" s="1"/>
  <c r="J41" i="18"/>
  <c r="H45" i="3" s="1"/>
  <c r="J20" i="18"/>
  <c r="H11" i="8" s="1"/>
  <c r="J47" i="18"/>
  <c r="H26" i="8" s="1"/>
  <c r="J62" i="18"/>
  <c r="H140" i="3" s="1"/>
  <c r="J50" i="18"/>
  <c r="H116" i="3" s="1"/>
  <c r="J77" i="18"/>
  <c r="H17" i="5" s="1"/>
  <c r="J46" i="18"/>
  <c r="H25" i="8" s="1"/>
  <c r="J52" i="18"/>
  <c r="J63" i="18"/>
  <c r="H143" i="3" s="1"/>
  <c r="J21" i="18"/>
  <c r="H2" i="7" s="1"/>
  <c r="J17" i="18"/>
  <c r="H28" i="3" s="1"/>
  <c r="J57" i="18"/>
  <c r="H128" i="3" s="1"/>
  <c r="J8" i="18"/>
  <c r="H6" i="3" s="1"/>
  <c r="J28" i="18"/>
  <c r="H26" i="7" s="1"/>
  <c r="J126" i="18"/>
  <c r="H118" i="10" s="1"/>
  <c r="J74" i="18"/>
  <c r="H88" i="3" s="1"/>
  <c r="J68" i="18"/>
  <c r="H151" i="3" s="1"/>
  <c r="J55" i="18"/>
  <c r="J42" i="18"/>
  <c r="J58" i="18"/>
  <c r="J76" i="18"/>
  <c r="H61" i="3" s="1"/>
  <c r="J10" i="18"/>
  <c r="H37" i="3" s="1"/>
  <c r="J27" i="18"/>
  <c r="J75" i="18"/>
  <c r="H56" i="7" s="1"/>
  <c r="J79" i="18"/>
  <c r="H27" i="7" s="1"/>
  <c r="J13" i="18"/>
  <c r="H14" i="3" s="1"/>
  <c r="J2" i="18"/>
  <c r="J14" i="18"/>
  <c r="H51" i="3" s="1"/>
  <c r="J25" i="18"/>
  <c r="H71" i="3" s="1"/>
  <c r="J29" i="18"/>
  <c r="H3" i="5" s="1"/>
  <c r="J43" i="18"/>
  <c r="H25" i="6" s="1"/>
  <c r="J6" i="18"/>
  <c r="H7" i="7" s="1"/>
  <c r="J22" i="18"/>
  <c r="J39" i="18"/>
  <c r="H10" i="5" s="1"/>
  <c r="J9" i="18"/>
  <c r="H7" i="3" s="1"/>
  <c r="J18" i="18"/>
  <c r="H65" i="3" s="1"/>
  <c r="J35" i="18"/>
  <c r="H22" i="6" s="1"/>
  <c r="J48" i="18"/>
  <c r="J7" i="18"/>
  <c r="H29" i="3" s="1"/>
  <c r="J11" i="18"/>
  <c r="H42" i="3" s="1"/>
  <c r="J37" i="18"/>
  <c r="H102" i="3" s="1"/>
  <c r="J30" i="18"/>
  <c r="H5" i="5" s="1"/>
  <c r="J40" i="18"/>
  <c r="H105" i="3" s="1"/>
  <c r="J49" i="18"/>
  <c r="H69" i="3" s="1"/>
  <c r="J56" i="18"/>
  <c r="H40" i="3" s="1"/>
  <c r="J65" i="18"/>
  <c r="J73" i="18"/>
  <c r="H158" i="3" s="1"/>
  <c r="J3" i="18"/>
  <c r="H5" i="3" s="1"/>
  <c r="J15" i="18"/>
  <c r="H4" i="6" s="1"/>
  <c r="J19" i="18"/>
  <c r="H7" i="6" s="1"/>
  <c r="J26" i="18"/>
  <c r="H5" i="6" s="1"/>
  <c r="J34" i="18"/>
  <c r="H11" i="3" s="1"/>
  <c r="J45" i="18"/>
  <c r="H5" i="4" s="1"/>
  <c r="J53" i="18"/>
  <c r="H129" i="3" s="1"/>
  <c r="J61" i="18"/>
  <c r="H138" i="3" s="1"/>
  <c r="J69" i="18"/>
  <c r="H51" i="7" s="1"/>
  <c r="J16" i="18"/>
  <c r="J36" i="18"/>
  <c r="H100" i="3" s="1"/>
  <c r="J51" i="18"/>
  <c r="H119" i="3" s="1"/>
  <c r="J80" i="18"/>
  <c r="H14" i="6" s="1"/>
  <c r="J67" i="18"/>
  <c r="H12" i="4" s="1"/>
  <c r="J54" i="18"/>
  <c r="H28" i="7" s="1"/>
  <c r="J33" i="18"/>
  <c r="H93" i="3" s="1"/>
  <c r="J23" i="18"/>
  <c r="J64" i="18"/>
  <c r="H145" i="3" s="1"/>
  <c r="J12" i="18"/>
  <c r="H22" i="3" s="1"/>
  <c r="J71" i="18"/>
  <c r="H53" i="7" s="1"/>
  <c r="J38" i="18"/>
  <c r="J70" i="18"/>
  <c r="J78" i="18"/>
  <c r="H198" i="3" s="1"/>
  <c r="J5" i="18"/>
  <c r="H2" i="9" s="1"/>
  <c r="J72" i="18"/>
  <c r="H89" i="3" s="1"/>
  <c r="J60" i="18"/>
  <c r="H133" i="3" s="1"/>
  <c r="J24" i="18"/>
  <c r="H81" i="3" s="1"/>
  <c r="F104" i="10"/>
  <c r="F99" i="10"/>
  <c r="F91" i="10"/>
  <c r="F89" i="10"/>
  <c r="F86" i="10"/>
  <c r="F83" i="10"/>
  <c r="F54" i="10"/>
  <c r="I54" i="10" s="1"/>
  <c r="F53" i="10"/>
  <c r="I53" i="10" s="1"/>
  <c r="F76" i="10"/>
  <c r="F82" i="10"/>
  <c r="F49" i="10"/>
  <c r="I49" i="10" s="1"/>
  <c r="F58" i="10"/>
  <c r="F79" i="10"/>
  <c r="F42" i="10"/>
  <c r="I42" i="10" s="1"/>
  <c r="F68" i="10"/>
  <c r="F50" i="10"/>
  <c r="F61" i="10"/>
  <c r="F36" i="10"/>
  <c r="F46" i="10"/>
  <c r="F21" i="10"/>
  <c r="F16" i="10"/>
  <c r="I16" i="10" s="1"/>
  <c r="F47" i="10"/>
  <c r="F45" i="10"/>
  <c r="F33" i="10"/>
  <c r="F22" i="10"/>
  <c r="F10" i="10"/>
  <c r="I10" i="10" s="1"/>
  <c r="F34" i="10"/>
  <c r="F7" i="10"/>
  <c r="I7" i="10" s="1"/>
  <c r="F23" i="10"/>
  <c r="F15" i="10"/>
  <c r="F8" i="10"/>
  <c r="F9" i="10"/>
  <c r="F6" i="10"/>
  <c r="F4" i="10"/>
  <c r="F3" i="10"/>
  <c r="F2" i="10"/>
  <c r="I2" i="10" s="1"/>
  <c r="H40" i="20"/>
  <c r="H45" i="20"/>
  <c r="H39" i="20"/>
  <c r="H49" i="20"/>
  <c r="H52" i="20"/>
  <c r="H38" i="20"/>
  <c r="H41" i="20"/>
  <c r="H50" i="20"/>
  <c r="H46" i="20"/>
  <c r="H42" i="20"/>
  <c r="H53" i="20"/>
  <c r="H44" i="20"/>
  <c r="H58" i="20"/>
  <c r="H43" i="20"/>
  <c r="H3" i="20"/>
  <c r="H47" i="20"/>
  <c r="H60" i="20"/>
  <c r="H51" i="20"/>
  <c r="H6" i="20"/>
  <c r="H61" i="20"/>
  <c r="H48" i="20"/>
  <c r="H5" i="20"/>
  <c r="H57" i="20"/>
  <c r="H55" i="20"/>
  <c r="H59" i="20"/>
  <c r="H10" i="20"/>
  <c r="H54" i="20"/>
  <c r="H64" i="20"/>
  <c r="H14" i="20"/>
  <c r="H62" i="20"/>
  <c r="H56" i="20"/>
  <c r="H11" i="20"/>
  <c r="H7" i="20"/>
  <c r="H67" i="20"/>
  <c r="H4" i="20"/>
  <c r="H66" i="20"/>
  <c r="H19" i="20"/>
  <c r="H68" i="20"/>
  <c r="H8" i="20"/>
  <c r="H20" i="20"/>
  <c r="H21" i="20"/>
  <c r="H16" i="20"/>
  <c r="H12" i="20"/>
  <c r="H13" i="20"/>
  <c r="H15" i="20"/>
  <c r="H65" i="20"/>
  <c r="H9" i="20"/>
  <c r="H22" i="20"/>
  <c r="H26" i="20"/>
  <c r="H18" i="20"/>
  <c r="H28" i="20"/>
  <c r="H63" i="20"/>
  <c r="H23" i="20"/>
  <c r="H71" i="20"/>
  <c r="H27" i="20"/>
  <c r="H29" i="20"/>
  <c r="H17" i="20"/>
  <c r="H70" i="20"/>
  <c r="H24" i="20"/>
  <c r="H73" i="20"/>
  <c r="H30" i="20"/>
  <c r="H25" i="20"/>
  <c r="H69" i="20"/>
  <c r="H32" i="20"/>
  <c r="H33" i="20"/>
  <c r="H72" i="20"/>
  <c r="H31" i="20"/>
  <c r="H74" i="20"/>
  <c r="H34" i="20"/>
  <c r="H35" i="20"/>
  <c r="H37" i="20"/>
  <c r="H36" i="20"/>
  <c r="F40" i="20"/>
  <c r="F45" i="20"/>
  <c r="F39" i="20"/>
  <c r="F49" i="20"/>
  <c r="F52" i="20"/>
  <c r="F38" i="20"/>
  <c r="F41" i="20"/>
  <c r="F50" i="20"/>
  <c r="F46" i="20"/>
  <c r="F42" i="20"/>
  <c r="F53" i="20"/>
  <c r="F44" i="20"/>
  <c r="F58" i="20"/>
  <c r="F43" i="20"/>
  <c r="F3" i="20"/>
  <c r="F47" i="20"/>
  <c r="F60" i="20"/>
  <c r="F51" i="20"/>
  <c r="F6" i="20"/>
  <c r="F61" i="20"/>
  <c r="F48" i="20"/>
  <c r="F5" i="20"/>
  <c r="F57" i="20"/>
  <c r="F55" i="20"/>
  <c r="F59" i="20"/>
  <c r="F10" i="20"/>
  <c r="F54" i="20"/>
  <c r="F64" i="20"/>
  <c r="F14" i="20"/>
  <c r="F62" i="20"/>
  <c r="F56" i="20"/>
  <c r="F11" i="20"/>
  <c r="F7" i="20"/>
  <c r="F67" i="20"/>
  <c r="F4" i="20"/>
  <c r="F66" i="20"/>
  <c r="F19" i="20"/>
  <c r="F68" i="20"/>
  <c r="F8" i="20"/>
  <c r="F20" i="20"/>
  <c r="F21" i="20"/>
  <c r="F16" i="20"/>
  <c r="F12" i="20"/>
  <c r="F13" i="20"/>
  <c r="F15" i="20"/>
  <c r="F65" i="20"/>
  <c r="F9" i="20"/>
  <c r="F22" i="20"/>
  <c r="F26" i="20"/>
  <c r="F18" i="20"/>
  <c r="F28" i="20"/>
  <c r="F63" i="20"/>
  <c r="F23" i="20"/>
  <c r="F71" i="20"/>
  <c r="F27" i="20"/>
  <c r="F29" i="20"/>
  <c r="F17" i="20"/>
  <c r="F70" i="20"/>
  <c r="F24" i="20"/>
  <c r="F73" i="20"/>
  <c r="F30" i="20"/>
  <c r="F25" i="20"/>
  <c r="F69" i="20"/>
  <c r="F32" i="20"/>
  <c r="F33" i="20"/>
  <c r="F72" i="20"/>
  <c r="F31" i="20"/>
  <c r="F74" i="20"/>
  <c r="F34" i="20"/>
  <c r="F35" i="20"/>
  <c r="F37" i="20"/>
  <c r="F36" i="20"/>
  <c r="J108" i="18"/>
  <c r="H75" i="10" s="1"/>
  <c r="J31" i="34"/>
  <c r="J29" i="10" s="1"/>
  <c r="F2" i="20"/>
  <c r="X38" i="20"/>
  <c r="F30" i="34"/>
  <c r="I21" i="10" l="1"/>
  <c r="H21" i="10"/>
  <c r="I8" i="10"/>
  <c r="J8" i="10"/>
  <c r="I15" i="10"/>
  <c r="J15" i="10"/>
  <c r="I34" i="10"/>
  <c r="H34" i="10"/>
  <c r="J34" i="10"/>
  <c r="I79" i="10"/>
  <c r="H79" i="10"/>
  <c r="J79" i="10"/>
  <c r="I33" i="10"/>
  <c r="J33" i="10"/>
  <c r="H33" i="10"/>
  <c r="I6" i="10"/>
  <c r="J6" i="10"/>
  <c r="I76" i="10"/>
  <c r="J76" i="10"/>
  <c r="I36" i="10"/>
  <c r="H36" i="10"/>
  <c r="I23" i="10"/>
  <c r="H23" i="10"/>
  <c r="J23" i="10"/>
  <c r="I86" i="10"/>
  <c r="J86" i="10"/>
  <c r="I50" i="10"/>
  <c r="J50" i="10"/>
  <c r="I89" i="10"/>
  <c r="J89" i="10"/>
  <c r="I68" i="10"/>
  <c r="H68" i="10"/>
  <c r="J68" i="10"/>
  <c r="I91" i="10"/>
  <c r="H91" i="10"/>
  <c r="J91" i="10"/>
  <c r="I99" i="10"/>
  <c r="H99" i="10"/>
  <c r="J99" i="10"/>
  <c r="I58" i="10"/>
  <c r="J58" i="10"/>
  <c r="I3" i="10"/>
  <c r="J3" i="10"/>
  <c r="I45" i="10"/>
  <c r="J45" i="10"/>
  <c r="H45" i="10"/>
  <c r="I9" i="10"/>
  <c r="J9" i="10"/>
  <c r="I46" i="10"/>
  <c r="J46" i="10"/>
  <c r="I83" i="10"/>
  <c r="J83" i="10"/>
  <c r="I61" i="10"/>
  <c r="H61" i="10"/>
  <c r="J61" i="10"/>
  <c r="I22" i="10"/>
  <c r="J22" i="10"/>
  <c r="I104" i="10"/>
  <c r="H104" i="10"/>
  <c r="J104" i="10"/>
  <c r="I4" i="10"/>
  <c r="J4" i="10"/>
  <c r="I47" i="10"/>
  <c r="H47" i="10"/>
  <c r="J47" i="10"/>
  <c r="I82" i="10"/>
  <c r="H82" i="10"/>
  <c r="J82" i="10"/>
  <c r="J18" i="13"/>
  <c r="J15" i="3"/>
  <c r="J5" i="8"/>
  <c r="J32" i="3"/>
  <c r="J73" i="3"/>
  <c r="J78" i="3"/>
  <c r="J6" i="5"/>
  <c r="J40" i="3"/>
  <c r="J11" i="3"/>
  <c r="J19" i="7"/>
  <c r="J11" i="13"/>
  <c r="J2" i="3"/>
  <c r="J52" i="3"/>
  <c r="J2" i="5"/>
  <c r="J17" i="12"/>
  <c r="J19" i="3"/>
  <c r="J2" i="4"/>
  <c r="J9" i="6"/>
  <c r="H6" i="6"/>
  <c r="H57" i="3"/>
  <c r="H44" i="3"/>
  <c r="H6" i="7"/>
  <c r="H34" i="3"/>
  <c r="H12" i="3"/>
  <c r="H96" i="3"/>
  <c r="H31" i="6"/>
  <c r="H20" i="6"/>
  <c r="H10" i="7"/>
  <c r="H4" i="7"/>
  <c r="H30" i="8"/>
  <c r="H117" i="3"/>
  <c r="H2" i="3"/>
  <c r="H9" i="4"/>
  <c r="H36" i="6"/>
  <c r="H120" i="3"/>
  <c r="H78" i="3"/>
  <c r="H15" i="6"/>
  <c r="H149" i="3"/>
  <c r="H8" i="7"/>
  <c r="H83" i="3"/>
  <c r="H41" i="6"/>
  <c r="H80" i="3"/>
  <c r="H107" i="3"/>
  <c r="H40" i="7"/>
  <c r="H19" i="14"/>
  <c r="H15" i="7"/>
  <c r="H104" i="3"/>
  <c r="H15" i="5"/>
  <c r="H152" i="3"/>
  <c r="H132" i="3"/>
  <c r="H5" i="9"/>
  <c r="H43" i="7"/>
  <c r="H3" i="9"/>
  <c r="H32" i="8"/>
  <c r="H9" i="5"/>
  <c r="H30" i="14"/>
  <c r="H10" i="4"/>
  <c r="I11" i="6"/>
  <c r="J42" i="34"/>
  <c r="J33" i="34"/>
  <c r="J50" i="34"/>
  <c r="J51" i="34"/>
  <c r="J40" i="34"/>
  <c r="J29" i="34"/>
  <c r="J44" i="34"/>
  <c r="J32" i="34"/>
  <c r="J38" i="34"/>
  <c r="J60" i="34"/>
  <c r="J27" i="34"/>
  <c r="J57" i="34"/>
  <c r="J45" i="34"/>
  <c r="J36" i="34"/>
  <c r="J43" i="34"/>
  <c r="J58" i="34"/>
  <c r="J48" i="34"/>
  <c r="J54" i="34"/>
  <c r="J53" i="34"/>
  <c r="J46" i="34"/>
  <c r="J34" i="34"/>
  <c r="J37" i="34"/>
  <c r="J55" i="34"/>
  <c r="J56" i="34"/>
  <c r="J52" i="34"/>
  <c r="J41" i="34"/>
  <c r="J59" i="34"/>
  <c r="J28" i="34"/>
  <c r="J39" i="34"/>
  <c r="J153" i="18"/>
  <c r="J118" i="18"/>
  <c r="J134" i="18"/>
  <c r="J109" i="18"/>
  <c r="J114" i="18"/>
  <c r="J81" i="18"/>
  <c r="J128" i="18"/>
  <c r="J130" i="18"/>
  <c r="J120" i="18"/>
  <c r="J111" i="18"/>
  <c r="J98" i="18"/>
  <c r="J125" i="18"/>
  <c r="J127" i="18"/>
  <c r="J103" i="18"/>
  <c r="J105" i="18"/>
  <c r="J100" i="18"/>
  <c r="J89" i="18"/>
  <c r="J142" i="18"/>
  <c r="J138" i="18"/>
  <c r="J99" i="18"/>
  <c r="J102" i="18"/>
  <c r="J84" i="18"/>
  <c r="J85" i="18"/>
  <c r="J121" i="18"/>
  <c r="J129" i="18"/>
  <c r="J83" i="18"/>
  <c r="J151" i="18"/>
  <c r="J113" i="18"/>
  <c r="J94" i="18"/>
  <c r="J141" i="18"/>
  <c r="J148" i="18"/>
  <c r="J82" i="18"/>
  <c r="J116" i="18"/>
  <c r="J140" i="18"/>
  <c r="J143" i="18"/>
  <c r="J122" i="18"/>
  <c r="J145" i="18"/>
  <c r="J107" i="18"/>
  <c r="J106" i="18"/>
  <c r="J101" i="18"/>
  <c r="J91" i="18"/>
  <c r="J133" i="18"/>
  <c r="J136" i="18"/>
  <c r="J110" i="18"/>
  <c r="J95" i="18"/>
  <c r="J139" i="18"/>
  <c r="J131" i="18"/>
  <c r="J150" i="18"/>
  <c r="J87" i="18"/>
  <c r="J123" i="18"/>
  <c r="J119" i="18"/>
  <c r="J112" i="18"/>
  <c r="J96" i="18"/>
  <c r="J132" i="18"/>
  <c r="J90" i="18"/>
  <c r="J86" i="18"/>
  <c r="J88" i="18"/>
  <c r="J154" i="18"/>
  <c r="J152" i="18"/>
  <c r="J124" i="18"/>
  <c r="J147" i="18"/>
  <c r="J97" i="18"/>
  <c r="J93" i="18"/>
  <c r="J137" i="18"/>
  <c r="J92" i="18"/>
  <c r="J117" i="18"/>
  <c r="J144" i="18"/>
  <c r="J115" i="18"/>
  <c r="J135" i="18"/>
  <c r="J146" i="18"/>
  <c r="J149" i="18"/>
  <c r="J104" i="18"/>
  <c r="J50" i="20"/>
  <c r="J55" i="20"/>
  <c r="J61" i="20"/>
  <c r="J47" i="20"/>
  <c r="J49" i="20"/>
  <c r="J64" i="20"/>
  <c r="J73" i="20"/>
  <c r="J44" i="20"/>
  <c r="J63" i="20"/>
  <c r="J66" i="20"/>
  <c r="J74" i="20"/>
  <c r="J48" i="20"/>
  <c r="J58" i="20"/>
  <c r="J52" i="20"/>
  <c r="J41" i="20"/>
  <c r="J38" i="20"/>
  <c r="J59" i="20"/>
  <c r="J60" i="20"/>
  <c r="J46" i="20"/>
  <c r="J40" i="20"/>
  <c r="J54" i="20"/>
  <c r="J69" i="20"/>
  <c r="J56" i="20"/>
  <c r="J57" i="20"/>
  <c r="J53" i="20"/>
  <c r="J39" i="20"/>
  <c r="J72" i="20"/>
  <c r="J70" i="20"/>
  <c r="J71" i="20"/>
  <c r="J68" i="20"/>
  <c r="J62" i="20"/>
  <c r="J43" i="20"/>
  <c r="J42" i="20"/>
  <c r="J45" i="20"/>
  <c r="J65" i="20"/>
  <c r="J67" i="20"/>
  <c r="J51" i="20"/>
  <c r="J30" i="34"/>
  <c r="F136" i="33"/>
  <c r="I37" i="6" s="1"/>
  <c r="H2" i="20"/>
  <c r="J25" i="20" s="1"/>
  <c r="K160" i="3" l="1"/>
  <c r="K56" i="3"/>
  <c r="K103" i="3"/>
  <c r="K184" i="3"/>
  <c r="I53" i="6"/>
  <c r="K53" i="6" s="1"/>
  <c r="K106" i="3"/>
  <c r="K133" i="3"/>
  <c r="K127" i="3"/>
  <c r="I42" i="6"/>
  <c r="K42" i="6" s="1"/>
  <c r="K167" i="3"/>
  <c r="I62" i="7"/>
  <c r="I61" i="7"/>
  <c r="K61" i="7" s="1"/>
  <c r="K135" i="3"/>
  <c r="I33" i="7"/>
  <c r="K33" i="7" s="1"/>
  <c r="I21" i="6"/>
  <c r="K200" i="3"/>
  <c r="I23" i="6"/>
  <c r="K23" i="6" s="1"/>
  <c r="K178" i="3"/>
  <c r="I49" i="6"/>
  <c r="K49" i="6" s="1"/>
  <c r="I29" i="5"/>
  <c r="K29" i="5" s="1"/>
  <c r="I31" i="5"/>
  <c r="K31" i="5" s="1"/>
  <c r="I17" i="5"/>
  <c r="K17" i="5" s="1"/>
  <c r="I30" i="5"/>
  <c r="K30" i="5" s="1"/>
  <c r="K168" i="3"/>
  <c r="K130" i="3"/>
  <c r="I22" i="5"/>
  <c r="K22" i="5" s="1"/>
  <c r="K185" i="3"/>
  <c r="I39" i="7"/>
  <c r="K39" i="7" s="1"/>
  <c r="I46" i="6"/>
  <c r="K46" i="6" s="1"/>
  <c r="K181" i="3"/>
  <c r="I23" i="5"/>
  <c r="K23" i="5" s="1"/>
  <c r="I46" i="7"/>
  <c r="K46" i="7" s="1"/>
  <c r="I41" i="7"/>
  <c r="I50" i="7"/>
  <c r="K50" i="7" s="1"/>
  <c r="I6" i="7"/>
  <c r="K6" i="7" s="1"/>
  <c r="I44" i="6"/>
  <c r="K44" i="6" s="1"/>
  <c r="K121" i="3"/>
  <c r="K126" i="3"/>
  <c r="K50" i="3"/>
  <c r="I4" i="5"/>
  <c r="K4" i="5" s="1"/>
  <c r="K183" i="3"/>
  <c r="K128" i="3"/>
  <c r="I14" i="8"/>
  <c r="K14" i="8" s="1"/>
  <c r="K164" i="3"/>
  <c r="I33" i="8"/>
  <c r="K33" i="8" s="1"/>
  <c r="K131" i="3"/>
  <c r="K21" i="3"/>
  <c r="K195" i="3"/>
  <c r="K6" i="3"/>
  <c r="I32" i="5"/>
  <c r="K32" i="5" s="1"/>
  <c r="I50" i="6"/>
  <c r="K50" i="6" s="1"/>
  <c r="K112" i="3"/>
  <c r="K119" i="3"/>
  <c r="I60" i="7"/>
  <c r="K60" i="7" s="1"/>
  <c r="I27" i="5"/>
  <c r="K27" i="5" s="1"/>
  <c r="I28" i="5"/>
  <c r="K28" i="5" s="1"/>
  <c r="K171" i="3"/>
  <c r="I28" i="7"/>
  <c r="I24" i="8"/>
  <c r="K24" i="8" s="1"/>
  <c r="I47" i="6"/>
  <c r="K47" i="6" s="1"/>
  <c r="I40" i="7"/>
  <c r="K40" i="7" s="1"/>
  <c r="I9" i="13"/>
  <c r="K176" i="3"/>
  <c r="I21" i="8"/>
  <c r="I25" i="6"/>
  <c r="K25" i="6" s="1"/>
  <c r="I11" i="4"/>
  <c r="K11" i="4" s="1"/>
  <c r="I5" i="7"/>
  <c r="I44" i="7"/>
  <c r="K44" i="7" s="1"/>
  <c r="I31" i="6"/>
  <c r="K31" i="6" s="1"/>
  <c r="I20" i="6"/>
  <c r="K26" i="10"/>
  <c r="I4" i="4"/>
  <c r="K4" i="4" s="1"/>
  <c r="I30" i="6"/>
  <c r="K30" i="6" s="1"/>
  <c r="I3" i="6"/>
  <c r="K3" i="6" s="1"/>
  <c r="K7" i="3"/>
  <c r="I18" i="7"/>
  <c r="I3" i="5"/>
  <c r="K3" i="5" s="1"/>
  <c r="I29" i="8"/>
  <c r="I43" i="6"/>
  <c r="K43" i="6" s="1"/>
  <c r="K99" i="3"/>
  <c r="I37" i="7"/>
  <c r="K37" i="7" s="1"/>
  <c r="I48" i="7"/>
  <c r="K48" i="7" s="1"/>
  <c r="K83" i="3"/>
  <c r="K141" i="3"/>
  <c r="I12" i="7"/>
  <c r="K12" i="7" s="1"/>
  <c r="K118" i="3"/>
  <c r="I3" i="7"/>
  <c r="I63" i="7"/>
  <c r="K63" i="7" s="1"/>
  <c r="K174" i="3"/>
  <c r="I42" i="7"/>
  <c r="K42" i="7" s="1"/>
  <c r="K148" i="3"/>
  <c r="I13" i="5"/>
  <c r="K13" i="5" s="1"/>
  <c r="I4" i="7"/>
  <c r="K4" i="7" s="1"/>
  <c r="K30" i="3"/>
  <c r="I24" i="7"/>
  <c r="K24" i="7" s="1"/>
  <c r="I25" i="5"/>
  <c r="K25" i="5" s="1"/>
  <c r="K101" i="3"/>
  <c r="K170" i="3"/>
  <c r="I2" i="7"/>
  <c r="J84" i="10"/>
  <c r="J24" i="13"/>
  <c r="J39" i="10"/>
  <c r="J9" i="12"/>
  <c r="J13" i="10"/>
  <c r="J6" i="14"/>
  <c r="J10" i="11"/>
  <c r="J77" i="10"/>
  <c r="J31" i="10"/>
  <c r="J7" i="12"/>
  <c r="J2" i="10"/>
  <c r="J2" i="14"/>
  <c r="J97" i="10"/>
  <c r="J15" i="12"/>
  <c r="J41" i="10"/>
  <c r="J13" i="13"/>
  <c r="J36" i="10"/>
  <c r="J11" i="14"/>
  <c r="J7" i="10"/>
  <c r="J4" i="14"/>
  <c r="J11" i="10"/>
  <c r="J2" i="12"/>
  <c r="J67" i="10"/>
  <c r="J4" i="16"/>
  <c r="J52" i="10"/>
  <c r="J10" i="15"/>
  <c r="J54" i="10"/>
  <c r="J13" i="12"/>
  <c r="J12" i="10"/>
  <c r="J3" i="15"/>
  <c r="J43" i="10"/>
  <c r="K43" i="10" s="1"/>
  <c r="J14" i="13"/>
  <c r="J59" i="10"/>
  <c r="J15" i="14"/>
  <c r="J44" i="10"/>
  <c r="J8" i="15"/>
  <c r="J19" i="10"/>
  <c r="J7" i="14"/>
  <c r="J49" i="10"/>
  <c r="J6" i="11"/>
  <c r="J95" i="10"/>
  <c r="J23" i="14"/>
  <c r="J16" i="10"/>
  <c r="J4" i="15"/>
  <c r="J5" i="11"/>
  <c r="J42" i="10"/>
  <c r="J4" i="11"/>
  <c r="J40" i="10"/>
  <c r="J2" i="11"/>
  <c r="J10" i="10"/>
  <c r="J8" i="11"/>
  <c r="J63" i="10"/>
  <c r="J56" i="10"/>
  <c r="J11" i="15"/>
  <c r="J21" i="10"/>
  <c r="J8" i="14"/>
  <c r="J88" i="10"/>
  <c r="J13" i="15"/>
  <c r="J53" i="10"/>
  <c r="J15" i="13"/>
  <c r="H141" i="10"/>
  <c r="H21" i="11"/>
  <c r="H16" i="10"/>
  <c r="H4" i="15"/>
  <c r="H131" i="10"/>
  <c r="K131" i="10" s="1"/>
  <c r="H22" i="12"/>
  <c r="H53" i="10"/>
  <c r="H15" i="13"/>
  <c r="H117" i="10"/>
  <c r="H33" i="13"/>
  <c r="H4" i="10"/>
  <c r="H3" i="13"/>
  <c r="H89" i="10"/>
  <c r="H25" i="13"/>
  <c r="H22" i="10"/>
  <c r="H5" i="12"/>
  <c r="H122" i="10"/>
  <c r="H35" i="13"/>
  <c r="H125" i="10"/>
  <c r="H37" i="13"/>
  <c r="H17" i="10"/>
  <c r="H5" i="13"/>
  <c r="H66" i="10"/>
  <c r="H17" i="13"/>
  <c r="H86" i="10"/>
  <c r="H21" i="14"/>
  <c r="H14" i="10"/>
  <c r="H3" i="12"/>
  <c r="H20" i="11"/>
  <c r="H139" i="10"/>
  <c r="K139" i="10" s="1"/>
  <c r="H120" i="10"/>
  <c r="K120" i="10" s="1"/>
  <c r="H34" i="13"/>
  <c r="H76" i="10"/>
  <c r="H20" i="13"/>
  <c r="H150" i="10"/>
  <c r="H24" i="11"/>
  <c r="H73" i="10"/>
  <c r="H13" i="11"/>
  <c r="H147" i="10"/>
  <c r="H10" i="16"/>
  <c r="H107" i="10"/>
  <c r="K107" i="10" s="1"/>
  <c r="H16" i="15"/>
  <c r="H108" i="10"/>
  <c r="H17" i="11"/>
  <c r="H116" i="10"/>
  <c r="H17" i="15"/>
  <c r="H146" i="10"/>
  <c r="H22" i="11"/>
  <c r="H83" i="10"/>
  <c r="H5" i="16"/>
  <c r="H51" i="10"/>
  <c r="H12" i="12"/>
  <c r="H152" i="10"/>
  <c r="H40" i="13"/>
  <c r="H42" i="10"/>
  <c r="H5" i="11"/>
  <c r="H54" i="10"/>
  <c r="H13" i="12"/>
  <c r="H27" i="10"/>
  <c r="H10" i="13"/>
  <c r="H90" i="10"/>
  <c r="H22" i="14"/>
  <c r="H67" i="10"/>
  <c r="H4" i="16"/>
  <c r="H5" i="10"/>
  <c r="H4" i="13"/>
  <c r="H9" i="10"/>
  <c r="H2" i="15"/>
  <c r="H50" i="10"/>
  <c r="H13" i="14"/>
  <c r="H64" i="10"/>
  <c r="H9" i="11"/>
  <c r="H105" i="10"/>
  <c r="H27" i="14"/>
  <c r="H100" i="10"/>
  <c r="K100" i="10" s="1"/>
  <c r="H29" i="13"/>
  <c r="H30" i="10"/>
  <c r="K30" i="10" s="1"/>
  <c r="H6" i="12"/>
  <c r="H3" i="10"/>
  <c r="H2" i="13"/>
  <c r="H8" i="11"/>
  <c r="H63" i="10"/>
  <c r="H137" i="10"/>
  <c r="H33" i="14"/>
  <c r="H8" i="10"/>
  <c r="H5" i="14"/>
  <c r="H145" i="10"/>
  <c r="K145" i="10" s="1"/>
  <c r="H22" i="15"/>
  <c r="H110" i="10"/>
  <c r="H18" i="12"/>
  <c r="H103" i="10"/>
  <c r="H26" i="14"/>
  <c r="H49" i="10"/>
  <c r="H6" i="11"/>
  <c r="H135" i="10"/>
  <c r="H8" i="16"/>
  <c r="H136" i="10"/>
  <c r="H9" i="16"/>
  <c r="H2" i="10"/>
  <c r="H2" i="14"/>
  <c r="H15" i="10"/>
  <c r="H4" i="12"/>
  <c r="H48" i="10"/>
  <c r="H12" i="14"/>
  <c r="H7" i="10"/>
  <c r="H4" i="14"/>
  <c r="H6" i="10"/>
  <c r="H3" i="14"/>
  <c r="H15" i="11"/>
  <c r="H81" i="10"/>
  <c r="H129" i="10"/>
  <c r="K129" i="10" s="1"/>
  <c r="H38" i="13"/>
  <c r="H92" i="10"/>
  <c r="H26" i="13"/>
  <c r="H2" i="11"/>
  <c r="H10" i="10"/>
  <c r="H96" i="10"/>
  <c r="K96" i="10" s="1"/>
  <c r="H24" i="14"/>
  <c r="H38" i="10"/>
  <c r="H7" i="15"/>
  <c r="H13" i="10"/>
  <c r="H6" i="14"/>
  <c r="H58" i="10"/>
  <c r="H3" i="16"/>
  <c r="H72" i="10"/>
  <c r="H19" i="13"/>
  <c r="H149" i="10"/>
  <c r="H11" i="16"/>
  <c r="H78" i="10"/>
  <c r="H21" i="13"/>
  <c r="H126" i="10"/>
  <c r="H18" i="15"/>
  <c r="H20" i="10"/>
  <c r="K20" i="10" s="1"/>
  <c r="H2" i="16"/>
  <c r="H113" i="10"/>
  <c r="K113" i="10" s="1"/>
  <c r="H32" i="13"/>
  <c r="H60" i="10"/>
  <c r="H16" i="14"/>
  <c r="H25" i="10"/>
  <c r="H5" i="15"/>
  <c r="H70" i="10"/>
  <c r="H18" i="14"/>
  <c r="H46" i="10"/>
  <c r="H9" i="15"/>
  <c r="G5" i="11"/>
  <c r="G42" i="10"/>
  <c r="G47" i="10"/>
  <c r="G11" i="12"/>
  <c r="G61" i="10"/>
  <c r="G14" i="12"/>
  <c r="G53" i="10"/>
  <c r="G15" i="13"/>
  <c r="G82" i="10"/>
  <c r="G20" i="14"/>
  <c r="G15" i="10"/>
  <c r="G4" i="12"/>
  <c r="G54" i="10"/>
  <c r="G13" i="12"/>
  <c r="G68" i="10"/>
  <c r="G11" i="11"/>
  <c r="G49" i="10"/>
  <c r="G6" i="11"/>
  <c r="G5" i="10"/>
  <c r="G4" i="13"/>
  <c r="G3" i="10"/>
  <c r="G2" i="13"/>
  <c r="G21" i="10"/>
  <c r="G8" i="14"/>
  <c r="G22" i="10"/>
  <c r="G5" i="12"/>
  <c r="G46" i="10"/>
  <c r="G9" i="15"/>
  <c r="G83" i="10"/>
  <c r="G5" i="16"/>
  <c r="G76" i="10"/>
  <c r="G20" i="13"/>
  <c r="G6" i="10"/>
  <c r="G3" i="14"/>
  <c r="G16" i="10"/>
  <c r="G4" i="15"/>
  <c r="G9" i="10"/>
  <c r="G2" i="15"/>
  <c r="G8" i="10"/>
  <c r="G5" i="14"/>
  <c r="G79" i="10"/>
  <c r="K79" i="10" s="1"/>
  <c r="G22" i="13"/>
  <c r="G23" i="10"/>
  <c r="K23" i="10" s="1"/>
  <c r="G7" i="13"/>
  <c r="G99" i="10"/>
  <c r="G25" i="14"/>
  <c r="G25" i="13"/>
  <c r="G89" i="10"/>
  <c r="G50" i="10"/>
  <c r="G13" i="14"/>
  <c r="G2" i="11"/>
  <c r="G10" i="10"/>
  <c r="K10" i="10" s="1"/>
  <c r="G91" i="10"/>
  <c r="K91" i="10" s="1"/>
  <c r="G14" i="15"/>
  <c r="G45" i="10"/>
  <c r="G10" i="12"/>
  <c r="G33" i="10"/>
  <c r="G9" i="14"/>
  <c r="G36" i="10"/>
  <c r="G11" i="14"/>
  <c r="G34" i="10"/>
  <c r="G10" i="14"/>
  <c r="G104" i="10"/>
  <c r="G15" i="15"/>
  <c r="G58" i="10"/>
  <c r="G3" i="16"/>
  <c r="G21" i="8"/>
  <c r="G76" i="3"/>
  <c r="G4" i="10"/>
  <c r="G3" i="13"/>
  <c r="G86" i="10"/>
  <c r="G21" i="14"/>
  <c r="G2" i="10"/>
  <c r="G2" i="14"/>
  <c r="G7" i="10"/>
  <c r="G4" i="14"/>
  <c r="K104" i="3"/>
  <c r="I39" i="6"/>
  <c r="K39" i="6" s="1"/>
  <c r="K165" i="3"/>
  <c r="I31" i="7"/>
  <c r="K116" i="3"/>
  <c r="I24" i="5"/>
  <c r="K24" i="5" s="1"/>
  <c r="I34" i="8"/>
  <c r="K34" i="8" s="1"/>
  <c r="I20" i="5"/>
  <c r="K20" i="5" s="1"/>
  <c r="K78" i="3"/>
  <c r="I55" i="7"/>
  <c r="K55" i="7" s="1"/>
  <c r="K48" i="3"/>
  <c r="I26" i="6"/>
  <c r="K26" i="6" s="1"/>
  <c r="K196" i="3"/>
  <c r="K84" i="3"/>
  <c r="I52" i="7"/>
  <c r="K52" i="7" s="1"/>
  <c r="K110" i="3"/>
  <c r="I34" i="6"/>
  <c r="K34" i="6" s="1"/>
  <c r="K187" i="3"/>
  <c r="I2" i="14"/>
  <c r="I48" i="6"/>
  <c r="K48" i="6" s="1"/>
  <c r="I8" i="5"/>
  <c r="K8" i="5" s="1"/>
  <c r="I14" i="4"/>
  <c r="K14" i="4" s="1"/>
  <c r="K155" i="3"/>
  <c r="K144" i="3"/>
  <c r="I18" i="6"/>
  <c r="K18" i="6" s="1"/>
  <c r="I27" i="7"/>
  <c r="K27" i="7" s="1"/>
  <c r="I6" i="9"/>
  <c r="K6" i="9" s="1"/>
  <c r="K72" i="3"/>
  <c r="K175" i="3"/>
  <c r="K186" i="3"/>
  <c r="I18" i="8"/>
  <c r="K18" i="8" s="1"/>
  <c r="I15" i="4"/>
  <c r="K15" i="4" s="1"/>
  <c r="I45" i="6"/>
  <c r="K45" i="6" s="1"/>
  <c r="I45" i="7"/>
  <c r="K45" i="7" s="1"/>
  <c r="K154" i="3"/>
  <c r="K31" i="3"/>
  <c r="I9" i="8"/>
  <c r="K9" i="8" s="1"/>
  <c r="I36" i="14"/>
  <c r="K36" i="14" s="1"/>
  <c r="K115" i="10"/>
  <c r="I22" i="8"/>
  <c r="K22" i="8" s="1"/>
  <c r="K46" i="3"/>
  <c r="I64" i="7"/>
  <c r="K79" i="3"/>
  <c r="I16" i="14"/>
  <c r="K16" i="14" s="1"/>
  <c r="K25" i="3"/>
  <c r="I7" i="15"/>
  <c r="K161" i="3"/>
  <c r="I21" i="13"/>
  <c r="I22" i="15"/>
  <c r="I23" i="11"/>
  <c r="K23" i="11" s="1"/>
  <c r="I26" i="11"/>
  <c r="K26" i="11" s="1"/>
  <c r="I35" i="13"/>
  <c r="K35" i="13" s="1"/>
  <c r="I15" i="11"/>
  <c r="K15" i="11" s="1"/>
  <c r="K94" i="10"/>
  <c r="I10" i="11"/>
  <c r="K101" i="10"/>
  <c r="I5" i="9"/>
  <c r="K5" i="9" s="1"/>
  <c r="I8" i="11"/>
  <c r="K81" i="10"/>
  <c r="I4" i="15"/>
  <c r="I53" i="7"/>
  <c r="K53" i="7" s="1"/>
  <c r="K105" i="10"/>
  <c r="K100" i="3"/>
  <c r="I26" i="12"/>
  <c r="K26" i="12" s="1"/>
  <c r="K143" i="3"/>
  <c r="I38" i="6"/>
  <c r="K38" i="6" s="1"/>
  <c r="K159" i="10"/>
  <c r="I18" i="15"/>
  <c r="I8" i="7"/>
  <c r="K8" i="7" s="1"/>
  <c r="I6" i="15"/>
  <c r="K6" i="15" s="1"/>
  <c r="I11" i="13"/>
  <c r="K11" i="13" s="1"/>
  <c r="I40" i="6"/>
  <c r="K40" i="6" s="1"/>
  <c r="K149" i="3"/>
  <c r="I8" i="13"/>
  <c r="K8" i="13" s="1"/>
  <c r="I10" i="6"/>
  <c r="K10" i="6" s="1"/>
  <c r="I21" i="7"/>
  <c r="K180" i="3"/>
  <c r="I28" i="13"/>
  <c r="K143" i="10"/>
  <c r="I21" i="12"/>
  <c r="K21" i="12" s="1"/>
  <c r="I20" i="14"/>
  <c r="K102" i="3"/>
  <c r="I10" i="7"/>
  <c r="K10" i="7" s="1"/>
  <c r="I19" i="13"/>
  <c r="K54" i="3"/>
  <c r="K81" i="3"/>
  <c r="K17" i="3"/>
  <c r="I51" i="6"/>
  <c r="K51" i="6" s="1"/>
  <c r="K14" i="3"/>
  <c r="K82" i="3"/>
  <c r="K125" i="3"/>
  <c r="K98" i="10"/>
  <c r="K85" i="10"/>
  <c r="K156" i="3"/>
  <c r="K163" i="3"/>
  <c r="K19" i="10"/>
  <c r="I7" i="5"/>
  <c r="K7" i="5" s="1"/>
  <c r="K102" i="10"/>
  <c r="K151" i="3"/>
  <c r="I30" i="7"/>
  <c r="K30" i="7" s="1"/>
  <c r="I51" i="7"/>
  <c r="K51" i="7" s="1"/>
  <c r="K106" i="10"/>
  <c r="K140" i="3"/>
  <c r="K15" i="3"/>
  <c r="I3" i="4"/>
  <c r="K3" i="4" s="1"/>
  <c r="K24" i="3"/>
  <c r="I6" i="12"/>
  <c r="I17" i="6"/>
  <c r="I2" i="6"/>
  <c r="K40" i="10"/>
  <c r="I5" i="15"/>
  <c r="K75" i="3"/>
  <c r="I16" i="7"/>
  <c r="K113" i="3"/>
  <c r="K93" i="3"/>
  <c r="I14" i="14"/>
  <c r="K14" i="14" s="1"/>
  <c r="K151" i="10"/>
  <c r="I15" i="12"/>
  <c r="I29" i="6"/>
  <c r="K29" i="6" s="1"/>
  <c r="I31" i="14"/>
  <c r="K31" i="14" s="1"/>
  <c r="I7" i="6"/>
  <c r="I20" i="7"/>
  <c r="I15" i="13"/>
  <c r="K147" i="3"/>
  <c r="K42" i="3"/>
  <c r="I17" i="14"/>
  <c r="K17" i="14" s="1"/>
  <c r="I18" i="13"/>
  <c r="K18" i="13" s="1"/>
  <c r="K162" i="10"/>
  <c r="I36" i="8"/>
  <c r="K36" i="8" s="1"/>
  <c r="I29" i="13"/>
  <c r="I20" i="11"/>
  <c r="K20" i="11" s="1"/>
  <c r="I11" i="7"/>
  <c r="I4" i="12"/>
  <c r="K20" i="3"/>
  <c r="K41" i="3"/>
  <c r="I16" i="11"/>
  <c r="K16" i="11" s="1"/>
  <c r="K96" i="3"/>
  <c r="I18" i="11"/>
  <c r="K18" i="11" s="1"/>
  <c r="K114" i="10"/>
  <c r="I17" i="12"/>
  <c r="K17" i="12" s="1"/>
  <c r="K141" i="10"/>
  <c r="K87" i="10"/>
  <c r="I5" i="5"/>
  <c r="I9" i="4"/>
  <c r="K9" i="4" s="1"/>
  <c r="I10" i="12"/>
  <c r="K10" i="12" s="1"/>
  <c r="K192" i="3"/>
  <c r="I11" i="14"/>
  <c r="I2" i="11"/>
  <c r="K65" i="10"/>
  <c r="K22" i="10"/>
  <c r="I2" i="15"/>
  <c r="I3" i="15"/>
  <c r="I13" i="4"/>
  <c r="K13" i="4" s="1"/>
  <c r="I5" i="6"/>
  <c r="K162" i="3"/>
  <c r="I10" i="8"/>
  <c r="K10" i="8" s="1"/>
  <c r="K92" i="3"/>
  <c r="K115" i="3"/>
  <c r="I37" i="14"/>
  <c r="K167" i="10"/>
  <c r="I6" i="8"/>
  <c r="K6" i="8" s="1"/>
  <c r="K39" i="10"/>
  <c r="K57" i="10"/>
  <c r="I14" i="15"/>
  <c r="K14" i="15" s="1"/>
  <c r="I32" i="14"/>
  <c r="K32" i="14" s="1"/>
  <c r="I23" i="12"/>
  <c r="K23" i="12" s="1"/>
  <c r="I25" i="12"/>
  <c r="K25" i="12" s="1"/>
  <c r="I14" i="6"/>
  <c r="I24" i="6"/>
  <c r="K24" i="6" s="1"/>
  <c r="I6" i="4"/>
  <c r="K6" i="4" s="1"/>
  <c r="K124" i="3"/>
  <c r="I13" i="13"/>
  <c r="I4" i="8"/>
  <c r="K4" i="8" s="1"/>
  <c r="K152" i="3"/>
  <c r="K23" i="3"/>
  <c r="I23" i="13"/>
  <c r="K23" i="13" s="1"/>
  <c r="K129" i="3"/>
  <c r="I13" i="12"/>
  <c r="K197" i="3"/>
  <c r="I26" i="8"/>
  <c r="K26" i="8" s="1"/>
  <c r="I10" i="5"/>
  <c r="K10" i="5" s="1"/>
  <c r="K84" i="10"/>
  <c r="I22" i="13"/>
  <c r="I38" i="13"/>
  <c r="K75" i="10"/>
  <c r="I32" i="7"/>
  <c r="K32" i="7" s="1"/>
  <c r="K29" i="3"/>
  <c r="I39" i="13"/>
  <c r="K39" i="13" s="1"/>
  <c r="I26" i="7"/>
  <c r="K26" i="7" s="1"/>
  <c r="I13" i="8"/>
  <c r="K13" i="8" s="1"/>
  <c r="I12" i="4"/>
  <c r="K12" i="4" s="1"/>
  <c r="I15" i="7"/>
  <c r="K15" i="7" s="1"/>
  <c r="I24" i="13"/>
  <c r="K17" i="10"/>
  <c r="I17" i="13"/>
  <c r="K198" i="3"/>
  <c r="I41" i="6"/>
  <c r="K41" i="6" s="1"/>
  <c r="K146" i="3"/>
  <c r="I35" i="7"/>
  <c r="K122" i="3"/>
  <c r="I5" i="12"/>
  <c r="I9" i="5"/>
  <c r="K9" i="5" s="1"/>
  <c r="I17" i="11"/>
  <c r="I16" i="12"/>
  <c r="K16" i="12" s="1"/>
  <c r="I34" i="14"/>
  <c r="K34" i="14" s="1"/>
  <c r="I19" i="6"/>
  <c r="I18" i="12"/>
  <c r="I10" i="13"/>
  <c r="I4" i="16"/>
  <c r="I24" i="12"/>
  <c r="K24" i="12" s="1"/>
  <c r="K65" i="3"/>
  <c r="I21" i="11"/>
  <c r="K21" i="11" s="1"/>
  <c r="K97" i="10"/>
  <c r="K144" i="10"/>
  <c r="K38" i="10"/>
  <c r="I4" i="11"/>
  <c r="I11" i="11"/>
  <c r="K11" i="11" s="1"/>
  <c r="I6" i="16"/>
  <c r="K6" i="16" s="1"/>
  <c r="K69" i="10"/>
  <c r="K14" i="10"/>
  <c r="I31" i="13"/>
  <c r="K31" i="13" s="1"/>
  <c r="I12" i="14"/>
  <c r="I5" i="13"/>
  <c r="I18" i="14"/>
  <c r="I23" i="8"/>
  <c r="K23" i="8" s="1"/>
  <c r="I24" i="11"/>
  <c r="K160" i="10"/>
  <c r="I14" i="11"/>
  <c r="K14" i="11" s="1"/>
  <c r="K74" i="10"/>
  <c r="K157" i="10"/>
  <c r="I7" i="4"/>
  <c r="I25" i="15"/>
  <c r="K25" i="15" s="1"/>
  <c r="I7" i="16"/>
  <c r="K7" i="16" s="1"/>
  <c r="I37" i="13"/>
  <c r="K37" i="13" s="1"/>
  <c r="I21" i="5"/>
  <c r="K21" i="5" s="1"/>
  <c r="I3" i="12"/>
  <c r="I30" i="14"/>
  <c r="K30" i="14" s="1"/>
  <c r="K153" i="10"/>
  <c r="K26" i="3"/>
  <c r="I11" i="16"/>
  <c r="I10" i="16"/>
  <c r="I29" i="14"/>
  <c r="K29" i="14" s="1"/>
  <c r="K193" i="3"/>
  <c r="K108" i="3"/>
  <c r="K18" i="3"/>
  <c r="I12" i="8"/>
  <c r="K12" i="8" s="1"/>
  <c r="I6" i="14"/>
  <c r="I2" i="9"/>
  <c r="K2" i="9" s="1"/>
  <c r="I13" i="14"/>
  <c r="I43" i="7"/>
  <c r="K43" i="7" s="1"/>
  <c r="K44" i="10"/>
  <c r="K119" i="10"/>
  <c r="K35" i="10"/>
  <c r="I59" i="7"/>
  <c r="K59" i="7" s="1"/>
  <c r="I34" i="13"/>
  <c r="I9" i="6"/>
  <c r="K9" i="6" s="1"/>
  <c r="I15" i="6"/>
  <c r="K15" i="6" s="1"/>
  <c r="I22" i="7"/>
  <c r="K136" i="3"/>
  <c r="I17" i="8"/>
  <c r="K17" i="8" s="1"/>
  <c r="K51" i="3"/>
  <c r="I4" i="9"/>
  <c r="K4" i="9" s="1"/>
  <c r="I38" i="7"/>
  <c r="K38" i="7" s="1"/>
  <c r="I19" i="14"/>
  <c r="K19" i="14" s="1"/>
  <c r="K132" i="3"/>
  <c r="K51" i="10"/>
  <c r="K32" i="10"/>
  <c r="K90" i="10"/>
  <c r="I52" i="6"/>
  <c r="K52" i="6" s="1"/>
  <c r="I16" i="13"/>
  <c r="K16" i="13" s="1"/>
  <c r="I30" i="8"/>
  <c r="K30" i="8" s="1"/>
  <c r="I17" i="15"/>
  <c r="I6" i="5"/>
  <c r="K6" i="5" s="1"/>
  <c r="I9" i="15"/>
  <c r="K158" i="3"/>
  <c r="K140" i="10"/>
  <c r="K107" i="3"/>
  <c r="K59" i="3"/>
  <c r="I17" i="7"/>
  <c r="I2" i="4"/>
  <c r="K2" i="4" s="1"/>
  <c r="K90" i="3"/>
  <c r="I2" i="5"/>
  <c r="K2" i="5" s="1"/>
  <c r="I12" i="15"/>
  <c r="K12" i="15" s="1"/>
  <c r="I19" i="15"/>
  <c r="K19" i="15" s="1"/>
  <c r="I19" i="7"/>
  <c r="K19" i="7" s="1"/>
  <c r="I16" i="6"/>
  <c r="K16" i="6" s="1"/>
  <c r="K68" i="10"/>
  <c r="I8" i="8"/>
  <c r="K127" i="10"/>
  <c r="K139" i="3"/>
  <c r="I35" i="8"/>
  <c r="K35" i="8" s="1"/>
  <c r="I2" i="13"/>
  <c r="K117" i="3"/>
  <c r="I56" i="7"/>
  <c r="K56" i="7" s="1"/>
  <c r="I26" i="13"/>
  <c r="K26" i="13" s="1"/>
  <c r="I25" i="8"/>
  <c r="K25" i="8" s="1"/>
  <c r="I22" i="14"/>
  <c r="K22" i="14" s="1"/>
  <c r="I42" i="13"/>
  <c r="K42" i="13" s="1"/>
  <c r="I27" i="14"/>
  <c r="K27" i="14" s="1"/>
  <c r="I29" i="7"/>
  <c r="K29" i="7" s="1"/>
  <c r="I45" i="13"/>
  <c r="K45" i="13" s="1"/>
  <c r="K134" i="3"/>
  <c r="I10" i="14"/>
  <c r="I32" i="8"/>
  <c r="K32" i="8" s="1"/>
  <c r="K165" i="10"/>
  <c r="K73" i="10"/>
  <c r="K52" i="10"/>
  <c r="I4" i="14"/>
  <c r="I9" i="16"/>
  <c r="I43" i="13"/>
  <c r="K43" i="13" s="1"/>
  <c r="I25" i="13"/>
  <c r="K155" i="10"/>
  <c r="I23" i="14"/>
  <c r="I23" i="15"/>
  <c r="K23" i="15" s="1"/>
  <c r="I22" i="12"/>
  <c r="K22" i="12" s="1"/>
  <c r="I31" i="8"/>
  <c r="K31" i="8" s="1"/>
  <c r="I58" i="7"/>
  <c r="K58" i="7" s="1"/>
  <c r="I4" i="13"/>
  <c r="K4" i="13" s="1"/>
  <c r="I5" i="4"/>
  <c r="I3" i="13"/>
  <c r="I36" i="6"/>
  <c r="K36" i="6" s="1"/>
  <c r="K172" i="3"/>
  <c r="K158" i="10"/>
  <c r="I28" i="14"/>
  <c r="K28" i="14" s="1"/>
  <c r="I27" i="8"/>
  <c r="K27" i="8" s="1"/>
  <c r="I24" i="14"/>
  <c r="I2" i="16"/>
  <c r="I7" i="8"/>
  <c r="K7" i="8" s="1"/>
  <c r="I13" i="7"/>
  <c r="K13" i="7" s="1"/>
  <c r="I9" i="7"/>
  <c r="K9" i="7" s="1"/>
  <c r="K153" i="3"/>
  <c r="I18" i="5"/>
  <c r="K18" i="5" s="1"/>
  <c r="K142" i="10"/>
  <c r="K29" i="10"/>
  <c r="K38" i="3"/>
  <c r="K53" i="3"/>
  <c r="I19" i="12"/>
  <c r="K71" i="3"/>
  <c r="I36" i="7"/>
  <c r="K36" i="7" s="1"/>
  <c r="I33" i="14"/>
  <c r="K33" i="14" s="1"/>
  <c r="K111" i="10"/>
  <c r="I4" i="6"/>
  <c r="I7" i="14"/>
  <c r="I8" i="6"/>
  <c r="K8" i="6" s="1"/>
  <c r="I8" i="12"/>
  <c r="K8" i="12" s="1"/>
  <c r="I9" i="12"/>
  <c r="K201" i="3"/>
  <c r="K173" i="3"/>
  <c r="I15" i="14"/>
  <c r="K55" i="10"/>
  <c r="K118" i="10"/>
  <c r="K95" i="3"/>
  <c r="K169" i="3"/>
  <c r="I5" i="16"/>
  <c r="K5" i="16" s="1"/>
  <c r="I15" i="15"/>
  <c r="I12" i="5"/>
  <c r="K12" i="5" s="1"/>
  <c r="I16" i="15"/>
  <c r="K16" i="15" s="1"/>
  <c r="K19" i="3"/>
  <c r="K138" i="10"/>
  <c r="I11" i="12"/>
  <c r="I3" i="11"/>
  <c r="K3" i="11" s="1"/>
  <c r="K166" i="10"/>
  <c r="K134" i="10"/>
  <c r="K164" i="10"/>
  <c r="K16" i="3"/>
  <c r="I30" i="13"/>
  <c r="K30" i="13" s="1"/>
  <c r="K35" i="3"/>
  <c r="I3" i="8"/>
  <c r="K3" i="8" s="1"/>
  <c r="I20" i="8"/>
  <c r="K20" i="8" s="1"/>
  <c r="K109" i="3"/>
  <c r="I13" i="6"/>
  <c r="K13" i="6" s="1"/>
  <c r="I25" i="7"/>
  <c r="I6" i="11"/>
  <c r="K132" i="10"/>
  <c r="I20" i="12"/>
  <c r="K20" i="12" s="1"/>
  <c r="I32" i="6"/>
  <c r="K32" i="6" s="1"/>
  <c r="I35" i="14"/>
  <c r="I35" i="6"/>
  <c r="K35" i="6" s="1"/>
  <c r="I57" i="7"/>
  <c r="K57" i="7" s="1"/>
  <c r="I26" i="14"/>
  <c r="K26" i="14" s="1"/>
  <c r="I9" i="14"/>
  <c r="K86" i="3"/>
  <c r="I9" i="11"/>
  <c r="K47" i="10"/>
  <c r="K133" i="10"/>
  <c r="I8" i="15"/>
  <c r="K157" i="3"/>
  <c r="I54" i="7"/>
  <c r="K54" i="7" s="1"/>
  <c r="I16" i="5"/>
  <c r="K16" i="5" s="1"/>
  <c r="I44" i="13"/>
  <c r="K44" i="13" s="1"/>
  <c r="K49" i="3"/>
  <c r="K148" i="10"/>
  <c r="I36" i="13"/>
  <c r="K36" i="13" s="1"/>
  <c r="I27" i="12"/>
  <c r="K27" i="12" s="1"/>
  <c r="I12" i="12"/>
  <c r="K91" i="3"/>
  <c r="I6" i="6"/>
  <c r="I15" i="8"/>
  <c r="K189" i="3"/>
  <c r="K163" i="10"/>
  <c r="K24" i="10"/>
  <c r="I13" i="11"/>
  <c r="K13" i="11" s="1"/>
  <c r="I20" i="13"/>
  <c r="K44" i="3"/>
  <c r="K121" i="10"/>
  <c r="I12" i="11"/>
  <c r="K12" i="11" s="1"/>
  <c r="K8" i="10"/>
  <c r="K70" i="3"/>
  <c r="I41" i="13"/>
  <c r="K41" i="13" s="1"/>
  <c r="I13" i="15"/>
  <c r="I14" i="13"/>
  <c r="I21" i="15"/>
  <c r="K21" i="15" s="1"/>
  <c r="I7" i="11"/>
  <c r="K7" i="11" s="1"/>
  <c r="K64" i="3"/>
  <c r="K179" i="3"/>
  <c r="K39" i="3"/>
  <c r="K80" i="10"/>
  <c r="I2" i="8"/>
  <c r="K62" i="10"/>
  <c r="K130" i="10"/>
  <c r="I5" i="14"/>
  <c r="I7" i="12"/>
  <c r="I8" i="14"/>
  <c r="I25" i="11"/>
  <c r="K25" i="11" s="1"/>
  <c r="K138" i="3"/>
  <c r="I22" i="6"/>
  <c r="K22" i="6" s="1"/>
  <c r="I14" i="7"/>
  <c r="K14" i="7" s="1"/>
  <c r="I27" i="13"/>
  <c r="K27" i="13" s="1"/>
  <c r="I3" i="14"/>
  <c r="I19" i="8"/>
  <c r="I12" i="13"/>
  <c r="K12" i="13" s="1"/>
  <c r="I5" i="8"/>
  <c r="K5" i="8" s="1"/>
  <c r="I8" i="16"/>
  <c r="I24" i="15"/>
  <c r="K24" i="15" s="1"/>
  <c r="I3" i="9"/>
  <c r="K3" i="9" s="1"/>
  <c r="K128" i="10"/>
  <c r="K156" i="10"/>
  <c r="K109" i="10"/>
  <c r="K112" i="10"/>
  <c r="I20" i="15"/>
  <c r="K137" i="3"/>
  <c r="I33" i="6"/>
  <c r="K33" i="6" s="1"/>
  <c r="K73" i="3"/>
  <c r="K37" i="10"/>
  <c r="I23" i="7"/>
  <c r="K23" i="7" s="1"/>
  <c r="K120" i="3"/>
  <c r="I14" i="12"/>
  <c r="K14" i="12" s="1"/>
  <c r="I19" i="11"/>
  <c r="K19" i="11" s="1"/>
  <c r="I11" i="15"/>
  <c r="K11" i="15" s="1"/>
  <c r="K66" i="3"/>
  <c r="I32" i="13"/>
  <c r="K166" i="3"/>
  <c r="K190" i="3"/>
  <c r="I14" i="5"/>
  <c r="K14" i="5" s="1"/>
  <c r="K37" i="3"/>
  <c r="K93" i="10"/>
  <c r="K103" i="10"/>
  <c r="I25" i="14"/>
  <c r="I40" i="13"/>
  <c r="K40" i="13" s="1"/>
  <c r="K161" i="10"/>
  <c r="I49" i="7"/>
  <c r="K49" i="7" s="1"/>
  <c r="K136" i="10"/>
  <c r="I10" i="4"/>
  <c r="K10" i="4" s="1"/>
  <c r="K105" i="3"/>
  <c r="I26" i="5"/>
  <c r="K26" i="5" s="1"/>
  <c r="K111" i="3"/>
  <c r="I27" i="6"/>
  <c r="K27" i="6" s="1"/>
  <c r="I33" i="13"/>
  <c r="I5" i="11"/>
  <c r="I21" i="14"/>
  <c r="K34" i="10"/>
  <c r="I10" i="15"/>
  <c r="K10" i="15" s="1"/>
  <c r="K147" i="10"/>
  <c r="K94" i="3"/>
  <c r="K154" i="10"/>
  <c r="I7" i="13"/>
  <c r="K123" i="10"/>
  <c r="K71" i="10"/>
  <c r="I11" i="5"/>
  <c r="K11" i="5" s="1"/>
  <c r="K28" i="10"/>
  <c r="I28" i="6"/>
  <c r="K28" i="6" s="1"/>
  <c r="I22" i="11"/>
  <c r="I7" i="7"/>
  <c r="K7" i="7" s="1"/>
  <c r="I3" i="16"/>
  <c r="I28" i="8"/>
  <c r="K28" i="8" s="1"/>
  <c r="K28" i="3"/>
  <c r="K124" i="10"/>
  <c r="I28" i="12"/>
  <c r="K28" i="12" s="1"/>
  <c r="K5" i="3"/>
  <c r="I47" i="7"/>
  <c r="K47" i="7" s="1"/>
  <c r="I19" i="5"/>
  <c r="K19" i="5" s="1"/>
  <c r="I34" i="7"/>
  <c r="I16" i="8"/>
  <c r="K123" i="3"/>
  <c r="I12" i="6"/>
  <c r="K191" i="3"/>
  <c r="I15" i="5"/>
  <c r="K15" i="5" s="1"/>
  <c r="I8" i="4"/>
  <c r="K8" i="4" s="1"/>
  <c r="I11" i="8"/>
  <c r="K11" i="8" s="1"/>
  <c r="K199" i="3"/>
  <c r="K194" i="3"/>
  <c r="K43" i="3"/>
  <c r="K67" i="3"/>
  <c r="K62" i="7"/>
  <c r="K29" i="8"/>
  <c r="K64" i="7"/>
  <c r="K41" i="7"/>
  <c r="K27" i="3"/>
  <c r="K142" i="3"/>
  <c r="K150" i="3"/>
  <c r="K159" i="3"/>
  <c r="K188" i="3"/>
  <c r="K182" i="3"/>
  <c r="K177" i="3"/>
  <c r="K114" i="3"/>
  <c r="K145" i="3"/>
  <c r="K22" i="3"/>
  <c r="K37" i="6"/>
  <c r="K28" i="13"/>
  <c r="J5" i="20"/>
  <c r="J24" i="20"/>
  <c r="J3" i="20"/>
  <c r="J6" i="20"/>
  <c r="J14" i="20"/>
  <c r="J7" i="20"/>
  <c r="J19" i="20"/>
  <c r="J16" i="20"/>
  <c r="J12" i="20"/>
  <c r="J21" i="20"/>
  <c r="J15" i="20"/>
  <c r="J18" i="20"/>
  <c r="J9" i="20"/>
  <c r="J26" i="20"/>
  <c r="J23" i="20"/>
  <c r="J8" i="20"/>
  <c r="J27" i="20"/>
  <c r="J17" i="20"/>
  <c r="J30" i="20"/>
  <c r="J28" i="20"/>
  <c r="J33" i="20"/>
  <c r="J34" i="20"/>
  <c r="J31" i="20"/>
  <c r="J37" i="20"/>
  <c r="J20" i="20"/>
  <c r="J22" i="20"/>
  <c r="J32" i="20"/>
  <c r="J36" i="20"/>
  <c r="J11" i="20"/>
  <c r="J29" i="20"/>
  <c r="J10" i="20"/>
  <c r="J4" i="20"/>
  <c r="J35" i="20"/>
  <c r="J13" i="20"/>
  <c r="K18" i="14" l="1"/>
  <c r="K24" i="14"/>
  <c r="K3" i="10"/>
  <c r="K116" i="10"/>
  <c r="K12" i="12"/>
  <c r="K13" i="14"/>
  <c r="K5" i="13"/>
  <c r="K5" i="12"/>
  <c r="K11" i="16"/>
  <c r="K12" i="14"/>
  <c r="K32" i="13"/>
  <c r="K9" i="14"/>
  <c r="K33" i="13"/>
  <c r="K2" i="16"/>
  <c r="K2" i="13"/>
  <c r="K38" i="13"/>
  <c r="K33" i="10"/>
  <c r="K78" i="10"/>
  <c r="K21" i="14"/>
  <c r="K9" i="16"/>
  <c r="K10" i="16"/>
  <c r="K3" i="15"/>
  <c r="K21" i="8"/>
  <c r="K10" i="14"/>
  <c r="K76" i="3"/>
  <c r="K45" i="10"/>
  <c r="K5" i="10"/>
  <c r="K82" i="10"/>
  <c r="K149" i="10"/>
  <c r="K61" i="10"/>
  <c r="K56" i="10"/>
  <c r="K41" i="10"/>
  <c r="K4" i="12"/>
  <c r="K9" i="15"/>
  <c r="K9" i="11"/>
  <c r="K10" i="13"/>
  <c r="K24" i="11"/>
  <c r="K25" i="13"/>
  <c r="K46" i="10"/>
  <c r="K126" i="10"/>
  <c r="K135" i="10"/>
  <c r="K64" i="10"/>
  <c r="K146" i="10"/>
  <c r="K66" i="10"/>
  <c r="K4" i="10"/>
  <c r="K67" i="10"/>
  <c r="K31" i="10"/>
  <c r="K88" i="10"/>
  <c r="K21" i="10"/>
  <c r="K10" i="11"/>
  <c r="K77" i="10"/>
  <c r="K13" i="10"/>
  <c r="K95" i="10"/>
  <c r="K48" i="10"/>
  <c r="K108" i="10"/>
  <c r="K122" i="10"/>
  <c r="K15" i="15"/>
  <c r="K5" i="14"/>
  <c r="K7" i="15"/>
  <c r="K20" i="14"/>
  <c r="K17" i="11"/>
  <c r="K72" i="10"/>
  <c r="K110" i="10"/>
  <c r="K117" i="10"/>
  <c r="K22" i="15"/>
  <c r="K17" i="15"/>
  <c r="K76" i="10"/>
  <c r="K20" i="13"/>
  <c r="K8" i="16"/>
  <c r="K150" i="10"/>
  <c r="K70" i="10"/>
  <c r="K152" i="10"/>
  <c r="K60" i="10"/>
  <c r="K34" i="13"/>
  <c r="K3" i="12"/>
  <c r="K18" i="12"/>
  <c r="K17" i="13"/>
  <c r="K25" i="10"/>
  <c r="K29" i="13"/>
  <c r="K21" i="13"/>
  <c r="K18" i="15"/>
  <c r="K27" i="10"/>
  <c r="K92" i="10"/>
  <c r="K137" i="10"/>
  <c r="K54" i="10"/>
  <c r="K125" i="10"/>
  <c r="K19" i="13"/>
  <c r="G45" i="3"/>
  <c r="K45" i="3" s="1"/>
  <c r="G16" i="7"/>
  <c r="K16" i="7" s="1"/>
  <c r="G32" i="3"/>
  <c r="K32" i="3" s="1"/>
  <c r="G11" i="6"/>
  <c r="K11" i="6" s="1"/>
  <c r="G98" i="3"/>
  <c r="K98" i="3" s="1"/>
  <c r="G35" i="7"/>
  <c r="K35" i="7" s="1"/>
  <c r="G85" i="3"/>
  <c r="K85" i="3" s="1"/>
  <c r="G19" i="6"/>
  <c r="K19" i="6" s="1"/>
  <c r="G8" i="3"/>
  <c r="K8" i="3" s="1"/>
  <c r="G5" i="6"/>
  <c r="K5" i="6" s="1"/>
  <c r="G52" i="3"/>
  <c r="K52" i="3" s="1"/>
  <c r="G18" i="7"/>
  <c r="K18" i="7" s="1"/>
  <c r="G57" i="3"/>
  <c r="K57" i="3" s="1"/>
  <c r="G5" i="4"/>
  <c r="G87" i="3"/>
  <c r="K87" i="3" s="1"/>
  <c r="G31" i="7"/>
  <c r="K31" i="7" s="1"/>
  <c r="G15" i="8"/>
  <c r="K15" i="8" s="1"/>
  <c r="G58" i="3"/>
  <c r="K58" i="3" s="1"/>
  <c r="G2" i="7"/>
  <c r="K2" i="7" s="1"/>
  <c r="G2" i="3"/>
  <c r="K2" i="3" s="1"/>
  <c r="K25" i="14"/>
  <c r="G6" i="6"/>
  <c r="G11" i="3"/>
  <c r="K11" i="3" s="1"/>
  <c r="G28" i="7"/>
  <c r="K28" i="7" s="1"/>
  <c r="G80" i="3"/>
  <c r="K80" i="3" s="1"/>
  <c r="G5" i="5"/>
  <c r="K5" i="5" s="1"/>
  <c r="G34" i="3"/>
  <c r="K34" i="3" s="1"/>
  <c r="G61" i="3"/>
  <c r="K61" i="3" s="1"/>
  <c r="G16" i="8"/>
  <c r="K16" i="8"/>
  <c r="G47" i="3"/>
  <c r="K47" i="3" s="1"/>
  <c r="G17" i="7"/>
  <c r="K17" i="7" s="1"/>
  <c r="G2" i="8"/>
  <c r="G9" i="3"/>
  <c r="K9" i="3" s="1"/>
  <c r="G12" i="3"/>
  <c r="K12" i="3" s="1"/>
  <c r="G7" i="6"/>
  <c r="K7" i="6" s="1"/>
  <c r="G77" i="3"/>
  <c r="K77" i="3" s="1"/>
  <c r="G25" i="7"/>
  <c r="K25" i="7" s="1"/>
  <c r="K7" i="13"/>
  <c r="G17" i="6"/>
  <c r="K17" i="6" s="1"/>
  <c r="G74" i="3"/>
  <c r="K74" i="3" s="1"/>
  <c r="G12" i="6"/>
  <c r="G40" i="3"/>
  <c r="K40" i="3" s="1"/>
  <c r="G19" i="8"/>
  <c r="K19" i="8" s="1"/>
  <c r="G69" i="3"/>
  <c r="K69" i="3" s="1"/>
  <c r="K2" i="8"/>
  <c r="K104" i="10"/>
  <c r="K6" i="6"/>
  <c r="K9" i="10"/>
  <c r="G62" i="3"/>
  <c r="K62" i="3" s="1"/>
  <c r="G22" i="7"/>
  <c r="K22" i="7" s="1"/>
  <c r="K5" i="4"/>
  <c r="G33" i="3"/>
  <c r="K33" i="3" s="1"/>
  <c r="G11" i="7"/>
  <c r="K11" i="7" s="1"/>
  <c r="G21" i="6"/>
  <c r="K21" i="6" s="1"/>
  <c r="G89" i="3"/>
  <c r="K89" i="3" s="1"/>
  <c r="G20" i="7"/>
  <c r="K20" i="7" s="1"/>
  <c r="G55" i="3"/>
  <c r="K55" i="3" s="1"/>
  <c r="G34" i="7"/>
  <c r="K34" i="7" s="1"/>
  <c r="G97" i="3"/>
  <c r="K97" i="3" s="1"/>
  <c r="G5" i="7"/>
  <c r="K5" i="7" s="1"/>
  <c r="G13" i="3"/>
  <c r="K13" i="3" s="1"/>
  <c r="G88" i="3"/>
  <c r="K88" i="3" s="1"/>
  <c r="G20" i="6"/>
  <c r="K20" i="6" s="1"/>
  <c r="G3" i="3"/>
  <c r="K3" i="3" s="1"/>
  <c r="G3" i="7"/>
  <c r="K3" i="7" s="1"/>
  <c r="G7" i="4"/>
  <c r="K7" i="4" s="1"/>
  <c r="G63" i="3"/>
  <c r="K63" i="3" s="1"/>
  <c r="G8" i="8"/>
  <c r="K8" i="8" s="1"/>
  <c r="G36" i="3"/>
  <c r="K36" i="3" s="1"/>
  <c r="G4" i="6"/>
  <c r="K4" i="6" s="1"/>
  <c r="G10" i="3"/>
  <c r="K10" i="3" s="1"/>
  <c r="K99" i="10"/>
  <c r="K36" i="10"/>
  <c r="G68" i="3"/>
  <c r="K68" i="3" s="1"/>
  <c r="G14" i="6"/>
  <c r="K14" i="6" s="1"/>
  <c r="G60" i="3"/>
  <c r="K60" i="3" s="1"/>
  <c r="G21" i="7"/>
  <c r="K21" i="7" s="1"/>
  <c r="K12" i="6"/>
  <c r="K11" i="12"/>
  <c r="K3" i="13"/>
  <c r="K2" i="10"/>
  <c r="K6" i="10"/>
  <c r="K4" i="15"/>
  <c r="K2" i="14"/>
  <c r="K20" i="15"/>
  <c r="K8" i="15"/>
  <c r="K15" i="14"/>
  <c r="K9" i="12"/>
  <c r="K15" i="13"/>
  <c r="K13" i="12"/>
  <c r="K12" i="10"/>
  <c r="K7" i="12"/>
  <c r="K24" i="13"/>
  <c r="K4" i="14"/>
  <c r="K8" i="11"/>
  <c r="K16" i="10"/>
  <c r="K4" i="11"/>
  <c r="K23" i="14"/>
  <c r="K7" i="14"/>
  <c r="K14" i="13"/>
  <c r="K2" i="11"/>
  <c r="K5" i="11"/>
  <c r="K4" i="16"/>
  <c r="K7" i="10"/>
  <c r="K49" i="10"/>
  <c r="K11" i="14"/>
  <c r="K6" i="14"/>
  <c r="K63" i="10"/>
  <c r="K19" i="12"/>
  <c r="K59" i="10"/>
  <c r="K3" i="16"/>
  <c r="K58" i="10"/>
  <c r="K3" i="14"/>
  <c r="K2" i="15"/>
  <c r="K5" i="15"/>
  <c r="K9" i="13"/>
  <c r="K35" i="14"/>
  <c r="K53" i="10"/>
  <c r="K13" i="15"/>
  <c r="K42" i="10"/>
  <c r="K6" i="11"/>
  <c r="K50" i="10"/>
  <c r="K22" i="11"/>
  <c r="K83" i="10"/>
  <c r="K89" i="10"/>
  <c r="K15" i="10"/>
  <c r="K13" i="13"/>
  <c r="K6" i="12"/>
  <c r="K22" i="13"/>
  <c r="K37" i="14"/>
  <c r="J136" i="33"/>
  <c r="J2" i="20"/>
  <c r="K18" i="10" l="1"/>
  <c r="I6" i="13"/>
  <c r="K6" i="13" s="1"/>
  <c r="G4" i="3"/>
  <c r="G2" i="6"/>
  <c r="K2" i="6" s="1"/>
  <c r="K11" i="10"/>
  <c r="I2" i="12"/>
  <c r="K2" i="12" s="1"/>
  <c r="K15" i="12"/>
  <c r="K86" i="10"/>
  <c r="K8" i="14"/>
  <c r="F12" i="1"/>
  <c r="F8" i="1"/>
  <c r="K4" i="3" l="1"/>
  <c r="F6" i="1"/>
  <c r="F3" i="1"/>
  <c r="F7" i="1"/>
  <c r="F5" i="1"/>
  <c r="F2" i="1"/>
  <c r="G8" i="1" s="1"/>
  <c r="F10" i="1"/>
  <c r="F11" i="1"/>
  <c r="F9" i="1"/>
  <c r="F4" i="1"/>
  <c r="G4" i="1" l="1"/>
  <c r="G9" i="1"/>
  <c r="G11" i="1"/>
  <c r="G10" i="1"/>
  <c r="G5" i="1"/>
  <c r="G7" i="1"/>
  <c r="G3" i="1"/>
  <c r="G6" i="1"/>
  <c r="G12" i="1"/>
</calcChain>
</file>

<file path=xl/sharedStrings.xml><?xml version="1.0" encoding="utf-8"?>
<sst xmlns="http://schemas.openxmlformats.org/spreadsheetml/2006/main" count="5243" uniqueCount="612">
  <si>
    <t>Total</t>
  </si>
  <si>
    <t>First</t>
  </si>
  <si>
    <t>Last</t>
  </si>
  <si>
    <t>Gender</t>
  </si>
  <si>
    <t>Age</t>
  </si>
  <si>
    <t>Team</t>
  </si>
  <si>
    <t>PointID</t>
  </si>
  <si>
    <t>First Name</t>
  </si>
  <si>
    <t>Last Name</t>
  </si>
  <si>
    <t>Time</t>
  </si>
  <si>
    <t>AG Result</t>
  </si>
  <si>
    <t>Rank</t>
  </si>
  <si>
    <t>Team Points</t>
  </si>
  <si>
    <t/>
  </si>
  <si>
    <t>Points</t>
  </si>
  <si>
    <t>GATE CITY STRIDERS</t>
  </si>
  <si>
    <t>GREATER DERRY TRACK CLUB</t>
  </si>
  <si>
    <t>MILLENNIUM RUNNING</t>
  </si>
  <si>
    <t>UPPER VALLEY RUNNING CLUB</t>
  </si>
  <si>
    <t>GRANITE STATE RACING TEAM</t>
  </si>
  <si>
    <t>ACIDOTIC RACING</t>
  </si>
  <si>
    <t>GREATER MANCHESTER RUNNING CLUB</t>
  </si>
  <si>
    <t>RUNNERS ALLEY</t>
  </si>
  <si>
    <t>ROCHESTER RUNNERS</t>
  </si>
  <si>
    <t>Difference</t>
  </si>
  <si>
    <t>Net Time</t>
  </si>
  <si>
    <t>WHITE MOUNTAIN MILERS</t>
  </si>
  <si>
    <t>SIX03 ENDURANCE</t>
  </si>
  <si>
    <t>Aviation 4M</t>
  </si>
  <si>
    <t>CCC 5K</t>
  </si>
  <si>
    <t>Auburn 10M</t>
  </si>
  <si>
    <t>Tiger 12K</t>
  </si>
  <si>
    <t>Jennifer</t>
  </si>
  <si>
    <t>Mortimer</t>
  </si>
  <si>
    <t>F</t>
  </si>
  <si>
    <t>Maike</t>
  </si>
  <si>
    <t>Geng</t>
  </si>
  <si>
    <t>M</t>
  </si>
  <si>
    <t>Nicholas</t>
  </si>
  <si>
    <t>Gregory</t>
  </si>
  <si>
    <t>Dave</t>
  </si>
  <si>
    <t>Beaudoin</t>
  </si>
  <si>
    <t>Logan</t>
  </si>
  <si>
    <t>Foster</t>
  </si>
  <si>
    <t>Joe</t>
  </si>
  <si>
    <t>DiSalva</t>
  </si>
  <si>
    <t>Michael</t>
  </si>
  <si>
    <t>O'Neill</t>
  </si>
  <si>
    <t>Edward</t>
  </si>
  <si>
    <t>Thomas</t>
  </si>
  <si>
    <t>Cook</t>
  </si>
  <si>
    <t>Martinez</t>
  </si>
  <si>
    <t>David</t>
  </si>
  <si>
    <t>Saarinen</t>
  </si>
  <si>
    <t>Joshua</t>
  </si>
  <si>
    <t>Drazen</t>
  </si>
  <si>
    <t>Mark</t>
  </si>
  <si>
    <t>Crane</t>
  </si>
  <si>
    <t>Kevin</t>
  </si>
  <si>
    <t>O'Laughlin</t>
  </si>
  <si>
    <t>Audet</t>
  </si>
  <si>
    <t>Karen</t>
  </si>
  <si>
    <t>Long</t>
  </si>
  <si>
    <t>John</t>
  </si>
  <si>
    <t>Stephen</t>
  </si>
  <si>
    <t>Davis</t>
  </si>
  <si>
    <t>Beliveau</t>
  </si>
  <si>
    <t>Chelsea</t>
  </si>
  <si>
    <t>Jeremy</t>
  </si>
  <si>
    <t>Sayers</t>
  </si>
  <si>
    <t>Brian</t>
  </si>
  <si>
    <t>Arsenault</t>
  </si>
  <si>
    <t>Kate</t>
  </si>
  <si>
    <t>O'Malley</t>
  </si>
  <si>
    <t>James</t>
  </si>
  <si>
    <t>Aiken</t>
  </si>
  <si>
    <t>Matthew</t>
  </si>
  <si>
    <t>Shapiro</t>
  </si>
  <si>
    <t>Kirsten</t>
  </si>
  <si>
    <t>Kortz</t>
  </si>
  <si>
    <t>Rick</t>
  </si>
  <si>
    <t>Roy</t>
  </si>
  <si>
    <t>Parker</t>
  </si>
  <si>
    <t>Rizzo</t>
  </si>
  <si>
    <t>Alee</t>
  </si>
  <si>
    <t>Frank</t>
  </si>
  <si>
    <t>Georges</t>
  </si>
  <si>
    <t>Sean</t>
  </si>
  <si>
    <t>Coyle</t>
  </si>
  <si>
    <t>Elizabeth</t>
  </si>
  <si>
    <t>Busteed</t>
  </si>
  <si>
    <t>Cari</t>
  </si>
  <si>
    <t>Hoglund</t>
  </si>
  <si>
    <t>Christoph</t>
  </si>
  <si>
    <t>Jaeger</t>
  </si>
  <si>
    <t>Marggie</t>
  </si>
  <si>
    <t>Quinn</t>
  </si>
  <si>
    <t>Eric</t>
  </si>
  <si>
    <t>Boucher</t>
  </si>
  <si>
    <t>Lillian</t>
  </si>
  <si>
    <t>Beth</t>
  </si>
  <si>
    <t>Whipple</t>
  </si>
  <si>
    <t>Regan</t>
  </si>
  <si>
    <t>Sharon</t>
  </si>
  <si>
    <t>Peterson</t>
  </si>
  <si>
    <t>Jenna</t>
  </si>
  <si>
    <t>Abreu</t>
  </si>
  <si>
    <t>Angela</t>
  </si>
  <si>
    <t>Anderson-Connolly</t>
  </si>
  <si>
    <t>Brenda</t>
  </si>
  <si>
    <t>Kim</t>
  </si>
  <si>
    <t>Bonenfant</t>
  </si>
  <si>
    <t>Steven</t>
  </si>
  <si>
    <t>Paul</t>
  </si>
  <si>
    <t>Priscilla</t>
  </si>
  <si>
    <t>Flynn</t>
  </si>
  <si>
    <t>Michelle</t>
  </si>
  <si>
    <t>Beck</t>
  </si>
  <si>
    <t>Malissa</t>
  </si>
  <si>
    <t>Knight</t>
  </si>
  <si>
    <t>Jenn</t>
  </si>
  <si>
    <t>Jensen</t>
  </si>
  <si>
    <t>Julie</t>
  </si>
  <si>
    <t>Kraft</t>
  </si>
  <si>
    <t>Conley</t>
  </si>
  <si>
    <t>Lori</t>
  </si>
  <si>
    <t>Langan</t>
  </si>
  <si>
    <t>Sharad</t>
  </si>
  <si>
    <t>Vidyarthy</t>
  </si>
  <si>
    <t>Kerri</t>
  </si>
  <si>
    <t>Haskins</t>
  </si>
  <si>
    <t>Mary</t>
  </si>
  <si>
    <t>Brundage</t>
  </si>
  <si>
    <t>Audrey</t>
  </si>
  <si>
    <t>Farnsworth</t>
  </si>
  <si>
    <t>Alan</t>
  </si>
  <si>
    <t>Camuso</t>
  </si>
  <si>
    <t>Christine</t>
  </si>
  <si>
    <t>Smith</t>
  </si>
  <si>
    <t>Robert</t>
  </si>
  <si>
    <t>Hoffman</t>
  </si>
  <si>
    <t>Carem</t>
  </si>
  <si>
    <t>Bennett</t>
  </si>
  <si>
    <t>Colleen</t>
  </si>
  <si>
    <t>Connolly</t>
  </si>
  <si>
    <t>George</t>
  </si>
  <si>
    <t>Sheldon</t>
  </si>
  <si>
    <t>Johanna</t>
  </si>
  <si>
    <t>Phil</t>
  </si>
  <si>
    <t>Petschek</t>
  </si>
  <si>
    <t>Jane</t>
  </si>
  <si>
    <t>Cottrell</t>
  </si>
  <si>
    <t>Schofield</t>
  </si>
  <si>
    <t>Holly</t>
  </si>
  <si>
    <t>Aly</t>
  </si>
  <si>
    <t>Katie</t>
  </si>
  <si>
    <t>Mills</t>
  </si>
  <si>
    <t>Delilah</t>
  </si>
  <si>
    <t>Mendrala</t>
  </si>
  <si>
    <t>Chris</t>
  </si>
  <si>
    <t>Severance</t>
  </si>
  <si>
    <t>McGarry</t>
  </si>
  <si>
    <t>Ruhm</t>
  </si>
  <si>
    <t>McCauley</t>
  </si>
  <si>
    <t>Kyle</t>
  </si>
  <si>
    <t>Dunn</t>
  </si>
  <si>
    <t>Ferris</t>
  </si>
  <si>
    <t>Mahon</t>
  </si>
  <si>
    <t>Charles</t>
  </si>
  <si>
    <t>Wise</t>
  </si>
  <si>
    <t>Peter</t>
  </si>
  <si>
    <t>Wasylak</t>
  </si>
  <si>
    <t>Olszewski</t>
  </si>
  <si>
    <t>Vincent</t>
  </si>
  <si>
    <t>Perelli</t>
  </si>
  <si>
    <t>Finn</t>
  </si>
  <si>
    <t>Kovar</t>
  </si>
  <si>
    <t>Gagne</t>
  </si>
  <si>
    <t>Jason</t>
  </si>
  <si>
    <t>Schoeller</t>
  </si>
  <si>
    <t>Tom</t>
  </si>
  <si>
    <t>Johnson</t>
  </si>
  <si>
    <t>Jonathan</t>
  </si>
  <si>
    <t>Alizio</t>
  </si>
  <si>
    <t>Rose</t>
  </si>
  <si>
    <t>Reigstad</t>
  </si>
  <si>
    <t>Perreault</t>
  </si>
  <si>
    <t>Brad</t>
  </si>
  <si>
    <t>Simpkins</t>
  </si>
  <si>
    <t>Scott</t>
  </si>
  <si>
    <t>Betournay</t>
  </si>
  <si>
    <t>Bruce</t>
  </si>
  <si>
    <t>Dyke</t>
  </si>
  <si>
    <t>Barry</t>
  </si>
  <si>
    <t>Fitzgerald</t>
  </si>
  <si>
    <t>Timothy</t>
  </si>
  <si>
    <t>Chrysostom</t>
  </si>
  <si>
    <t>Doug</t>
  </si>
  <si>
    <t>Chapman</t>
  </si>
  <si>
    <t>Leighton</t>
  </si>
  <si>
    <t>Klug</t>
  </si>
  <si>
    <t>Douglas</t>
  </si>
  <si>
    <t>Phair</t>
  </si>
  <si>
    <t>Chorney</t>
  </si>
  <si>
    <t>Jim</t>
  </si>
  <si>
    <t>Peters</t>
  </si>
  <si>
    <t>Christopher</t>
  </si>
  <si>
    <t>Baerman</t>
  </si>
  <si>
    <t>Forbes</t>
  </si>
  <si>
    <t>Raimo</t>
  </si>
  <si>
    <t>Kalvi</t>
  </si>
  <si>
    <t>Rouleau</t>
  </si>
  <si>
    <t>Isaac</t>
  </si>
  <si>
    <t>Horn</t>
  </si>
  <si>
    <t>Dominic</t>
  </si>
  <si>
    <t>Geffken</t>
  </si>
  <si>
    <t>Gary</t>
  </si>
  <si>
    <t>Somogie</t>
  </si>
  <si>
    <t>Jeff</t>
  </si>
  <si>
    <t>Tobine</t>
  </si>
  <si>
    <t>Ronald</t>
  </si>
  <si>
    <t>Gallant</t>
  </si>
  <si>
    <t>Raymond</t>
  </si>
  <si>
    <t>Boutotte</t>
  </si>
  <si>
    <t>Frederick</t>
  </si>
  <si>
    <t>Anderson</t>
  </si>
  <si>
    <t>Jon</t>
  </si>
  <si>
    <t>Burpee</t>
  </si>
  <si>
    <t>Jack</t>
  </si>
  <si>
    <t>Raffio</t>
  </si>
  <si>
    <t>Aarav</t>
  </si>
  <si>
    <t>Lovering</t>
  </si>
  <si>
    <t>Knepp</t>
  </si>
  <si>
    <t>Hayden</t>
  </si>
  <si>
    <t>Layne</t>
  </si>
  <si>
    <t>Aaryan</t>
  </si>
  <si>
    <t>Adam</t>
  </si>
  <si>
    <t>Gerhard</t>
  </si>
  <si>
    <t>Amber</t>
  </si>
  <si>
    <t>Ferreira</t>
  </si>
  <si>
    <t>Klene</t>
  </si>
  <si>
    <t>Betsy</t>
  </si>
  <si>
    <t>Black</t>
  </si>
  <si>
    <t>Judi</t>
  </si>
  <si>
    <t>Lemaire</t>
  </si>
  <si>
    <t>Yuki</t>
  </si>
  <si>
    <t>Ginny</t>
  </si>
  <si>
    <t>Hast</t>
  </si>
  <si>
    <t>Emalia</t>
  </si>
  <si>
    <t>Rubner</t>
  </si>
  <si>
    <t>Pat</t>
  </si>
  <si>
    <t>Bourgault</t>
  </si>
  <si>
    <t>Patty</t>
  </si>
  <si>
    <t>Crothers</t>
  </si>
  <si>
    <t>Sarah</t>
  </si>
  <si>
    <t>Olson</t>
  </si>
  <si>
    <t>Roxane</t>
  </si>
  <si>
    <t>Gagnon</t>
  </si>
  <si>
    <t>Adriana</t>
  </si>
  <si>
    <t>Tyers</t>
  </si>
  <si>
    <t>Irene</t>
  </si>
  <si>
    <t>Rainville</t>
  </si>
  <si>
    <t>Melissa</t>
  </si>
  <si>
    <t>Wu</t>
  </si>
  <si>
    <t>Nancy</t>
  </si>
  <si>
    <t>Peabody</t>
  </si>
  <si>
    <t>Charla</t>
  </si>
  <si>
    <t>Stevens</t>
  </si>
  <si>
    <t>Bev</t>
  </si>
  <si>
    <t>Elin</t>
  </si>
  <si>
    <t>Denise</t>
  </si>
  <si>
    <t>Sarnie</t>
  </si>
  <si>
    <t>Connie</t>
  </si>
  <si>
    <t>Nolan</t>
  </si>
  <si>
    <t>Laura</t>
  </si>
  <si>
    <t>Heath</t>
  </si>
  <si>
    <t>Zarnowski</t>
  </si>
  <si>
    <t>Katja</t>
  </si>
  <si>
    <t>Fox</t>
  </si>
  <si>
    <t>Susan</t>
  </si>
  <si>
    <t>Meredith</t>
  </si>
  <si>
    <t>Abramson</t>
  </si>
  <si>
    <t>Bridgett</t>
  </si>
  <si>
    <t>Gattie</t>
  </si>
  <si>
    <t>Bergquist</t>
  </si>
  <si>
    <t>Reardon</t>
  </si>
  <si>
    <t>Shelby</t>
  </si>
  <si>
    <t>Walker-Adams</t>
  </si>
  <si>
    <t>Nicole</t>
  </si>
  <si>
    <t>Downing</t>
  </si>
  <si>
    <t>Achsa</t>
  </si>
  <si>
    <t>Peg</t>
  </si>
  <si>
    <t>Landry</t>
  </si>
  <si>
    <t>Slayton</t>
  </si>
  <si>
    <t>Grimaldi</t>
  </si>
  <si>
    <t>Cecilia</t>
  </si>
  <si>
    <t>Stone</t>
  </si>
  <si>
    <t>Jessica</t>
  </si>
  <si>
    <t>Casey</t>
  </si>
  <si>
    <t>Shannon</t>
  </si>
  <si>
    <t>O'Brien</t>
  </si>
  <si>
    <t>Pam</t>
  </si>
  <si>
    <t>Joplin</t>
  </si>
  <si>
    <t>Ava</t>
  </si>
  <si>
    <t>Mullen</t>
  </si>
  <si>
    <t>Jannat</t>
  </si>
  <si>
    <t>Talbi</t>
  </si>
  <si>
    <t>Ericka</t>
  </si>
  <si>
    <t>Swett</t>
  </si>
  <si>
    <t>Cheryl</t>
  </si>
  <si>
    <t>Adams</t>
  </si>
  <si>
    <t>Nitya</t>
  </si>
  <si>
    <t>Dhakar</t>
  </si>
  <si>
    <t>Palangas</t>
  </si>
  <si>
    <t>Lynda</t>
  </si>
  <si>
    <t>Caine</t>
  </si>
  <si>
    <t>Maureen</t>
  </si>
  <si>
    <t>Colletti</t>
  </si>
  <si>
    <t>Caitlyn</t>
  </si>
  <si>
    <t>Cathy</t>
  </si>
  <si>
    <t>Schmitz</t>
  </si>
  <si>
    <t>Ellen</t>
  </si>
  <si>
    <t>Lara</t>
  </si>
  <si>
    <t>Carney</t>
  </si>
  <si>
    <t>Lisle Newbold</t>
  </si>
  <si>
    <t>Heather</t>
  </si>
  <si>
    <t>Taylor</t>
  </si>
  <si>
    <t>Mack</t>
  </si>
  <si>
    <t>Amy</t>
  </si>
  <si>
    <t>Spotts</t>
  </si>
  <si>
    <t>Laurel</t>
  </si>
  <si>
    <t>Mandigo-Aly</t>
  </si>
  <si>
    <t>Cantara</t>
  </si>
  <si>
    <t>Aaron</t>
  </si>
  <si>
    <t>Ouellette</t>
  </si>
  <si>
    <t>Andrew</t>
  </si>
  <si>
    <t>Bragg</t>
  </si>
  <si>
    <t>Suzanne</t>
  </si>
  <si>
    <t>Barker</t>
  </si>
  <si>
    <t>Jose A</t>
  </si>
  <si>
    <t>Ochoa</t>
  </si>
  <si>
    <t>Christy</t>
  </si>
  <si>
    <t>Kervin</t>
  </si>
  <si>
    <t>Amanda</t>
  </si>
  <si>
    <t>Naro</t>
  </si>
  <si>
    <t>Joyce</t>
  </si>
  <si>
    <t>Liang</t>
  </si>
  <si>
    <t>Gina</t>
  </si>
  <si>
    <t>Joubert</t>
  </si>
  <si>
    <t>Marty</t>
  </si>
  <si>
    <t>Billings</t>
  </si>
  <si>
    <t>Coakley</t>
  </si>
  <si>
    <t>Diane</t>
  </si>
  <si>
    <t>Druding</t>
  </si>
  <si>
    <t>William</t>
  </si>
  <si>
    <t>Benedum</t>
  </si>
  <si>
    <t>Linda</t>
  </si>
  <si>
    <t>Knippers</t>
  </si>
  <si>
    <t>Samuel</t>
  </si>
  <si>
    <t>Judge</t>
  </si>
  <si>
    <t>Kelly</t>
  </si>
  <si>
    <t>Aschbrenner</t>
  </si>
  <si>
    <t>Salesky</t>
  </si>
  <si>
    <t>McCann</t>
  </si>
  <si>
    <t>Poulin</t>
  </si>
  <si>
    <t>Reinhart</t>
  </si>
  <si>
    <t>Kerry</t>
  </si>
  <si>
    <t>Baxter</t>
  </si>
  <si>
    <t>Susanne</t>
  </si>
  <si>
    <t>Yee</t>
  </si>
  <si>
    <t>Erica</t>
  </si>
  <si>
    <t>Mannetta</t>
  </si>
  <si>
    <t>Barzaga</t>
  </si>
  <si>
    <t>Dj</t>
  </si>
  <si>
    <t>Cassidy</t>
  </si>
  <si>
    <t>Ed</t>
  </si>
  <si>
    <t>McKenna</t>
  </si>
  <si>
    <t>Brandon</t>
  </si>
  <si>
    <t>Newbould</t>
  </si>
  <si>
    <t>Meggie</t>
  </si>
  <si>
    <t>Donovan</t>
  </si>
  <si>
    <t>Caleb</t>
  </si>
  <si>
    <t>Hagner</t>
  </si>
  <si>
    <t>Asia</t>
  </si>
  <si>
    <t>Mercier</t>
  </si>
  <si>
    <t>Tivan</t>
  </si>
  <si>
    <t>Casavant</t>
  </si>
  <si>
    <t>Katy</t>
  </si>
  <si>
    <t>Veprauskas</t>
  </si>
  <si>
    <t>Ki</t>
  </si>
  <si>
    <t>Rebecca</t>
  </si>
  <si>
    <t>Noe</t>
  </si>
  <si>
    <t>Demick</t>
  </si>
  <si>
    <t>Hobbs</t>
  </si>
  <si>
    <t>Richard</t>
  </si>
  <si>
    <t>Christian</t>
  </si>
  <si>
    <t>Clint</t>
  </si>
  <si>
    <t>Havens</t>
  </si>
  <si>
    <t>Maria</t>
  </si>
  <si>
    <t>Checket</t>
  </si>
  <si>
    <t>Liz</t>
  </si>
  <si>
    <t>Joanne</t>
  </si>
  <si>
    <t>Toscano</t>
  </si>
  <si>
    <t>Bryan</t>
  </si>
  <si>
    <t>Kerman</t>
  </si>
  <si>
    <t>Allyson</t>
  </si>
  <si>
    <t>Martin</t>
  </si>
  <si>
    <t>Bridget</t>
  </si>
  <si>
    <t>Soraghan</t>
  </si>
  <si>
    <t>Lindsey</t>
  </si>
  <si>
    <t>Blanchette</t>
  </si>
  <si>
    <t>Ithier</t>
  </si>
  <si>
    <t>Jules</t>
  </si>
  <si>
    <t>Spill</t>
  </si>
  <si>
    <t>Eli</t>
  </si>
  <si>
    <t>Lemire</t>
  </si>
  <si>
    <t>Mike</t>
  </si>
  <si>
    <t>Veilleux</t>
  </si>
  <si>
    <t>Corey</t>
  </si>
  <si>
    <t>Girard</t>
  </si>
  <si>
    <t>Jacob</t>
  </si>
  <si>
    <t>Isaacson</t>
  </si>
  <si>
    <t>Anthony</t>
  </si>
  <si>
    <t>Rainey</t>
  </si>
  <si>
    <t>Michele</t>
  </si>
  <si>
    <t>Tremblay</t>
  </si>
  <si>
    <t>Gendreau</t>
  </si>
  <si>
    <t>Gavin</t>
  </si>
  <si>
    <t>Steve</t>
  </si>
  <si>
    <t>Champey</t>
  </si>
  <si>
    <t>Ray</t>
  </si>
  <si>
    <t>Levesque</t>
  </si>
  <si>
    <t>Bissonnette</t>
  </si>
  <si>
    <t>Cathleen</t>
  </si>
  <si>
    <t>Brown</t>
  </si>
  <si>
    <t>Sam</t>
  </si>
  <si>
    <t>Kilham</t>
  </si>
  <si>
    <t>Tony</t>
  </si>
  <si>
    <t>Blanco</t>
  </si>
  <si>
    <t>Aiden</t>
  </si>
  <si>
    <t>Gindin</t>
  </si>
  <si>
    <t>Ryan</t>
  </si>
  <si>
    <t>Ann</t>
  </si>
  <si>
    <t>Edwards</t>
  </si>
  <si>
    <t>Kari</t>
  </si>
  <si>
    <t>Newton</t>
  </si>
  <si>
    <t>Stuart</t>
  </si>
  <si>
    <t>Kelsey</t>
  </si>
  <si>
    <t>Medeiros</t>
  </si>
  <si>
    <t>Thompson</t>
  </si>
  <si>
    <t>Tory</t>
  </si>
  <si>
    <t>Wight</t>
  </si>
  <si>
    <t>Surprenant</t>
  </si>
  <si>
    <t>Dan</t>
  </si>
  <si>
    <t>King</t>
  </si>
  <si>
    <t>Sheila</t>
  </si>
  <si>
    <t>Durkin</t>
  </si>
  <si>
    <t>Donna</t>
  </si>
  <si>
    <t>Dostie</t>
  </si>
  <si>
    <t>Gill</t>
  </si>
  <si>
    <t>Farrar</t>
  </si>
  <si>
    <t>Ashley</t>
  </si>
  <si>
    <t>Furness</t>
  </si>
  <si>
    <t>Christina</t>
  </si>
  <si>
    <t>Balch</t>
  </si>
  <si>
    <t>Jackie</t>
  </si>
  <si>
    <t>Combs</t>
  </si>
  <si>
    <t>Kylie</t>
  </si>
  <si>
    <t>Rochelle</t>
  </si>
  <si>
    <t>Caitlin</t>
  </si>
  <si>
    <t>Bosse</t>
  </si>
  <si>
    <t>Kaylin</t>
  </si>
  <si>
    <t>Ossing</t>
  </si>
  <si>
    <t>Nordaby</t>
  </si>
  <si>
    <t>Nikolaus</t>
  </si>
  <si>
    <t>Janson</t>
  </si>
  <si>
    <t>Tara</t>
  </si>
  <si>
    <t>Watt</t>
  </si>
  <si>
    <t>Bill</t>
  </si>
  <si>
    <t>Ducasse</t>
  </si>
  <si>
    <t>Dick</t>
  </si>
  <si>
    <t>Jardine</t>
  </si>
  <si>
    <t>Drago</t>
  </si>
  <si>
    <t>Drake</t>
  </si>
  <si>
    <t>Barbara</t>
  </si>
  <si>
    <t>Obecny</t>
  </si>
  <si>
    <t>Glenn</t>
  </si>
  <si>
    <t>Theresa</t>
  </si>
  <si>
    <t>Noble</t>
  </si>
  <si>
    <t>McCarthy</t>
  </si>
  <si>
    <t>Rys</t>
  </si>
  <si>
    <t>Samantha</t>
  </si>
  <si>
    <t>Dignan</t>
  </si>
  <si>
    <t>Jaleesa</t>
  </si>
  <si>
    <t>Akerman</t>
  </si>
  <si>
    <t>Diana</t>
  </si>
  <si>
    <t>Rogers</t>
  </si>
  <si>
    <t>Megan</t>
  </si>
  <si>
    <t>McDermott</t>
  </si>
  <si>
    <t>Geisser</t>
  </si>
  <si>
    <t>Melanie</t>
  </si>
  <si>
    <t>Harding</t>
  </si>
  <si>
    <t>Varney-Parker</t>
  </si>
  <si>
    <t>Shantel</t>
  </si>
  <si>
    <t>Pereira</t>
  </si>
  <si>
    <t>Rainone</t>
  </si>
  <si>
    <t>Paula</t>
  </si>
  <si>
    <t>Zachary C</t>
  </si>
  <si>
    <t>Plante</t>
  </si>
  <si>
    <t>Kathy</t>
  </si>
  <si>
    <t>Roux</t>
  </si>
  <si>
    <t>Franco</t>
  </si>
  <si>
    <t>Chipman</t>
  </si>
  <si>
    <t>Macdonald-Conill</t>
  </si>
  <si>
    <t>Resnick</t>
  </si>
  <si>
    <t>Megan Elise</t>
  </si>
  <si>
    <t>Westbrook</t>
  </si>
  <si>
    <t>Shea La Sala</t>
  </si>
  <si>
    <t>Eileen</t>
  </si>
  <si>
    <t>Osullivan</t>
  </si>
  <si>
    <t>Horvath</t>
  </si>
  <si>
    <t>Sorensen</t>
  </si>
  <si>
    <t>Colton</t>
  </si>
  <si>
    <t>Piper</t>
  </si>
  <si>
    <t>Wragg</t>
  </si>
  <si>
    <t>Ren</t>
  </si>
  <si>
    <t>Westrich</t>
  </si>
  <si>
    <t>Stacy</t>
  </si>
  <si>
    <t>McAllister-Geller</t>
  </si>
  <si>
    <t>Scelza</t>
  </si>
  <si>
    <t>Margie</t>
  </si>
  <si>
    <t>Riforgiato</t>
  </si>
  <si>
    <t>Nagel</t>
  </si>
  <si>
    <t>Ruhling</t>
  </si>
  <si>
    <t>Arnold</t>
  </si>
  <si>
    <t>Anne</t>
  </si>
  <si>
    <t>Busby</t>
  </si>
  <si>
    <t>Collette</t>
  </si>
  <si>
    <t>Soucy</t>
  </si>
  <si>
    <t>Courtney</t>
  </si>
  <si>
    <t>Anding</t>
  </si>
  <si>
    <t>Cynthia</t>
  </si>
  <si>
    <t>Jenness</t>
  </si>
  <si>
    <t>Nugent</t>
  </si>
  <si>
    <t>Letizo</t>
  </si>
  <si>
    <t>Greg</t>
  </si>
  <si>
    <t>Finnegan</t>
  </si>
  <si>
    <t>St. Pierre</t>
  </si>
  <si>
    <t>Bucceri</t>
  </si>
  <si>
    <t>Joseph</t>
  </si>
  <si>
    <t>Lombardi</t>
  </si>
  <si>
    <t>Kathleen</t>
  </si>
  <si>
    <t>Rioux</t>
  </si>
  <si>
    <t>Keeley</t>
  </si>
  <si>
    <t>Margarita</t>
  </si>
  <si>
    <t>Matos</t>
  </si>
  <si>
    <t>Cunningham</t>
  </si>
  <si>
    <t>Grzyb</t>
  </si>
  <si>
    <t>Michaela</t>
  </si>
  <si>
    <t>Gimas</t>
  </si>
  <si>
    <t>Bogardus</t>
  </si>
  <si>
    <t>Konstantopoulos</t>
  </si>
  <si>
    <t>Sardy</t>
  </si>
  <si>
    <t>Deluca</t>
  </si>
  <si>
    <t>Beaumont</t>
  </si>
  <si>
    <t>Wilson</t>
  </si>
  <si>
    <t>Terri</t>
  </si>
  <si>
    <t>Fournier</t>
  </si>
  <si>
    <t>Groulx</t>
  </si>
  <si>
    <t>Erickson</t>
  </si>
  <si>
    <t>Shea</t>
  </si>
  <si>
    <t>Grant</t>
  </si>
  <si>
    <t>Colin</t>
  </si>
  <si>
    <t>Jillian</t>
  </si>
  <si>
    <t>Campbell</t>
  </si>
  <si>
    <t>Guillaume</t>
  </si>
  <si>
    <t>Sublet</t>
  </si>
  <si>
    <t>Asha</t>
  </si>
  <si>
    <t>Zimmerman</t>
  </si>
  <si>
    <t>Lauren</t>
  </si>
  <si>
    <t>Pallet</t>
  </si>
  <si>
    <t>Moore</t>
  </si>
  <si>
    <t>Daniel</t>
  </si>
  <si>
    <t>Achord</t>
  </si>
  <si>
    <t>Danille</t>
  </si>
  <si>
    <t>Abigail</t>
  </si>
  <si>
    <t>Sykes</t>
  </si>
  <si>
    <t>Andrea</t>
  </si>
  <si>
    <t>Gray</t>
  </si>
  <si>
    <t>Schultz</t>
  </si>
  <si>
    <t>Josh</t>
  </si>
  <si>
    <t>Barlow</t>
  </si>
  <si>
    <t>Healey</t>
  </si>
  <si>
    <t>Helene</t>
  </si>
  <si>
    <t>Sisti</t>
  </si>
  <si>
    <t>Lisa</t>
  </si>
  <si>
    <t>Colgan</t>
  </si>
  <si>
    <t>Wild</t>
  </si>
  <si>
    <t>Saroyan</t>
  </si>
  <si>
    <t>Darrel</t>
  </si>
  <si>
    <t>Lasell</t>
  </si>
  <si>
    <t>Hill</t>
  </si>
  <si>
    <t>Rebhun</t>
  </si>
  <si>
    <t>Cross</t>
  </si>
  <si>
    <t>Wes</t>
  </si>
  <si>
    <t>Ashord</t>
  </si>
  <si>
    <t>Grandi</t>
  </si>
  <si>
    <t>Viola</t>
  </si>
  <si>
    <t>Stoermer</t>
  </si>
  <si>
    <t>Junhie</t>
  </si>
  <si>
    <t>Oh</t>
  </si>
  <si>
    <t>Alyssa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</si>
</sst>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m/d"/>
    <numFmt numFmtId="165" formatCode="_(* #,##0.0000_);_(* \(#,##0.0000\);_(* &quot;-&quot;??_);_(@_)"/>
    <numFmt numFmtId="166" formatCode="[$-F400]h:mm:ss\ AM/PM"/>
    <numFmt numFmtId="167" formatCode="_(* #,##0.0_);_(* \(#,##0.0\);_(* &quot;-&quot;??_);_(@_)"/>
    <numFmt numFmtId="168" formatCode="0.0%"/>
    <numFmt numFmtId="169" formatCode="#,##0.0_);\(#,##0.0\)"/>
    <numFmt numFmtId="170" formatCode="_(* #,##0_);_(* \(#,##0\);_(* &quot;-&quot;??_);_(@_)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u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u/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4" applyNumberFormat="0" applyAlignment="0" applyProtection="0"/>
    <xf numFmtId="0" fontId="19" fillId="7" borderId="5" applyNumberFormat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8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2" fontId="3" fillId="0" borderId="0" xfId="0" applyNumberFormat="1" applyFont="1"/>
    <xf numFmtId="21" fontId="3" fillId="0" borderId="0" xfId="0" applyNumberFormat="1" applyFont="1"/>
    <xf numFmtId="20" fontId="3" fillId="0" borderId="0" xfId="0" applyNumberFormat="1" applyFont="1"/>
    <xf numFmtId="46" fontId="3" fillId="0" borderId="0" xfId="0" applyNumberFormat="1" applyFont="1"/>
    <xf numFmtId="164" fontId="3" fillId="0" borderId="0" xfId="0" applyNumberFormat="1" applyFont="1"/>
    <xf numFmtId="0" fontId="6" fillId="0" borderId="0" xfId="0" applyFont="1" applyAlignment="1">
      <alignment horizontal="center"/>
    </xf>
    <xf numFmtId="21" fontId="0" fillId="0" borderId="0" xfId="0" applyNumberFormat="1"/>
    <xf numFmtId="21" fontId="4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4" fillId="0" borderId="0" xfId="1" applyFont="1"/>
    <xf numFmtId="165" fontId="5" fillId="0" borderId="0" xfId="1" applyNumberFormat="1" applyFont="1" applyAlignment="1">
      <alignment horizontal="center"/>
    </xf>
    <xf numFmtId="165" fontId="3" fillId="0" borderId="0" xfId="1" applyNumberFormat="1" applyFont="1"/>
    <xf numFmtId="165" fontId="4" fillId="0" borderId="0" xfId="1" applyNumberFormat="1" applyFont="1"/>
    <xf numFmtId="21" fontId="3" fillId="2" borderId="0" xfId="0" applyNumberFormat="1" applyFont="1" applyFill="1"/>
    <xf numFmtId="0" fontId="3" fillId="2" borderId="0" xfId="0" applyFont="1" applyFill="1"/>
    <xf numFmtId="43" fontId="3" fillId="2" borderId="0" xfId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4" fontId="3" fillId="0" borderId="0" xfId="0" applyNumberFormat="1" applyFont="1"/>
    <xf numFmtId="0" fontId="8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4" fillId="0" borderId="0" xfId="0" applyNumberFormat="1" applyFont="1"/>
    <xf numFmtId="4" fontId="9" fillId="0" borderId="0" xfId="0" applyNumberFormat="1" applyFont="1"/>
    <xf numFmtId="167" fontId="4" fillId="0" borderId="0" xfId="1" applyNumberFormat="1" applyFont="1"/>
    <xf numFmtId="1" fontId="4" fillId="0" borderId="0" xfId="0" applyNumberFormat="1" applyFont="1"/>
    <xf numFmtId="168" fontId="4" fillId="0" borderId="0" xfId="2" applyNumberFormat="1" applyFont="1"/>
    <xf numFmtId="0" fontId="4" fillId="2" borderId="0" xfId="0" applyFont="1" applyFill="1"/>
    <xf numFmtId="0" fontId="3" fillId="0" borderId="0" xfId="43" applyFont="1"/>
    <xf numFmtId="169" fontId="3" fillId="0" borderId="0" xfId="0" applyNumberFormat="1" applyFont="1"/>
    <xf numFmtId="2" fontId="4" fillId="0" borderId="0" xfId="0" applyNumberFormat="1" applyFont="1"/>
    <xf numFmtId="43" fontId="4" fillId="0" borderId="0" xfId="0" applyNumberFormat="1" applyFont="1"/>
    <xf numFmtId="170" fontId="3" fillId="0" borderId="0" xfId="1" applyNumberFormat="1" applyFont="1"/>
    <xf numFmtId="43" fontId="3" fillId="0" borderId="0" xfId="1" applyFont="1" applyFill="1"/>
    <xf numFmtId="43" fontId="5" fillId="0" borderId="0" xfId="1" applyFont="1" applyFill="1" applyAlignment="1">
      <alignment horizontal="center"/>
    </xf>
    <xf numFmtId="43" fontId="4" fillId="0" borderId="0" xfId="1" applyFont="1" applyFill="1"/>
    <xf numFmtId="4" fontId="6" fillId="0" borderId="0" xfId="0" applyNumberFormat="1" applyFon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 xr:uid="{89D65271-257E-4634-AB63-F62B9F5824B8}"/>
    <cellStyle name="Note 2" xfId="44" xr:uid="{428AAA5C-89E2-4201-AB95-3B1BEB466224}"/>
    <cellStyle name="Output" xfId="12" builtinId="21" customBuiltin="1"/>
    <cellStyle name="Percent" xfId="2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2"/>
  <sheetViews>
    <sheetView tabSelected="1" workbookViewId="0">
      <pane ySplit="1" topLeftCell="A2" activePane="bottomLeft" state="frozen"/>
      <selection activeCell="D9" sqref="D9"/>
      <selection pane="bottomLeft"/>
    </sheetView>
  </sheetViews>
  <sheetFormatPr defaultColWidth="12.53515625" defaultRowHeight="15.75" customHeight="1" x14ac:dyDescent="0.3"/>
  <cols>
    <col min="1" max="1" width="36.765625" style="3" bestFit="1" customWidth="1"/>
    <col min="2" max="2" width="12.53515625" style="3" customWidth="1"/>
    <col min="3" max="3" width="10.23046875" style="3" customWidth="1"/>
    <col min="4" max="4" width="11.3046875" style="3" bestFit="1" customWidth="1"/>
    <col min="5" max="5" width="9.07421875" style="3" bestFit="1" customWidth="1"/>
    <col min="6" max="6" width="11.15234375" style="3" customWidth="1"/>
    <col min="7" max="7" width="10.765625" style="3" customWidth="1"/>
    <col min="8" max="16384" width="12.53515625" style="3"/>
  </cols>
  <sheetData>
    <row r="1" spans="1:10" s="10" customFormat="1" ht="12.45" x14ac:dyDescent="0.3">
      <c r="A1" s="4" t="s">
        <v>5</v>
      </c>
      <c r="B1" s="4" t="s">
        <v>28</v>
      </c>
      <c r="C1" s="4" t="s">
        <v>29</v>
      </c>
      <c r="D1" s="4" t="s">
        <v>30</v>
      </c>
      <c r="E1" s="4" t="s">
        <v>31</v>
      </c>
      <c r="F1" s="25" t="s">
        <v>0</v>
      </c>
      <c r="G1" s="4" t="s">
        <v>24</v>
      </c>
    </row>
    <row r="2" spans="1:10" ht="15.75" customHeight="1" x14ac:dyDescent="0.3">
      <c r="A2" s="2" t="s">
        <v>17</v>
      </c>
      <c r="B2" s="22">
        <f>SUMIF('Aviation 4M'!$E$2:$E$300,A2,'Aviation 4M'!$J$2:$J$300)</f>
        <v>1485</v>
      </c>
      <c r="C2" s="22">
        <f>SUMIF('Capital City Classic'!$E$2:$E$300,A2,'Capital City Classic'!$J$2:$J$300)</f>
        <v>1407.55</v>
      </c>
      <c r="D2" s="22">
        <f>SUMIF('Auburn 10M'!$E$2:$E$300,A2,'Auburn 10M'!$J$2:$J$300)</f>
        <v>1855.3999999999999</v>
      </c>
      <c r="E2" s="22">
        <f>SUMIF('Tiger 12K'!$E$2:$E$300,A2,'Tiger 12K'!$J$2:$J$300)</f>
        <v>181</v>
      </c>
      <c r="F2" s="28">
        <f>SUM(B2:E2)</f>
        <v>4928.95</v>
      </c>
      <c r="G2" s="34">
        <v>0</v>
      </c>
      <c r="H2" s="29"/>
      <c r="I2" s="22"/>
    </row>
    <row r="3" spans="1:10" ht="15.75" customHeight="1" x14ac:dyDescent="0.3">
      <c r="A3" s="2" t="s">
        <v>16</v>
      </c>
      <c r="B3" s="22">
        <f>SUMIF('Aviation 4M'!$E$2:$E$300,A3,'Aviation 4M'!$J$2:$J$300)</f>
        <v>1247.5</v>
      </c>
      <c r="C3" s="22">
        <f>SUMIF('Capital City Classic'!$E$2:$E$300,A3,'Capital City Classic'!$J$2:$J$300)</f>
        <v>902.24999999999989</v>
      </c>
      <c r="D3" s="22">
        <f>SUMIF('Auburn 10M'!$E$2:$E$300,A3,'Auburn 10M'!$J$2:$J$300)</f>
        <v>719.65</v>
      </c>
      <c r="E3" s="22">
        <f>SUMIF('Tiger 12K'!$E$2:$E$300,A3,'Tiger 12K'!$J$2:$J$300)</f>
        <v>786</v>
      </c>
      <c r="F3" s="28">
        <f>SUM(B3:E3)</f>
        <v>3655.4</v>
      </c>
      <c r="G3" s="37">
        <f>F3-$F$2</f>
        <v>-1273.5499999999997</v>
      </c>
      <c r="H3" s="29"/>
      <c r="I3" s="22"/>
    </row>
    <row r="4" spans="1:10" ht="15.75" customHeight="1" x14ac:dyDescent="0.3">
      <c r="A4" s="2" t="s">
        <v>18</v>
      </c>
      <c r="B4" s="22">
        <f>SUMIF('Aviation 4M'!$E$2:$E$300,A4,'Aviation 4M'!$J$2:$J$300)</f>
        <v>0</v>
      </c>
      <c r="C4" s="22">
        <f>SUMIF('Capital City Classic'!$E$2:$E$300,A4,'Capital City Classic'!$J$2:$J$300)</f>
        <v>76</v>
      </c>
      <c r="D4" s="22">
        <f>SUMIF('Auburn 10M'!$E$2:$E$300,A4,'Auburn 10M'!$J$2:$J$300)</f>
        <v>149.5</v>
      </c>
      <c r="E4" s="22">
        <f>SUMIF('Tiger 12K'!$E$2:$E$300,A4,'Tiger 12K'!$J$2:$J$300)</f>
        <v>1839</v>
      </c>
      <c r="F4" s="28">
        <f>SUM(B4:E4)</f>
        <v>2064.5</v>
      </c>
      <c r="G4" s="37">
        <f>F4-$F$2</f>
        <v>-2864.45</v>
      </c>
      <c r="H4" s="29"/>
      <c r="I4" s="31"/>
    </row>
    <row r="5" spans="1:10" ht="15.75" customHeight="1" x14ac:dyDescent="0.3">
      <c r="A5" s="2" t="s">
        <v>15</v>
      </c>
      <c r="B5" s="22">
        <f>SUMIF('Aviation 4M'!$E$2:$E$300,A5,'Aviation 4M'!$J$2:$J$300)</f>
        <v>500</v>
      </c>
      <c r="C5" s="22">
        <f>SUMIF('Capital City Classic'!$E$2:$E$300,A5,'Capital City Classic'!$J$2:$J$300)</f>
        <v>443.2</v>
      </c>
      <c r="D5" s="22">
        <f>SUMIF('Auburn 10M'!$E$2:$E$300,A5,'Auburn 10M'!$J$2:$J$300)</f>
        <v>773.00000000000011</v>
      </c>
      <c r="E5" s="22">
        <f>SUMIF('Tiger 12K'!$E$2:$E$300,A5,'Tiger 12K'!$J$2:$J$300)</f>
        <v>231</v>
      </c>
      <c r="F5" s="28">
        <f>SUM(B5:E5)</f>
        <v>1947.2000000000003</v>
      </c>
      <c r="G5" s="37">
        <f>F5-$F$2</f>
        <v>-2981.7499999999995</v>
      </c>
      <c r="H5" s="29"/>
      <c r="I5" s="22"/>
    </row>
    <row r="6" spans="1:10" ht="15.75" customHeight="1" x14ac:dyDescent="0.3">
      <c r="A6" s="2" t="s">
        <v>19</v>
      </c>
      <c r="B6" s="22">
        <f>SUMIF('Aviation 4M'!$E$2:$E$300,A6,'Aviation 4M'!$J$2:$J$300)</f>
        <v>0</v>
      </c>
      <c r="C6" s="22">
        <f>SUMIF('Capital City Classic'!$E$2:$E$300,A6,'Capital City Classic'!$J$2:$J$300)</f>
        <v>677.25</v>
      </c>
      <c r="D6" s="22">
        <f>SUMIF('Auburn 10M'!$E$2:$E$300,A6,'Auburn 10M'!$J$2:$J$300)</f>
        <v>47</v>
      </c>
      <c r="E6" s="22">
        <f>SUMIF('Tiger 12K'!$E$2:$E$300,A6,'Tiger 12K'!$J$2:$J$300)</f>
        <v>0</v>
      </c>
      <c r="F6" s="28">
        <f>SUM(B6:E6)</f>
        <v>724.25</v>
      </c>
      <c r="G6" s="37">
        <f>F6-$F$2</f>
        <v>-4204.7</v>
      </c>
      <c r="H6" s="29"/>
      <c r="I6" s="22"/>
    </row>
    <row r="7" spans="1:10" ht="15.75" customHeight="1" x14ac:dyDescent="0.3">
      <c r="A7" s="2" t="s">
        <v>26</v>
      </c>
      <c r="B7" s="22">
        <f>SUMIF('Aviation 4M'!$E$2:$E$300,A7,'Aviation 4M'!$J$2:$J$300)</f>
        <v>0</v>
      </c>
      <c r="C7" s="22">
        <f>SUMIF('Capital City Classic'!$E$2:$E$300,A7,'Capital City Classic'!$J$2:$J$300)</f>
        <v>16.5</v>
      </c>
      <c r="D7" s="22">
        <f>SUMIF('Auburn 10M'!$E$2:$E$300,A7,'Auburn 10M'!$J$2:$J$300)</f>
        <v>95</v>
      </c>
      <c r="E7" s="22">
        <f>SUMIF('Tiger 12K'!$E$2:$E$300,A7,'Tiger 12K'!$J$2:$J$300)</f>
        <v>0</v>
      </c>
      <c r="F7" s="28">
        <f>SUM(B7:E7)</f>
        <v>111.5</v>
      </c>
      <c r="G7" s="37">
        <f>F7-$F$2</f>
        <v>-4817.45</v>
      </c>
      <c r="H7" s="29"/>
      <c r="I7" s="22"/>
    </row>
    <row r="8" spans="1:10" ht="15.75" customHeight="1" x14ac:dyDescent="0.3">
      <c r="A8" s="2" t="s">
        <v>23</v>
      </c>
      <c r="B8" s="22">
        <f>SUMIF('Aviation 4M'!$E$2:$E$300,A8,'Aviation 4M'!$J$2:$J$300)</f>
        <v>0</v>
      </c>
      <c r="C8" s="22">
        <f>SUMIF('Capital City Classic'!$E$2:$E$300,A8,'Capital City Classic'!$J$2:$J$300)</f>
        <v>88</v>
      </c>
      <c r="D8" s="22">
        <f>SUMIF('Auburn 10M'!$E$2:$E$300,A8,'Auburn 10M'!$J$2:$J$300)</f>
        <v>6.75</v>
      </c>
      <c r="E8" s="22">
        <f>SUMIF('Tiger 12K'!$E$2:$E$300,A8,'Tiger 12K'!$J$2:$J$300)</f>
        <v>0</v>
      </c>
      <c r="F8" s="28">
        <f>SUM(B8:E8)</f>
        <v>94.75</v>
      </c>
      <c r="G8" s="37">
        <f>F8-$F$2</f>
        <v>-4834.2</v>
      </c>
      <c r="H8" s="29"/>
      <c r="I8" s="22"/>
    </row>
    <row r="9" spans="1:10" ht="15.75" customHeight="1" x14ac:dyDescent="0.3">
      <c r="A9" s="2" t="s">
        <v>22</v>
      </c>
      <c r="B9" s="22">
        <f>SUMIF('Aviation 4M'!$E$2:$E$300,A9,'Aviation 4M'!$J$2:$J$300)</f>
        <v>0</v>
      </c>
      <c r="C9" s="22">
        <f>SUMIF('Capital City Classic'!$E$2:$E$300,A9,'Capital City Classic'!$J$2:$J$300)</f>
        <v>2.2000000000000002</v>
      </c>
      <c r="D9" s="22">
        <f>SUMIF('Auburn 10M'!$E$2:$E$300,A9,'Auburn 10M'!$J$2:$J$300)</f>
        <v>24</v>
      </c>
      <c r="E9" s="22">
        <f>SUMIF('Tiger 12K'!$E$2:$E$300,A9,'Tiger 12K'!$J$2:$J$300)</f>
        <v>0</v>
      </c>
      <c r="F9" s="28">
        <f>SUM(B9:E9)</f>
        <v>26.2</v>
      </c>
      <c r="G9" s="37">
        <f>F9-$F$2</f>
        <v>-4902.75</v>
      </c>
      <c r="H9" s="29"/>
      <c r="I9" s="22"/>
    </row>
    <row r="10" spans="1:10" ht="15.75" customHeight="1" x14ac:dyDescent="0.3">
      <c r="A10" s="2" t="s">
        <v>21</v>
      </c>
      <c r="B10" s="22">
        <f>SUMIF('Aviation 4M'!$E$2:$E$300,A10,'Aviation 4M'!$J$2:$J$300)</f>
        <v>0</v>
      </c>
      <c r="C10" s="22">
        <f>SUMIF('Capital City Classic'!$E$2:$E$300,A10,'Capital City Classic'!$J$2:$J$300)</f>
        <v>3.25</v>
      </c>
      <c r="D10" s="22">
        <f>SUMIF('Auburn 10M'!$E$2:$E$300,A10,'Auburn 10M'!$J$2:$J$300)</f>
        <v>19</v>
      </c>
      <c r="E10" s="22">
        <f>SUMIF('Tiger 12K'!$E$2:$E$300,A10,'Tiger 12K'!$J$2:$J$300)</f>
        <v>0</v>
      </c>
      <c r="F10" s="28">
        <f>SUM(B10:E10)</f>
        <v>22.25</v>
      </c>
      <c r="G10" s="37">
        <f>F10-$F$2</f>
        <v>-4906.7</v>
      </c>
      <c r="H10" s="29"/>
      <c r="I10" s="22"/>
      <c r="J10" s="31"/>
    </row>
    <row r="11" spans="1:10" ht="15.75" customHeight="1" x14ac:dyDescent="0.3">
      <c r="A11" s="2" t="s">
        <v>27</v>
      </c>
      <c r="B11" s="22">
        <f>SUMIF('Aviation 4M'!$E$2:$E$300,A11,'Aviation 4M'!$J$2:$J$300)</f>
        <v>0</v>
      </c>
      <c r="C11" s="22">
        <f>SUMIF('Capital City Classic'!$E$2:$E$300,A11,'Capital City Classic'!$J$2:$J$300)</f>
        <v>0</v>
      </c>
      <c r="D11" s="22">
        <f>SUMIF('Auburn 10M'!$E$2:$E$300,A11,'Auburn 10M'!$J$2:$J$300)</f>
        <v>1</v>
      </c>
      <c r="E11" s="22">
        <f>SUMIF('Tiger 12K'!$E$2:$E$300,A11,'Tiger 12K'!$J$2:$J$300)</f>
        <v>0</v>
      </c>
      <c r="F11" s="28">
        <f>SUM(B11:E11)</f>
        <v>1</v>
      </c>
      <c r="G11" s="37">
        <f>F11-$F$2</f>
        <v>-4927.95</v>
      </c>
      <c r="H11" s="29"/>
      <c r="I11" s="22"/>
    </row>
    <row r="12" spans="1:10" ht="15.75" hidden="1" customHeight="1" x14ac:dyDescent="0.3">
      <c r="A12" s="3" t="s">
        <v>20</v>
      </c>
      <c r="B12" s="22">
        <f>SUMIF('Aviation 4M'!$E$2:$E$300,A12,'Aviation 4M'!$J$2:$J$300)</f>
        <v>0</v>
      </c>
      <c r="C12" s="22">
        <f>SUMIF('Capital City Classic'!$E$2:$E$300,A12,'Capital City Classic'!$J$2:$J$300)</f>
        <v>0</v>
      </c>
      <c r="D12" s="22">
        <f>SUMIF('Auburn 10M'!$E$2:$E$300,A12,'Auburn 10M'!$J$2:$J$300)</f>
        <v>0</v>
      </c>
      <c r="E12" s="22">
        <f>SUMIF('Tiger 12K'!$E$2:$E$300,A12,'Tiger 12K'!$J$2:$J$300)</f>
        <v>0</v>
      </c>
      <c r="F12" s="28">
        <f t="shared" ref="F12" si="0">SUM(B12:E12)</f>
        <v>0</v>
      </c>
      <c r="G12" s="37">
        <f t="shared" ref="G12" si="1">F12-$F$2</f>
        <v>-4928.95</v>
      </c>
      <c r="H12" s="29"/>
      <c r="I12" s="22"/>
    </row>
    <row r="14" spans="1:10" ht="15.75" customHeight="1" x14ac:dyDescent="0.3">
      <c r="F14" s="22"/>
    </row>
    <row r="15" spans="1:10" ht="15.75" customHeight="1" x14ac:dyDescent="0.3">
      <c r="F15" s="22"/>
    </row>
    <row r="16" spans="1:10" ht="15.75" customHeight="1" x14ac:dyDescent="0.3">
      <c r="F16" s="22"/>
    </row>
    <row r="22" spans="6:6" ht="15.75" customHeight="1" x14ac:dyDescent="0.3">
      <c r="F22" s="30"/>
    </row>
  </sheetData>
  <sortState xmlns:xlrd2="http://schemas.microsoft.com/office/spreadsheetml/2017/richdata2" ref="A2:G11">
    <sortCondition descending="1" ref="F1:F12"/>
  </sortState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382"/>
  <sheetViews>
    <sheetView workbookViewId="0">
      <pane ySplit="1" topLeftCell="A2" activePane="bottomLeft" state="frozen"/>
      <selection pane="bottomLeft"/>
    </sheetView>
  </sheetViews>
  <sheetFormatPr defaultColWidth="12.53515625" defaultRowHeight="12.45" outlineLevelCol="1" x14ac:dyDescent="0.3"/>
  <cols>
    <col min="1" max="1" width="10.3828125" style="3" bestFit="1" customWidth="1"/>
    <col min="2" max="2" width="12.3828125" style="3" bestFit="1" customWidth="1"/>
    <col min="3" max="3" width="7.15234375" style="3" bestFit="1" customWidth="1"/>
    <col min="4" max="4" width="4.23046875" style="3" bestFit="1" customWidth="1"/>
    <col min="5" max="5" width="28" style="3" bestFit="1" customWidth="1" collapsed="1"/>
    <col min="6" max="6" width="44.0742187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6.3046875" style="3" bestFit="1" customWidth="1"/>
    <col min="12" max="16384" width="12.5351562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s="3" t="s">
        <v>32</v>
      </c>
      <c r="B2" s="3" t="s">
        <v>33</v>
      </c>
      <c r="C2" s="3" t="s">
        <v>34</v>
      </c>
      <c r="D2" s="3">
        <v>43</v>
      </c>
      <c r="E2" s="3" t="s">
        <v>17</v>
      </c>
      <c r="F2" s="19" t="str">
        <f>A2&amp;B2&amp;C2&amp;E2</f>
        <v>JenniferMortimerFMILLENNIUM RUNNING</v>
      </c>
      <c r="G2" s="22">
        <f>SUMIF('Aviation 4M'!$F$2:$F$300,$F2,'Aviation 4M'!$J$2:$J$300)</f>
        <v>100</v>
      </c>
      <c r="H2" s="22">
        <f>SUMIF('Capital City Classic'!$F$2:$F$300,$F2,'Capital City Classic'!$J$2:$J$300)</f>
        <v>0</v>
      </c>
      <c r="I2" s="22">
        <f>SUMIF('Auburn 10M'!$F$2:$F$296,$F2,'Auburn 10M'!$J$2:$J$296)</f>
        <v>96</v>
      </c>
      <c r="J2" s="22">
        <f>SUMIF('Tiger 12K'!$F$2:$F$300,$F2,'Tiger 12K'!$J$2:$J$300)</f>
        <v>0</v>
      </c>
      <c r="K2" s="24">
        <f>SUM(G2:J2)</f>
        <v>196</v>
      </c>
    </row>
    <row r="3" spans="1:13" x14ac:dyDescent="0.3">
      <c r="A3" t="s">
        <v>131</v>
      </c>
      <c r="B3" t="s">
        <v>240</v>
      </c>
      <c r="C3" t="s">
        <v>34</v>
      </c>
      <c r="D3">
        <v>42</v>
      </c>
      <c r="E3" s="2" t="s">
        <v>17</v>
      </c>
      <c r="F3" s="19" t="str">
        <f>A3&amp;B3&amp;C3&amp;E3</f>
        <v>MaryKleneFMILLENNIUM RUNNING</v>
      </c>
      <c r="G3" s="22">
        <f>SUMIF('Aviation 4M'!$F$2:$F$300,$F3,'Aviation 4M'!$J$2:$J$300)</f>
        <v>0</v>
      </c>
      <c r="H3" s="22">
        <f>SUMIF('Capital City Classic'!$F$2:$F$300,$F3,'Capital City Classic'!$J$2:$J$300)</f>
        <v>96</v>
      </c>
      <c r="I3" s="22">
        <f>SUMIF('Auburn 10M'!$F$2:$F$296,$F3,'Auburn 10M'!$J$2:$J$296)</f>
        <v>88</v>
      </c>
      <c r="J3" s="22">
        <f>SUMIF('Tiger 12K'!$F$2:$F$300,$F3,'Tiger 12K'!$J$2:$J$300)</f>
        <v>0</v>
      </c>
      <c r="K3" s="24">
        <f>SUM(G3:J3)</f>
        <v>184</v>
      </c>
    </row>
    <row r="4" spans="1:13" x14ac:dyDescent="0.3">
      <c r="A4" t="s">
        <v>72</v>
      </c>
      <c r="B4" t="s">
        <v>73</v>
      </c>
      <c r="C4" t="s">
        <v>34</v>
      </c>
      <c r="D4" s="3">
        <v>48</v>
      </c>
      <c r="E4" t="s">
        <v>17</v>
      </c>
      <c r="F4" s="19" t="str">
        <f>A4&amp;B4&amp;C4&amp;E4</f>
        <v>KateO'MalleyFMILLENNIUM RUNNING</v>
      </c>
      <c r="G4" s="22">
        <f>SUMIF('Aviation 4M'!$F$2:$F$300,$F4,'Aviation 4M'!$J$2:$J$300)</f>
        <v>88</v>
      </c>
      <c r="H4" s="22">
        <f>SUMIF('Capital City Classic'!$F$2:$F$300,$F4,'Capital City Classic'!$J$2:$J$300)</f>
        <v>52</v>
      </c>
      <c r="I4" s="22">
        <f>SUMIF('Auburn 10M'!$F$2:$F$296,$F4,'Auburn 10M'!$J$2:$J$296)</f>
        <v>0</v>
      </c>
      <c r="J4" s="22">
        <f>SUMIF('Tiger 12K'!$F$2:$F$300,$F4,'Tiger 12K'!$J$2:$J$300)</f>
        <v>0</v>
      </c>
      <c r="K4" s="24">
        <f>SUM(G4:J4)</f>
        <v>140</v>
      </c>
    </row>
    <row r="5" spans="1:13" x14ac:dyDescent="0.3">
      <c r="A5" t="s">
        <v>78</v>
      </c>
      <c r="B5" t="s">
        <v>79</v>
      </c>
      <c r="C5" t="s">
        <v>34</v>
      </c>
      <c r="D5" s="3">
        <v>47</v>
      </c>
      <c r="E5" t="s">
        <v>16</v>
      </c>
      <c r="F5" s="19" t="str">
        <f>A5&amp;B5&amp;C5&amp;E5</f>
        <v>KirstenKortzFGREATER DERRY TRACK CLUB</v>
      </c>
      <c r="G5" s="22">
        <f>SUMIF('Aviation 4M'!$F$2:$F$300,$F5,'Aviation 4M'!$J$2:$J$300)</f>
        <v>68</v>
      </c>
      <c r="H5" s="22">
        <f>SUMIF('Capital City Classic'!$F$2:$F$300,$F5,'Capital City Classic'!$J$2:$J$300)</f>
        <v>24</v>
      </c>
      <c r="I5" s="22">
        <f>SUMIF('Auburn 10M'!$F$2:$F$296,$F5,'Auburn 10M'!$J$2:$J$296)</f>
        <v>4</v>
      </c>
      <c r="J5" s="22">
        <f>SUMIF('Tiger 12K'!$F$2:$F$300,$F5,'Tiger 12K'!$J$2:$J$300)</f>
        <v>46</v>
      </c>
      <c r="K5" s="24">
        <f>SUM(G5:J5)</f>
        <v>142</v>
      </c>
    </row>
    <row r="6" spans="1:13" x14ac:dyDescent="0.3">
      <c r="A6" s="3" t="s">
        <v>89</v>
      </c>
      <c r="B6" s="3" t="s">
        <v>90</v>
      </c>
      <c r="C6" s="3" t="s">
        <v>34</v>
      </c>
      <c r="D6" s="3">
        <v>48</v>
      </c>
      <c r="E6" t="s">
        <v>16</v>
      </c>
      <c r="F6" s="19" t="str">
        <f>A6&amp;B6&amp;C6&amp;E6</f>
        <v>ElizabethBusteedFGREATER DERRY TRACK CLUB</v>
      </c>
      <c r="G6" s="22">
        <f>SUMIF('Aviation 4M'!$F$2:$F$300,$F6,'Aviation 4M'!$J$2:$J$300)</f>
        <v>64</v>
      </c>
      <c r="H6" s="22">
        <f>SUMIF('Capital City Classic'!$F$2:$F$300,$F6,'Capital City Classic'!$J$2:$J$300)</f>
        <v>13.5</v>
      </c>
      <c r="I6" s="22">
        <f>SUMIF('Auburn 10M'!$F$2:$F$296,$F6,'Auburn 10M'!$J$2:$J$296)</f>
        <v>5.25</v>
      </c>
      <c r="J6" s="22">
        <f>SUMIF('Tiger 12K'!$F$2:$F$300,$F6,'Tiger 12K'!$J$2:$J$300)</f>
        <v>52</v>
      </c>
      <c r="K6" s="24">
        <f>SUM(G6:J6)</f>
        <v>134.75</v>
      </c>
    </row>
    <row r="7" spans="1:13" x14ac:dyDescent="0.3">
      <c r="A7" s="3" t="s">
        <v>67</v>
      </c>
      <c r="B7" s="3" t="s">
        <v>50</v>
      </c>
      <c r="C7" s="3" t="s">
        <v>34</v>
      </c>
      <c r="D7" s="3">
        <v>40</v>
      </c>
      <c r="E7" s="3" t="s">
        <v>17</v>
      </c>
      <c r="F7" s="19" t="str">
        <f>A7&amp;B7&amp;C7&amp;E7</f>
        <v>ChelseaCookFMILLENNIUM RUNNING</v>
      </c>
      <c r="G7" s="22">
        <f>SUMIF('Aviation 4M'!$F$2:$F$300,$F7,'Aviation 4M'!$J$2:$J$300)</f>
        <v>84</v>
      </c>
      <c r="H7" s="22">
        <f>SUMIF('Capital City Classic'!$F$2:$F$300,$F7,'Capital City Classic'!$J$2:$J$300)</f>
        <v>40</v>
      </c>
      <c r="I7" s="22">
        <f>SUMIF('Auburn 10M'!$F$2:$F$296,$F7,'Auburn 10M'!$J$2:$J$296)</f>
        <v>0</v>
      </c>
      <c r="J7" s="22">
        <f>SUMIF('Tiger 12K'!$F$2:$F$300,$F7,'Tiger 12K'!$J$2:$J$300)</f>
        <v>0</v>
      </c>
      <c r="K7" s="24">
        <f>SUM(G7:J7)</f>
        <v>124</v>
      </c>
    </row>
    <row r="8" spans="1:13" x14ac:dyDescent="0.3">
      <c r="A8" t="s">
        <v>238</v>
      </c>
      <c r="B8" t="s">
        <v>239</v>
      </c>
      <c r="C8" t="s">
        <v>34</v>
      </c>
      <c r="D8">
        <v>42</v>
      </c>
      <c r="E8" s="2" t="s">
        <v>19</v>
      </c>
      <c r="F8" s="19" t="str">
        <f>A8&amp;B8&amp;C8&amp;E8</f>
        <v>AmberFerreiraFGRANITE STATE RACING TEAM</v>
      </c>
      <c r="G8" s="22">
        <f>SUMIF('Aviation 4M'!$F$2:$F$300,$F8,'Aviation 4M'!$J$2:$J$300)</f>
        <v>0</v>
      </c>
      <c r="H8" s="22">
        <f>SUMIF('Capital City Classic'!$F$2:$F$300,$F8,'Capital City Classic'!$J$2:$J$300)</f>
        <v>100</v>
      </c>
      <c r="I8" s="22">
        <f>SUMIF('Auburn 10M'!$F$2:$F$296,$F8,'Auburn 10M'!$J$2:$J$296)</f>
        <v>0</v>
      </c>
      <c r="J8" s="22">
        <f>SUMIF('Tiger 12K'!$F$2:$F$300,$F8,'Tiger 12K'!$J$2:$J$300)</f>
        <v>0</v>
      </c>
      <c r="K8" s="24">
        <f>SUM(G8:J8)</f>
        <v>100</v>
      </c>
    </row>
    <row r="9" spans="1:13" x14ac:dyDescent="0.3">
      <c r="A9" s="3" t="s">
        <v>611</v>
      </c>
      <c r="B9" s="3" t="s">
        <v>225</v>
      </c>
      <c r="C9" s="3" t="s">
        <v>34</v>
      </c>
      <c r="D9" s="3">
        <v>49</v>
      </c>
      <c r="E9" t="s">
        <v>18</v>
      </c>
      <c r="F9" s="19" t="str">
        <f>A9&amp;B9&amp;C9&amp;E9</f>
        <v>AlyssaAndersonFUPPER VALLEY RUNNING CLUB</v>
      </c>
      <c r="G9" s="22">
        <f>SUMIF('Aviation 4M'!$F$2:$F$300,$F9,'Aviation 4M'!$J$2:$J$300)</f>
        <v>0</v>
      </c>
      <c r="H9" s="22">
        <f>SUMIF('Capital City Classic'!$F$2:$F$300,$F9,'Capital City Classic'!$J$2:$J$300)</f>
        <v>0</v>
      </c>
      <c r="I9" s="22">
        <f>SUMIF('Auburn 10M'!$F$2:$F$296,$F9,'Auburn 10M'!$J$2:$J$296)</f>
        <v>0</v>
      </c>
      <c r="J9" s="22">
        <f>SUMIF('Tiger 12K'!$F$2:$F$300,$F9,'Tiger 12K'!$J$2:$J$300)</f>
        <v>100</v>
      </c>
      <c r="K9" s="24">
        <f>SUM(G9:J9)</f>
        <v>100</v>
      </c>
    </row>
    <row r="10" spans="1:13" x14ac:dyDescent="0.3">
      <c r="A10" t="s">
        <v>587</v>
      </c>
      <c r="B10" t="s">
        <v>588</v>
      </c>
      <c r="C10" t="s">
        <v>34</v>
      </c>
      <c r="D10">
        <v>46</v>
      </c>
      <c r="E10" t="s">
        <v>18</v>
      </c>
      <c r="F10" s="19" t="str">
        <f>A10&amp;B10&amp;C10&amp;E10</f>
        <v>AndreaGrayFUPPER VALLEY RUNNING CLUB</v>
      </c>
      <c r="G10" s="22">
        <f>SUMIF('Aviation 4M'!$F$2:$F$300,$F10,'Aviation 4M'!$J$2:$J$300)</f>
        <v>0</v>
      </c>
      <c r="H10" s="22">
        <f>SUMIF('Capital City Classic'!$F$2:$F$300,$F10,'Capital City Classic'!$J$2:$J$300)</f>
        <v>0</v>
      </c>
      <c r="I10" s="22">
        <f>SUMIF('Auburn 10M'!$F$2:$F$296,$F10,'Auburn 10M'!$J$2:$J$296)</f>
        <v>0</v>
      </c>
      <c r="J10" s="22">
        <f>SUMIF('Tiger 12K'!$F$2:$F$300,$F10,'Tiger 12K'!$J$2:$J$300)</f>
        <v>84</v>
      </c>
      <c r="K10" s="24">
        <f>SUM(G10:J10)</f>
        <v>84</v>
      </c>
    </row>
    <row r="11" spans="1:13" x14ac:dyDescent="0.3">
      <c r="A11" t="s">
        <v>103</v>
      </c>
      <c r="B11" t="s">
        <v>104</v>
      </c>
      <c r="C11" t="s">
        <v>34</v>
      </c>
      <c r="D11" s="3">
        <v>43</v>
      </c>
      <c r="E11" t="s">
        <v>16</v>
      </c>
      <c r="F11" s="19" t="str">
        <f>A11&amp;B11&amp;C11&amp;E11</f>
        <v>SharonPetersonFGREATER DERRY TRACK CLUB</v>
      </c>
      <c r="G11" s="22">
        <f>SUMIF('Aviation 4M'!$F$2:$F$300,$F11,'Aviation 4M'!$J$2:$J$300)</f>
        <v>34</v>
      </c>
      <c r="H11" s="22">
        <f>SUMIF('Capital City Classic'!$F$2:$F$300,$F11,'Capital City Classic'!$J$2:$J$300)</f>
        <v>0</v>
      </c>
      <c r="I11" s="22">
        <f>SUMIF('Auburn 10M'!$F$2:$F$296,$F11,'Auburn 10M'!$J$2:$J$296)</f>
        <v>1.8</v>
      </c>
      <c r="J11" s="22">
        <f>SUMIF('Tiger 12K'!$F$2:$F$300,$F11,'Tiger 12K'!$J$2:$J$300)</f>
        <v>40</v>
      </c>
      <c r="K11" s="24">
        <f>SUM(G11:J11)</f>
        <v>75.8</v>
      </c>
    </row>
    <row r="12" spans="1:13" x14ac:dyDescent="0.3">
      <c r="A12" s="3" t="s">
        <v>118</v>
      </c>
      <c r="B12" s="3" t="s">
        <v>119</v>
      </c>
      <c r="C12" s="3" t="s">
        <v>34</v>
      </c>
      <c r="D12" s="3">
        <v>45</v>
      </c>
      <c r="E12" s="2" t="s">
        <v>17</v>
      </c>
      <c r="F12" s="19" t="str">
        <f>A12&amp;B12&amp;C12&amp;E12</f>
        <v>MalissaKnightFMILLENNIUM RUNNING</v>
      </c>
      <c r="G12" s="22">
        <f>SUMIF('Aviation 4M'!$F$2:$F$300,$F12,'Aviation 4M'!$J$2:$J$300)</f>
        <v>24</v>
      </c>
      <c r="H12" s="22">
        <f>SUMIF('Capital City Classic'!$F$2:$F$300,$F12,'Capital City Classic'!$J$2:$J$300)</f>
        <v>5</v>
      </c>
      <c r="I12" s="22">
        <f>SUMIF('Auburn 10M'!$F$2:$F$296,$F12,'Auburn 10M'!$J$2:$J$296)</f>
        <v>1</v>
      </c>
      <c r="J12" s="22">
        <f>SUMIF('Tiger 12K'!$F$2:$F$300,$F12,'Tiger 12K'!$J$2:$J$300)</f>
        <v>37</v>
      </c>
      <c r="K12" s="24">
        <f>SUM(G12:J12)</f>
        <v>67</v>
      </c>
    </row>
    <row r="13" spans="1:13" x14ac:dyDescent="0.3">
      <c r="A13" s="3" t="s">
        <v>607</v>
      </c>
      <c r="B13" s="3" t="s">
        <v>608</v>
      </c>
      <c r="C13" s="3" t="s">
        <v>34</v>
      </c>
      <c r="D13" s="3">
        <v>42</v>
      </c>
      <c r="E13" t="s">
        <v>18</v>
      </c>
      <c r="F13" s="19" t="str">
        <f>A13&amp;B13&amp;C13&amp;E13</f>
        <v>ViolaStoermerFUPPER VALLEY RUNNING CLUB</v>
      </c>
      <c r="G13" s="22">
        <f>SUMIF('Aviation 4M'!$F$2:$F$300,$F13,'Aviation 4M'!$J$2:$J$300)</f>
        <v>0</v>
      </c>
      <c r="H13" s="22">
        <f>SUMIF('Capital City Classic'!$F$2:$F$300,$F13,'Capital City Classic'!$J$2:$J$300)</f>
        <v>0</v>
      </c>
      <c r="I13" s="22">
        <f>SUMIF('Auburn 10M'!$F$2:$F$296,$F13,'Auburn 10M'!$J$2:$J$296)</f>
        <v>0</v>
      </c>
      <c r="J13" s="22">
        <f>SUMIF('Tiger 12K'!$F$2:$F$300,$F13,'Tiger 12K'!$J$2:$J$300)</f>
        <v>58</v>
      </c>
      <c r="K13" s="24">
        <f>SUM(G13:J13)</f>
        <v>58</v>
      </c>
    </row>
    <row r="14" spans="1:13" x14ac:dyDescent="0.3">
      <c r="A14" t="s">
        <v>155</v>
      </c>
      <c r="B14" t="s">
        <v>156</v>
      </c>
      <c r="C14" t="s">
        <v>34</v>
      </c>
      <c r="D14">
        <v>49</v>
      </c>
      <c r="E14" s="2" t="s">
        <v>17</v>
      </c>
      <c r="F14" s="19" t="str">
        <f>A14&amp;B14&amp;C14&amp;E14</f>
        <v>KatieMillsFMILLENNIUM RUNNING</v>
      </c>
      <c r="G14" s="22">
        <f>SUMIF('Aviation 4M'!$F$2:$F$300,$F14,'Aviation 4M'!$J$2:$J$300)</f>
        <v>11</v>
      </c>
      <c r="H14" s="22">
        <f>SUMIF('Capital City Classic'!$F$2:$F$300,$F14,'Capital City Classic'!$J$2:$J$300)</f>
        <v>1</v>
      </c>
      <c r="I14" s="22">
        <f>SUMIF('Auburn 10M'!$F$2:$F$296,$F14,'Auburn 10M'!$J$2:$J$296)</f>
        <v>0</v>
      </c>
      <c r="J14" s="22">
        <f>SUMIF('Tiger 12K'!$F$2:$F$300,$F14,'Tiger 12K'!$J$2:$J$300)</f>
        <v>24</v>
      </c>
      <c r="K14" s="24">
        <f>SUM(G14:J14)</f>
        <v>36</v>
      </c>
    </row>
    <row r="15" spans="1:13" x14ac:dyDescent="0.3">
      <c r="A15" t="s">
        <v>274</v>
      </c>
      <c r="B15" t="s">
        <v>275</v>
      </c>
      <c r="C15" t="s">
        <v>34</v>
      </c>
      <c r="D15">
        <v>47</v>
      </c>
      <c r="E15" s="2" t="s">
        <v>17</v>
      </c>
      <c r="F15" s="19" t="str">
        <f>A15&amp;B15&amp;C15&amp;E15</f>
        <v>LauraHeathFMILLENNIUM RUNNING</v>
      </c>
      <c r="G15" s="22">
        <f>SUMIF('Aviation 4M'!$F$2:$F$300,$F15,'Aviation 4M'!$J$2:$J$300)</f>
        <v>0</v>
      </c>
      <c r="H15" s="22">
        <f>SUMIF('Capital City Classic'!$F$2:$F$300,$F15,'Capital City Classic'!$J$2:$J$300)</f>
        <v>26</v>
      </c>
      <c r="I15" s="22">
        <f>SUMIF('Auburn 10M'!$F$2:$F$296,$F15,'Auburn 10M'!$J$2:$J$296)</f>
        <v>7.25</v>
      </c>
      <c r="J15" s="22">
        <f>SUMIF('Tiger 12K'!$F$2:$F$300,$F15,'Tiger 12K'!$J$2:$J$300)</f>
        <v>0</v>
      </c>
      <c r="K15" s="24">
        <f>SUM(G15:J15)</f>
        <v>33.25</v>
      </c>
    </row>
    <row r="16" spans="1:13" x14ac:dyDescent="0.3">
      <c r="A16" t="s">
        <v>497</v>
      </c>
      <c r="B16" t="s">
        <v>603</v>
      </c>
      <c r="C16" t="s">
        <v>34</v>
      </c>
      <c r="D16">
        <v>40</v>
      </c>
      <c r="E16" t="s">
        <v>18</v>
      </c>
      <c r="F16" s="19" t="str">
        <f>A16&amp;B16&amp;C16&amp;E16</f>
        <v>MeganCrossFUPPER VALLEY RUNNING CLUB</v>
      </c>
      <c r="G16" s="22">
        <f>SUMIF('Aviation 4M'!$F$2:$F$300,$F16,'Aviation 4M'!$J$2:$J$300)</f>
        <v>0</v>
      </c>
      <c r="H16" s="22">
        <f>SUMIF('Capital City Classic'!$F$2:$F$300,$F16,'Capital City Classic'!$J$2:$J$300)</f>
        <v>0</v>
      </c>
      <c r="I16" s="22">
        <f>SUMIF('Auburn 10M'!$F$2:$F$296,$F16,'Auburn 10M'!$J$2:$J$296)</f>
        <v>0</v>
      </c>
      <c r="J16" s="22">
        <f>SUMIF('Tiger 12K'!$F$2:$F$300,$F16,'Tiger 12K'!$J$2:$J$300)</f>
        <v>32</v>
      </c>
      <c r="K16" s="24">
        <f>SUM(G16:J16)</f>
        <v>32</v>
      </c>
    </row>
    <row r="17" spans="1:11" x14ac:dyDescent="0.3">
      <c r="A17" s="3" t="s">
        <v>116</v>
      </c>
      <c r="B17" s="3" t="s">
        <v>117</v>
      </c>
      <c r="C17" s="3" t="s">
        <v>34</v>
      </c>
      <c r="D17" s="3">
        <v>48</v>
      </c>
      <c r="E17" s="2" t="s">
        <v>15</v>
      </c>
      <c r="F17" s="19" t="str">
        <f>A17&amp;B17&amp;C17&amp;E17</f>
        <v>MichelleBeckFGATE CITY STRIDERS</v>
      </c>
      <c r="G17" s="22">
        <f>SUMIF('Aviation 4M'!$F$2:$F$300,$F17,'Aviation 4M'!$J$2:$J$300)</f>
        <v>32</v>
      </c>
      <c r="H17" s="22">
        <f>SUMIF('Capital City Classic'!$F$2:$F$300,$F17,'Capital City Classic'!$J$2:$J$300)</f>
        <v>0</v>
      </c>
      <c r="I17" s="22">
        <f>SUMIF('Auburn 10M'!$F$2:$F$296,$F17,'Auburn 10M'!$J$2:$J$296)</f>
        <v>0</v>
      </c>
      <c r="J17" s="22">
        <f>SUMIF('Tiger 12K'!$F$2:$F$300,$F17,'Tiger 12K'!$J$2:$J$300)</f>
        <v>0</v>
      </c>
      <c r="K17" s="24">
        <f>SUM(G17:J17)</f>
        <v>32</v>
      </c>
    </row>
    <row r="18" spans="1:11" x14ac:dyDescent="0.3">
      <c r="A18" t="s">
        <v>387</v>
      </c>
      <c r="B18" t="s">
        <v>388</v>
      </c>
      <c r="C18" t="s">
        <v>34</v>
      </c>
      <c r="D18">
        <v>44</v>
      </c>
      <c r="E18" t="s">
        <v>16</v>
      </c>
      <c r="F18" s="19" t="str">
        <f>A18&amp;B18&amp;C18&amp;E18</f>
        <v>KatyVeprauskasFGREATER DERRY TRACK CLUB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0</v>
      </c>
      <c r="I18" s="22">
        <f>SUMIF('Auburn 10M'!$F$2:$F$296,$F18,'Auburn 10M'!$J$2:$J$296)</f>
        <v>40</v>
      </c>
      <c r="J18" s="22">
        <f>SUMIF('Tiger 12K'!$F$2:$F$300,$F18,'Tiger 12K'!$J$2:$J$300)</f>
        <v>0</v>
      </c>
      <c r="K18" s="24">
        <f>SUM(G18:J18)</f>
        <v>40</v>
      </c>
    </row>
    <row r="19" spans="1:11" x14ac:dyDescent="0.3">
      <c r="A19" s="3" t="s">
        <v>122</v>
      </c>
      <c r="B19" s="3" t="s">
        <v>123</v>
      </c>
      <c r="C19" s="3" t="s">
        <v>34</v>
      </c>
      <c r="D19" s="3">
        <v>46</v>
      </c>
      <c r="E19" t="s">
        <v>16</v>
      </c>
      <c r="F19" s="19" t="str">
        <f>A19&amp;B19&amp;C19&amp;E19</f>
        <v>JulieKraftFGREATER DERRY TRACK CLUB</v>
      </c>
      <c r="G19" s="22">
        <f>SUMIF('Aviation 4M'!$F$2:$F$300,$F19,'Aviation 4M'!$J$2:$J$300)</f>
        <v>21</v>
      </c>
      <c r="H19" s="22">
        <f>SUMIF('Capital City Classic'!$F$2:$F$300,$F19,'Capital City Classic'!$J$2:$J$300)</f>
        <v>0</v>
      </c>
      <c r="I19" s="22">
        <f>SUMIF('Auburn 10M'!$F$2:$F$296,$F19,'Auburn 10M'!$J$2:$J$296)</f>
        <v>0</v>
      </c>
      <c r="J19" s="22">
        <f>SUMIF('Tiger 12K'!$F$2:$F$300,$F19,'Tiger 12K'!$J$2:$J$300)</f>
        <v>0</v>
      </c>
      <c r="K19" s="24">
        <f>SUM(G19:J19)</f>
        <v>21</v>
      </c>
    </row>
    <row r="20" spans="1:11" x14ac:dyDescent="0.3">
      <c r="A20" t="s">
        <v>129</v>
      </c>
      <c r="B20" t="s">
        <v>98</v>
      </c>
      <c r="C20" t="s">
        <v>34</v>
      </c>
      <c r="D20">
        <v>44</v>
      </c>
      <c r="E20" s="2" t="s">
        <v>17</v>
      </c>
      <c r="F20" s="19" t="str">
        <f>A20&amp;B20&amp;C20&amp;E20</f>
        <v>KerriBoucherFMILLENNIUM RUNNING</v>
      </c>
      <c r="G20" s="22">
        <f>SUMIF('Aviation 4M'!$F$2:$F$300,$F20,'Aviation 4M'!$J$2:$J$300)</f>
        <v>15.5</v>
      </c>
      <c r="H20" s="22">
        <f>SUMIF('Capital City Classic'!$F$2:$F$300,$F20,'Capital City Classic'!$J$2:$J$300)</f>
        <v>1.3</v>
      </c>
      <c r="I20" s="22">
        <f>SUMIF('Auburn 10M'!$F$2:$F$296,$F20,'Auburn 10M'!$J$2:$J$296)</f>
        <v>1</v>
      </c>
      <c r="J20" s="22">
        <f>SUMIF('Tiger 12K'!$F$2:$F$300,$F20,'Tiger 12K'!$J$2:$J$300)</f>
        <v>0</v>
      </c>
      <c r="K20" s="24">
        <f>SUM(G20:J20)</f>
        <v>17.8</v>
      </c>
    </row>
    <row r="21" spans="1:11" x14ac:dyDescent="0.3">
      <c r="A21" t="s">
        <v>147</v>
      </c>
      <c r="B21" t="s">
        <v>324</v>
      </c>
      <c r="C21" t="s">
        <v>34</v>
      </c>
      <c r="D21">
        <v>48</v>
      </c>
      <c r="E21" s="2" t="s">
        <v>15</v>
      </c>
      <c r="F21" s="19" t="str">
        <f>A21&amp;B21&amp;C21&amp;E21</f>
        <v>JohannaLisle NewboldFGATE CITY STRIDERS</v>
      </c>
      <c r="G21" s="22">
        <f>SUMIF('Aviation 4M'!$F$2:$F$300,$F21,'Aviation 4M'!$J$2:$J$300)</f>
        <v>14.5</v>
      </c>
      <c r="H21" s="22">
        <f>SUMIF('Capital City Classic'!$F$2:$F$300,$F21,'Capital City Classic'!$J$2:$J$300)</f>
        <v>1.5</v>
      </c>
      <c r="I21" s="22">
        <f>SUMIF('Auburn 10M'!$F$2:$F$296,$F21,'Auburn 10M'!$J$2:$J$296)</f>
        <v>1</v>
      </c>
      <c r="J21" s="22">
        <f>SUMIF('Tiger 12K'!$F$2:$F$300,$F21,'Tiger 12K'!$J$2:$J$300)</f>
        <v>0</v>
      </c>
      <c r="K21" s="24">
        <f>SUM(G21:J21)</f>
        <v>17</v>
      </c>
    </row>
    <row r="22" spans="1:11" x14ac:dyDescent="0.3">
      <c r="A22" t="s">
        <v>280</v>
      </c>
      <c r="B22" t="s">
        <v>281</v>
      </c>
      <c r="C22" t="s">
        <v>34</v>
      </c>
      <c r="D22">
        <v>43</v>
      </c>
      <c r="E22" t="s">
        <v>16</v>
      </c>
      <c r="F22" s="19" t="str">
        <f>A22&amp;B22&amp;C22&amp;E22</f>
        <v>MeredithAbramsonFGREATER DERRY TRACK CLUB</v>
      </c>
      <c r="G22" s="22">
        <f>SUMIF('Aviation 4M'!$F$2:$F$300,$F22,'Aviation 4M'!$J$2:$J$300)</f>
        <v>0</v>
      </c>
      <c r="H22" s="22">
        <f>SUMIF('Capital City Classic'!$F$2:$F$300,$F22,'Capital City Classic'!$J$2:$J$300)</f>
        <v>12.5</v>
      </c>
      <c r="I22" s="22">
        <f>SUMIF('Auburn 10M'!$F$2:$F$296,$F22,'Auburn 10M'!$J$2:$J$296)</f>
        <v>0</v>
      </c>
      <c r="J22" s="22">
        <f>SUMIF('Tiger 12K'!$F$2:$F$300,$F22,'Tiger 12K'!$J$2:$J$300)</f>
        <v>0</v>
      </c>
      <c r="K22" s="24">
        <f>SUM(G22:J22)</f>
        <v>12.5</v>
      </c>
    </row>
    <row r="23" spans="1:11" x14ac:dyDescent="0.3">
      <c r="A23" t="s">
        <v>341</v>
      </c>
      <c r="B23" t="s">
        <v>342</v>
      </c>
      <c r="C23" t="s">
        <v>34</v>
      </c>
      <c r="D23">
        <v>42</v>
      </c>
      <c r="E23" s="2" t="s">
        <v>15</v>
      </c>
      <c r="F23" s="19" t="str">
        <f>A23&amp;B23&amp;C23&amp;E23</f>
        <v>ChristyKervinFGATE CITY STRIDERS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0</v>
      </c>
      <c r="I23" s="22">
        <f>SUMIF('Auburn 10M'!$F$2:$F$296,$F23,'Auburn 10M'!$J$2:$J$296)</f>
        <v>15.5</v>
      </c>
      <c r="J23" s="22">
        <f>SUMIF('Tiger 12K'!$F$2:$F$300,$F23,'Tiger 12K'!$J$2:$J$300)</f>
        <v>0</v>
      </c>
      <c r="K23" s="24">
        <f>SUM(G23:J23)</f>
        <v>15.5</v>
      </c>
    </row>
    <row r="24" spans="1:11" x14ac:dyDescent="0.3">
      <c r="A24" t="s">
        <v>61</v>
      </c>
      <c r="B24" t="s">
        <v>284</v>
      </c>
      <c r="C24" t="s">
        <v>34</v>
      </c>
      <c r="D24">
        <v>46</v>
      </c>
      <c r="E24" s="2" t="s">
        <v>17</v>
      </c>
      <c r="F24" s="19" t="str">
        <f>A24&amp;B24&amp;C24&amp;E24</f>
        <v>KarenBergquistFMILLENNIUM RUNNING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10.5</v>
      </c>
      <c r="I24" s="22">
        <f>SUMIF('Auburn 10M'!$F$2:$F$296,$F24,'Auburn 10M'!$J$2:$J$296)</f>
        <v>1</v>
      </c>
      <c r="J24" s="22">
        <f>SUMIF('Tiger 12K'!$F$2:$F$300,$F24,'Tiger 12K'!$J$2:$J$300)</f>
        <v>0</v>
      </c>
      <c r="K24" s="24">
        <f>SUM(G24:J24)</f>
        <v>11.5</v>
      </c>
    </row>
    <row r="25" spans="1:11" x14ac:dyDescent="0.3">
      <c r="A25" t="s">
        <v>290</v>
      </c>
      <c r="B25" t="s">
        <v>200</v>
      </c>
      <c r="C25" t="s">
        <v>34</v>
      </c>
      <c r="D25">
        <v>46</v>
      </c>
      <c r="E25" s="2" t="s">
        <v>17</v>
      </c>
      <c r="F25" s="19" t="str">
        <f>A25&amp;B25&amp;C25&amp;E25</f>
        <v>AchsaKlugFMILLENNIUM RUNNING</v>
      </c>
      <c r="G25" s="22">
        <f>SUMIF('Aviation 4M'!$F$2:$F$300,$F25,'Aviation 4M'!$J$2:$J$300)</f>
        <v>0</v>
      </c>
      <c r="H25" s="22">
        <f>SUMIF('Capital City Classic'!$F$2:$F$300,$F25,'Capital City Classic'!$J$2:$J$300)</f>
        <v>8.4</v>
      </c>
      <c r="I25" s="22">
        <f>SUMIF('Auburn 10M'!$F$2:$F$296,$F25,'Auburn 10M'!$J$2:$J$296)</f>
        <v>2.4</v>
      </c>
      <c r="J25" s="22">
        <f>SUMIF('Tiger 12K'!$F$2:$F$300,$F25,'Tiger 12K'!$J$2:$J$300)</f>
        <v>0</v>
      </c>
      <c r="K25" s="24">
        <f>SUM(G25:J25)</f>
        <v>10.8</v>
      </c>
    </row>
    <row r="26" spans="1:11" x14ac:dyDescent="0.3">
      <c r="A26" s="3" t="s">
        <v>370</v>
      </c>
      <c r="B26" s="3" t="s">
        <v>544</v>
      </c>
      <c r="C26" s="3" t="s">
        <v>34</v>
      </c>
      <c r="D26" s="3">
        <v>47</v>
      </c>
      <c r="E26" s="2" t="s">
        <v>17</v>
      </c>
      <c r="F26" s="19" t="str">
        <f>A26&amp;B26&amp;C26&amp;E26</f>
        <v>EricaLetizoFMILLENNIUM RUNNING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0</v>
      </c>
      <c r="I26" s="22">
        <f>SUMIF('Auburn 10M'!$F$2:$F$296,$F26,'Auburn 10M'!$J$2:$J$296)</f>
        <v>13.5</v>
      </c>
      <c r="J26" s="22">
        <f>SUMIF('Tiger 12K'!$F$2:$F$300,$F26,'Tiger 12K'!$J$2:$J$300)</f>
        <v>0</v>
      </c>
      <c r="K26" s="24">
        <f>SUM(G26:J26)</f>
        <v>13.5</v>
      </c>
    </row>
    <row r="27" spans="1:11" x14ac:dyDescent="0.3">
      <c r="A27" t="s">
        <v>286</v>
      </c>
      <c r="B27" t="s">
        <v>287</v>
      </c>
      <c r="C27" t="s">
        <v>34</v>
      </c>
      <c r="D27">
        <v>49</v>
      </c>
      <c r="E27" s="2" t="s">
        <v>15</v>
      </c>
      <c r="F27" s="19" t="str">
        <f>A27&amp;B27&amp;C27&amp;E27</f>
        <v>ShelbyWalker-AdamsFGATE CITY STRIDERS</v>
      </c>
      <c r="G27" s="22">
        <f>SUMIF('Aviation 4M'!$F$2:$F$300,$F27,'Aviation 4M'!$J$2:$J$300)</f>
        <v>0</v>
      </c>
      <c r="H27" s="22">
        <f>SUMIF('Capital City Classic'!$F$2:$F$300,$F27,'Capital City Classic'!$J$2:$J$300)</f>
        <v>9.5</v>
      </c>
      <c r="I27" s="22">
        <f>SUMIF('Auburn 10M'!$F$2:$F$296,$F27,'Auburn 10M'!$J$2:$J$296)</f>
        <v>1</v>
      </c>
      <c r="J27" s="22">
        <f>SUMIF('Tiger 12K'!$F$2:$F$300,$F27,'Tiger 12K'!$J$2:$J$300)</f>
        <v>0</v>
      </c>
      <c r="K27" s="24">
        <f>SUM(G27:J27)</f>
        <v>10.5</v>
      </c>
    </row>
    <row r="28" spans="1:11" x14ac:dyDescent="0.3">
      <c r="A28" t="s">
        <v>433</v>
      </c>
      <c r="B28" t="s">
        <v>449</v>
      </c>
      <c r="C28" t="s">
        <v>34</v>
      </c>
      <c r="D28">
        <v>48</v>
      </c>
      <c r="E28" s="2" t="s">
        <v>17</v>
      </c>
      <c r="F28" s="19" t="str">
        <f>A28&amp;B28&amp;C28&amp;E28</f>
        <v>CathleenThompsonFMILLENNIUM RUNNING</v>
      </c>
      <c r="G28" s="22">
        <f>SUMIF('Aviation 4M'!$F$2:$F$300,$F28,'Aviation 4M'!$J$2:$J$300)</f>
        <v>0</v>
      </c>
      <c r="H28" s="22">
        <f>SUMIF('Capital City Classic'!$F$2:$F$300,$F28,'Capital City Classic'!$J$2:$J$300)</f>
        <v>0</v>
      </c>
      <c r="I28" s="22">
        <f>SUMIF('Auburn 10M'!$F$2:$F$296,$F28,'Auburn 10M'!$J$2:$J$296)</f>
        <v>10.5</v>
      </c>
      <c r="J28" s="22">
        <f>SUMIF('Tiger 12K'!$F$2:$F$300,$F28,'Tiger 12K'!$J$2:$J$300)</f>
        <v>0</v>
      </c>
      <c r="K28" s="24">
        <f>SUM(G28:J28)</f>
        <v>10.5</v>
      </c>
    </row>
    <row r="29" spans="1:11" x14ac:dyDescent="0.3">
      <c r="A29" t="s">
        <v>288</v>
      </c>
      <c r="B29" t="s">
        <v>289</v>
      </c>
      <c r="C29" t="s">
        <v>34</v>
      </c>
      <c r="D29">
        <v>46</v>
      </c>
      <c r="E29" s="2" t="s">
        <v>17</v>
      </c>
      <c r="F29" s="19" t="str">
        <f>A29&amp;B29&amp;C29&amp;E29</f>
        <v>NicoleDowningFMILLENNIUM RUNNING</v>
      </c>
      <c r="G29" s="22">
        <f>SUMIF('Aviation 4M'!$F$2:$F$300,$F29,'Aviation 4M'!$J$2:$J$300)</f>
        <v>0</v>
      </c>
      <c r="H29" s="22">
        <f>SUMIF('Capital City Classic'!$F$2:$F$300,$F29,'Capital City Classic'!$J$2:$J$300)</f>
        <v>8.6999999999999993</v>
      </c>
      <c r="I29" s="22">
        <f>SUMIF('Auburn 10M'!$F$2:$F$296,$F29,'Auburn 10M'!$J$2:$J$296)</f>
        <v>0</v>
      </c>
      <c r="J29" s="22">
        <f>SUMIF('Tiger 12K'!$F$2:$F$300,$F29,'Tiger 12K'!$J$2:$J$300)</f>
        <v>0</v>
      </c>
      <c r="K29" s="24">
        <f>SUM(G29:J29)</f>
        <v>8.6999999999999993</v>
      </c>
    </row>
    <row r="30" spans="1:11" x14ac:dyDescent="0.3">
      <c r="A30" t="s">
        <v>450</v>
      </c>
      <c r="B30" t="s">
        <v>451</v>
      </c>
      <c r="C30" t="s">
        <v>34</v>
      </c>
      <c r="D30">
        <v>48</v>
      </c>
      <c r="E30" s="2" t="s">
        <v>17</v>
      </c>
      <c r="F30" s="19" t="str">
        <f>A30&amp;B30&amp;C30&amp;E30</f>
        <v>ToryWightFMILLENNIUM RUNNING</v>
      </c>
      <c r="G30" s="22">
        <f>SUMIF('Aviation 4M'!$F$2:$F$300,$F30,'Aviation 4M'!$J$2:$J$300)</f>
        <v>0</v>
      </c>
      <c r="H30" s="22">
        <f>SUMIF('Capital City Classic'!$F$2:$F$300,$F30,'Capital City Classic'!$J$2:$J$300)</f>
        <v>0</v>
      </c>
      <c r="I30" s="22">
        <f>SUMIF('Auburn 10M'!$F$2:$F$296,$F30,'Auburn 10M'!$J$2:$J$296)</f>
        <v>9</v>
      </c>
      <c r="J30" s="22">
        <f>SUMIF('Tiger 12K'!$F$2:$F$300,$F30,'Tiger 12K'!$J$2:$J$300)</f>
        <v>0</v>
      </c>
      <c r="K30" s="24">
        <f>SUM(G30:J30)</f>
        <v>9</v>
      </c>
    </row>
    <row r="31" spans="1:11" x14ac:dyDescent="0.3">
      <c r="A31" t="s">
        <v>295</v>
      </c>
      <c r="B31" t="s">
        <v>296</v>
      </c>
      <c r="C31" t="s">
        <v>34</v>
      </c>
      <c r="D31">
        <v>42</v>
      </c>
      <c r="E31" s="2" t="s">
        <v>17</v>
      </c>
      <c r="F31" s="19" t="str">
        <f>A31&amp;B31&amp;C31&amp;E31</f>
        <v>CeciliaStoneFMILLENNIUM RUNNING</v>
      </c>
      <c r="G31" s="22">
        <f>SUMIF('Aviation 4M'!$F$2:$F$300,$F31,'Aviation 4M'!$J$2:$J$300)</f>
        <v>0</v>
      </c>
      <c r="H31" s="22">
        <f>SUMIF('Capital City Classic'!$F$2:$F$300,$F31,'Capital City Classic'!$J$2:$J$300)</f>
        <v>6.5</v>
      </c>
      <c r="I31" s="22">
        <f>SUMIF('Auburn 10M'!$F$2:$F$296,$F31,'Auburn 10M'!$J$2:$J$296)</f>
        <v>1</v>
      </c>
      <c r="J31" s="22">
        <f>SUMIF('Tiger 12K'!$F$2:$F$300,$F31,'Tiger 12K'!$J$2:$J$300)</f>
        <v>0</v>
      </c>
      <c r="K31" s="24">
        <f>SUM(G31:J31)</f>
        <v>7.5</v>
      </c>
    </row>
    <row r="32" spans="1:11" x14ac:dyDescent="0.3">
      <c r="A32" t="s">
        <v>444</v>
      </c>
      <c r="B32" t="s">
        <v>445</v>
      </c>
      <c r="C32" t="s">
        <v>34</v>
      </c>
      <c r="D32">
        <v>42</v>
      </c>
      <c r="E32" s="2" t="s">
        <v>17</v>
      </c>
      <c r="F32" s="19" t="str">
        <f>A32&amp;B32&amp;C32&amp;E32</f>
        <v>KariNewtonFMILLENNIUM RUNNING</v>
      </c>
      <c r="G32" s="22">
        <f>SUMIF('Aviation 4M'!$F$2:$F$300,$F32,'Aviation 4M'!$J$2:$J$300)</f>
        <v>0</v>
      </c>
      <c r="H32" s="22">
        <f>SUMIF('Capital City Classic'!$F$2:$F$300,$F32,'Capital City Classic'!$J$2:$J$300)</f>
        <v>0</v>
      </c>
      <c r="I32" s="22">
        <f>SUMIF('Auburn 10M'!$F$2:$F$296,$F32,'Auburn 10M'!$J$2:$J$296)</f>
        <v>7.5</v>
      </c>
      <c r="J32" s="22">
        <f>SUMIF('Tiger 12K'!$F$2:$F$300,$F32,'Tiger 12K'!$J$2:$J$300)</f>
        <v>0</v>
      </c>
      <c r="K32" s="24">
        <f>SUM(G32:J32)</f>
        <v>7.5</v>
      </c>
    </row>
    <row r="33" spans="1:11" x14ac:dyDescent="0.3">
      <c r="A33" t="s">
        <v>442</v>
      </c>
      <c r="B33" t="s">
        <v>443</v>
      </c>
      <c r="C33" t="s">
        <v>34</v>
      </c>
      <c r="D33">
        <v>40</v>
      </c>
      <c r="E33" s="2" t="s">
        <v>17</v>
      </c>
      <c r="F33" s="19" t="str">
        <f>A33&amp;B33&amp;C33&amp;E33</f>
        <v>AnnEdwardsFMILLENNIUM RUNNING</v>
      </c>
      <c r="G33" s="22">
        <f>SUMIF('Aviation 4M'!$F$2:$F$300,$F33,'Aviation 4M'!$J$2:$J$300)</f>
        <v>0</v>
      </c>
      <c r="H33" s="22">
        <f>SUMIF('Capital City Classic'!$F$2:$F$300,$F33,'Capital City Classic'!$J$2:$J$300)</f>
        <v>0</v>
      </c>
      <c r="I33" s="22">
        <f>SUMIF('Auburn 10M'!$F$2:$F$296,$F33,'Auburn 10M'!$J$2:$J$296)</f>
        <v>7</v>
      </c>
      <c r="J33" s="22">
        <f>SUMIF('Tiger 12K'!$F$2:$F$300,$F33,'Tiger 12K'!$J$2:$J$300)</f>
        <v>0</v>
      </c>
      <c r="K33" s="24">
        <f>SUM(G33:J33)</f>
        <v>7</v>
      </c>
    </row>
    <row r="34" spans="1:11" x14ac:dyDescent="0.3">
      <c r="A34" t="s">
        <v>307</v>
      </c>
      <c r="B34" t="s">
        <v>308</v>
      </c>
      <c r="C34" t="s">
        <v>34</v>
      </c>
      <c r="D34">
        <v>48</v>
      </c>
      <c r="E34" s="2" t="s">
        <v>17</v>
      </c>
      <c r="F34" s="19" t="str">
        <f>A34&amp;B34&amp;C34&amp;E34</f>
        <v>ErickaSwettFMILLENNIUM RUNNING</v>
      </c>
      <c r="G34" s="22">
        <f>SUMIF('Aviation 4M'!$F$2:$F$300,$F34,'Aviation 4M'!$J$2:$J$300)</f>
        <v>0</v>
      </c>
      <c r="H34" s="22">
        <f>SUMIF('Capital City Classic'!$F$2:$F$300,$F34,'Capital City Classic'!$J$2:$J$300)</f>
        <v>4</v>
      </c>
      <c r="I34" s="22">
        <f>SUMIF('Auburn 10M'!$F$2:$F$296,$F34,'Auburn 10M'!$J$2:$J$296)</f>
        <v>1.2</v>
      </c>
      <c r="J34" s="22">
        <f>SUMIF('Tiger 12K'!$F$2:$F$300,$F34,'Tiger 12K'!$J$2:$J$300)</f>
        <v>0</v>
      </c>
      <c r="K34" s="24">
        <f>SUM(G34:J34)</f>
        <v>5.2</v>
      </c>
    </row>
    <row r="35" spans="1:11" x14ac:dyDescent="0.3">
      <c r="A35" s="3" t="s">
        <v>455</v>
      </c>
      <c r="B35" s="3" t="s">
        <v>565</v>
      </c>
      <c r="C35" s="3" t="s">
        <v>34</v>
      </c>
      <c r="D35" s="3">
        <v>45</v>
      </c>
      <c r="E35" s="2" t="s">
        <v>17</v>
      </c>
      <c r="F35" s="19" t="str">
        <f>A35&amp;B35&amp;C35&amp;E35</f>
        <v>SheilaWilsonFMILLENNIUM RUNNING</v>
      </c>
      <c r="G35" s="22">
        <f>SUMIF('Aviation 4M'!$F$2:$F$300,$F35,'Aviation 4M'!$J$2:$J$300)</f>
        <v>0</v>
      </c>
      <c r="H35" s="22">
        <f>SUMIF('Capital City Classic'!$F$2:$F$300,$F35,'Capital City Classic'!$J$2:$J$300)</f>
        <v>0</v>
      </c>
      <c r="I35" s="22">
        <f>SUMIF('Auburn 10M'!$F$2:$F$296,$F35,'Auburn 10M'!$J$2:$J$296)</f>
        <v>5.5</v>
      </c>
      <c r="J35" s="22">
        <f>SUMIF('Tiger 12K'!$F$2:$F$300,$F35,'Tiger 12K'!$J$2:$J$300)</f>
        <v>0</v>
      </c>
      <c r="K35" s="24">
        <f>SUM(G35:J35)</f>
        <v>5.5</v>
      </c>
    </row>
    <row r="36" spans="1:11" x14ac:dyDescent="0.3">
      <c r="A36" t="s">
        <v>311</v>
      </c>
      <c r="B36" t="s">
        <v>312</v>
      </c>
      <c r="C36" t="s">
        <v>34</v>
      </c>
      <c r="D36">
        <v>43</v>
      </c>
      <c r="E36" s="2" t="s">
        <v>17</v>
      </c>
      <c r="F36" s="19" t="str">
        <f>A36&amp;B36&amp;C36&amp;E36</f>
        <v>NityaDhakarFMILLENNIUM RUNNING</v>
      </c>
      <c r="G36" s="22">
        <f>SUMIF('Aviation 4M'!$F$2:$F$300,$F36,'Aviation 4M'!$J$2:$J$300)</f>
        <v>0</v>
      </c>
      <c r="H36" s="22">
        <f>SUMIF('Capital City Classic'!$F$2:$F$300,$F36,'Capital City Classic'!$J$2:$J$300)</f>
        <v>3.5</v>
      </c>
      <c r="I36" s="22">
        <f>SUMIF('Auburn 10M'!$F$2:$F$296,$F36,'Auburn 10M'!$J$2:$J$296)</f>
        <v>0</v>
      </c>
      <c r="J36" s="22">
        <f>SUMIF('Tiger 12K'!$F$2:$F$300,$F36,'Tiger 12K'!$J$2:$J$300)</f>
        <v>0</v>
      </c>
      <c r="K36" s="24">
        <f>SUM(G36:J36)</f>
        <v>3.5</v>
      </c>
    </row>
    <row r="37" spans="1:11" x14ac:dyDescent="0.3">
      <c r="A37" t="s">
        <v>107</v>
      </c>
      <c r="B37" t="s">
        <v>364</v>
      </c>
      <c r="C37" t="s">
        <v>34</v>
      </c>
      <c r="D37">
        <v>46</v>
      </c>
      <c r="E37" s="2" t="s">
        <v>15</v>
      </c>
      <c r="F37" s="19" t="str">
        <f>A37&amp;B37&amp;C37&amp;E37</f>
        <v>AngelaPoulinFGATE CITY STRIDERS</v>
      </c>
      <c r="G37" s="22">
        <f>SUMIF('Aviation 4M'!$F$2:$F$300,$F37,'Aviation 4M'!$J$2:$J$300)</f>
        <v>0</v>
      </c>
      <c r="H37" s="22">
        <f>SUMIF('Capital City Classic'!$F$2:$F$300,$F37,'Capital City Classic'!$J$2:$J$300)</f>
        <v>0</v>
      </c>
      <c r="I37" s="22">
        <f>SUMIF('Auburn 10M'!$F$2:$F$296,$F37,'Auburn 10M'!$J$2:$J$296)</f>
        <v>3</v>
      </c>
      <c r="J37" s="22">
        <f>SUMIF('Tiger 12K'!$F$2:$F$300,$F37,'Tiger 12K'!$J$2:$J$300)</f>
        <v>0</v>
      </c>
      <c r="K37" s="24">
        <f>SUM(G37:J37)</f>
        <v>3</v>
      </c>
    </row>
    <row r="38" spans="1:11" x14ac:dyDescent="0.3">
      <c r="A38" t="s">
        <v>32</v>
      </c>
      <c r="B38" t="s">
        <v>317</v>
      </c>
      <c r="C38" t="s">
        <v>34</v>
      </c>
      <c r="D38">
        <v>43</v>
      </c>
      <c r="E38" t="s">
        <v>16</v>
      </c>
      <c r="F38" s="19" t="str">
        <f>A38&amp;B38&amp;C38&amp;E38</f>
        <v>JenniferCollettiFGREATER DERRY TRACK CLUB</v>
      </c>
      <c r="G38" s="22">
        <f>SUMIF('Aviation 4M'!$F$2:$F$300,$F38,'Aviation 4M'!$J$2:$J$300)</f>
        <v>0</v>
      </c>
      <c r="H38" s="22">
        <f>SUMIF('Capital City Classic'!$F$2:$F$300,$F38,'Capital City Classic'!$J$2:$J$300)</f>
        <v>2.6</v>
      </c>
      <c r="I38" s="22">
        <f>SUMIF('Auburn 10M'!$F$2:$F$296,$F38,'Auburn 10M'!$J$2:$J$296)</f>
        <v>0</v>
      </c>
      <c r="J38" s="22">
        <f>SUMIF('Tiger 12K'!$F$2:$F$300,$F38,'Tiger 12K'!$J$2:$J$300)</f>
        <v>0</v>
      </c>
      <c r="K38" s="24">
        <f>SUM(G38:J38)</f>
        <v>2.6</v>
      </c>
    </row>
    <row r="39" spans="1:11" x14ac:dyDescent="0.3">
      <c r="A39" t="s">
        <v>360</v>
      </c>
      <c r="B39" t="s">
        <v>365</v>
      </c>
      <c r="C39" t="s">
        <v>34</v>
      </c>
      <c r="D39">
        <v>46</v>
      </c>
      <c r="E39" s="2" t="s">
        <v>15</v>
      </c>
      <c r="F39" s="19" t="str">
        <f>A39&amp;B39&amp;C39&amp;E39</f>
        <v>KellyReinhartFGATE CITY STRIDERS</v>
      </c>
      <c r="G39" s="22">
        <f>SUMIF('Aviation 4M'!$F$2:$F$300,$F39,'Aviation 4M'!$J$2:$J$300)</f>
        <v>0</v>
      </c>
      <c r="H39" s="22">
        <f>SUMIF('Capital City Classic'!$F$2:$F$300,$F39,'Capital City Classic'!$J$2:$J$300)</f>
        <v>0</v>
      </c>
      <c r="I39" s="22">
        <f>SUMIF('Auburn 10M'!$F$2:$F$296,$F39,'Auburn 10M'!$J$2:$J$296)</f>
        <v>2.6</v>
      </c>
      <c r="J39" s="22">
        <f>SUMIF('Tiger 12K'!$F$2:$F$300,$F39,'Tiger 12K'!$J$2:$J$300)</f>
        <v>0</v>
      </c>
      <c r="K39" s="24">
        <f>SUM(G39:J39)</f>
        <v>2.6</v>
      </c>
    </row>
    <row r="40" spans="1:11" x14ac:dyDescent="0.3">
      <c r="A40" s="3" t="s">
        <v>107</v>
      </c>
      <c r="B40" s="3" t="s">
        <v>473</v>
      </c>
      <c r="C40" s="3" t="s">
        <v>34</v>
      </c>
      <c r="D40" s="3">
        <v>49</v>
      </c>
      <c r="E40" s="2" t="s">
        <v>17</v>
      </c>
      <c r="F40" s="19" t="str">
        <f>A40&amp;B40&amp;C40&amp;E40</f>
        <v>AngelaNordabyFMILLENNIUM RUNNING</v>
      </c>
      <c r="G40" s="22">
        <f>SUMIF('Aviation 4M'!$F$2:$F$300,$F40,'Aviation 4M'!$J$2:$J$300)</f>
        <v>0</v>
      </c>
      <c r="H40" s="22">
        <f>SUMIF('Capital City Classic'!$F$2:$F$300,$F40,'Capital City Classic'!$J$2:$J$300)</f>
        <v>0</v>
      </c>
      <c r="I40" s="22">
        <f>SUMIF('Auburn 10M'!$F$2:$F$296,$F40,'Auburn 10M'!$J$2:$J$296)</f>
        <v>2</v>
      </c>
      <c r="J40" s="22">
        <f>SUMIF('Tiger 12K'!$F$2:$F$300,$F40,'Tiger 12K'!$J$2:$J$300)</f>
        <v>0</v>
      </c>
      <c r="K40" s="24">
        <f>SUM(G40:J40)</f>
        <v>2</v>
      </c>
    </row>
    <row r="41" spans="1:11" x14ac:dyDescent="0.3">
      <c r="A41" t="s">
        <v>325</v>
      </c>
      <c r="B41" t="s">
        <v>326</v>
      </c>
      <c r="C41" t="s">
        <v>34</v>
      </c>
      <c r="D41">
        <v>48</v>
      </c>
      <c r="E41" s="2" t="s">
        <v>17</v>
      </c>
      <c r="F41" s="19" t="str">
        <f>A41&amp;B41&amp;C41&amp;E41</f>
        <v>HeatherTaylorFMILLENNIUM RUNNING</v>
      </c>
      <c r="G41" s="22">
        <f>SUMIF('Aviation 4M'!$F$2:$F$300,$F41,'Aviation 4M'!$J$2:$J$300)</f>
        <v>0</v>
      </c>
      <c r="H41" s="22">
        <f>SUMIF('Capital City Classic'!$F$2:$F$300,$F41,'Capital City Classic'!$J$2:$J$300)</f>
        <v>1.4</v>
      </c>
      <c r="I41" s="22">
        <f>SUMIF('Auburn 10M'!$F$2:$F$296,$F41,'Auburn 10M'!$J$2:$J$296)</f>
        <v>0</v>
      </c>
      <c r="J41" s="22">
        <f>SUMIF('Tiger 12K'!$F$2:$F$300,$F41,'Tiger 12K'!$J$2:$J$300)</f>
        <v>0</v>
      </c>
      <c r="K41" s="24">
        <f>SUM(G41:J41)</f>
        <v>1.4</v>
      </c>
    </row>
    <row r="42" spans="1:11" x14ac:dyDescent="0.3">
      <c r="A42" s="3" t="s">
        <v>461</v>
      </c>
      <c r="B42" s="3" t="s">
        <v>462</v>
      </c>
      <c r="C42" s="3" t="s">
        <v>34</v>
      </c>
      <c r="D42" s="3">
        <v>40</v>
      </c>
      <c r="E42" s="2" t="s">
        <v>17</v>
      </c>
      <c r="F42" s="19" t="str">
        <f>A42&amp;B42&amp;C42&amp;E42</f>
        <v>AshleyFurnessFMILLENNIUM RUNNING</v>
      </c>
      <c r="G42" s="22">
        <f>SUMIF('Aviation 4M'!$F$2:$F$300,$F42,'Aviation 4M'!$J$2:$J$300)</f>
        <v>0</v>
      </c>
      <c r="H42" s="22">
        <f>SUMIF('Capital City Classic'!$F$2:$F$300,$F42,'Capital City Classic'!$J$2:$J$300)</f>
        <v>0</v>
      </c>
      <c r="I42" s="22">
        <f>SUMIF('Auburn 10M'!$F$2:$F$296,$F42,'Auburn 10M'!$J$2:$J$296)</f>
        <v>1.3</v>
      </c>
      <c r="J42" s="22">
        <f>SUMIF('Tiger 12K'!$F$2:$F$300,$F42,'Tiger 12K'!$J$2:$J$300)</f>
        <v>0</v>
      </c>
      <c r="K42" s="24">
        <f>SUM(G42:J42)</f>
        <v>1.3</v>
      </c>
    </row>
    <row r="43" spans="1:11" x14ac:dyDescent="0.3">
      <c r="A43" t="s">
        <v>116</v>
      </c>
      <c r="B43" t="s">
        <v>372</v>
      </c>
      <c r="C43" t="s">
        <v>34</v>
      </c>
      <c r="D43">
        <v>40</v>
      </c>
      <c r="E43" s="2" t="s">
        <v>15</v>
      </c>
      <c r="F43" s="19" t="str">
        <f>A43&amp;B43&amp;C43&amp;E43</f>
        <v>MichelleBarzagaFGATE CITY STRIDERS</v>
      </c>
      <c r="G43" s="22">
        <f>SUMIF('Aviation 4M'!$F$2:$F$300,$F43,'Aviation 4M'!$J$2:$J$300)</f>
        <v>0</v>
      </c>
      <c r="H43" s="22">
        <f>SUMIF('Capital City Classic'!$F$2:$F$300,$F43,'Capital City Classic'!$J$2:$J$300)</f>
        <v>0</v>
      </c>
      <c r="I43" s="22">
        <f>SUMIF('Auburn 10M'!$F$2:$F$296,$F43,'Auburn 10M'!$J$2:$J$296)</f>
        <v>1</v>
      </c>
      <c r="J43" s="22">
        <f>SUMIF('Tiger 12K'!$F$2:$F$300,$F43,'Tiger 12K'!$J$2:$J$300)</f>
        <v>0</v>
      </c>
      <c r="K43" s="24">
        <f>SUM(G43:J43)</f>
        <v>1</v>
      </c>
    </row>
    <row r="44" spans="1:11" x14ac:dyDescent="0.3">
      <c r="A44" s="3" t="s">
        <v>491</v>
      </c>
      <c r="B44" s="3" t="s">
        <v>492</v>
      </c>
      <c r="C44" s="3" t="s">
        <v>34</v>
      </c>
      <c r="D44" s="3">
        <v>40</v>
      </c>
      <c r="E44" s="2" t="s">
        <v>17</v>
      </c>
      <c r="F44" s="19" t="str">
        <f>A44&amp;B44&amp;C44&amp;E44</f>
        <v>SamanthaDignanFMILLENNIUM RUNNING</v>
      </c>
      <c r="G44" s="22">
        <f>SUMIF('Aviation 4M'!$F$2:$F$300,$F44,'Aviation 4M'!$J$2:$J$300)</f>
        <v>0</v>
      </c>
      <c r="H44" s="22">
        <f>SUMIF('Capital City Classic'!$F$2:$F$300,$F44,'Capital City Classic'!$J$2:$J$300)</f>
        <v>0</v>
      </c>
      <c r="I44" s="22">
        <f>SUMIF('Auburn 10M'!$F$2:$F$296,$F44,'Auburn 10M'!$J$2:$J$296)</f>
        <v>1</v>
      </c>
      <c r="J44" s="22">
        <f>SUMIF('Tiger 12K'!$F$2:$F$300,$F44,'Tiger 12K'!$J$2:$J$300)</f>
        <v>0</v>
      </c>
      <c r="K44" s="24">
        <f>SUM(G44:J44)</f>
        <v>1</v>
      </c>
    </row>
    <row r="45" spans="1:11" x14ac:dyDescent="0.3">
      <c r="A45" s="3" t="s">
        <v>515</v>
      </c>
      <c r="B45" s="3" t="s">
        <v>516</v>
      </c>
      <c r="C45" s="3" t="s">
        <v>34</v>
      </c>
      <c r="D45" s="3">
        <v>40</v>
      </c>
      <c r="E45" s="2" t="s">
        <v>17</v>
      </c>
      <c r="F45" s="19" t="str">
        <f>A45&amp;B45&amp;C45&amp;E45</f>
        <v>Megan EliseWestbrookFMILLENNIUM RUNNING</v>
      </c>
      <c r="G45" s="22">
        <f>SUMIF('Aviation 4M'!$F$2:$F$300,$F45,'Aviation 4M'!$J$2:$J$300)</f>
        <v>0</v>
      </c>
      <c r="H45" s="22">
        <f>SUMIF('Capital City Classic'!$F$2:$F$300,$F45,'Capital City Classic'!$J$2:$J$300)</f>
        <v>0</v>
      </c>
      <c r="I45" s="22">
        <f>SUMIF('Auburn 10M'!$F$2:$F$296,$F45,'Auburn 10M'!$J$2:$J$296)</f>
        <v>1</v>
      </c>
      <c r="J45" s="22">
        <f>SUMIF('Tiger 12K'!$F$2:$F$300,$F45,'Tiger 12K'!$J$2:$J$300)</f>
        <v>0</v>
      </c>
      <c r="K45" s="24">
        <f>SUM(G45:J45)</f>
        <v>1</v>
      </c>
    </row>
    <row r="46" spans="1:11" x14ac:dyDescent="0.3">
      <c r="A46" s="3" t="s">
        <v>32</v>
      </c>
      <c r="B46" s="3" t="s">
        <v>547</v>
      </c>
      <c r="C46" s="3" t="s">
        <v>34</v>
      </c>
      <c r="D46" s="3">
        <v>41</v>
      </c>
      <c r="E46" s="2" t="s">
        <v>17</v>
      </c>
      <c r="F46" s="19" t="str">
        <f>A46&amp;B46&amp;C46&amp;E46</f>
        <v>JenniferSt. PierreFMILLENNIUM RUNNING</v>
      </c>
      <c r="G46" s="22">
        <f>SUMIF('Aviation 4M'!$F$2:$F$300,$F46,'Aviation 4M'!$J$2:$J$300)</f>
        <v>0</v>
      </c>
      <c r="H46" s="22">
        <f>SUMIF('Capital City Classic'!$F$2:$F$300,$F46,'Capital City Classic'!$J$2:$J$300)</f>
        <v>0</v>
      </c>
      <c r="I46" s="22">
        <f>SUMIF('Auburn 10M'!$F$2:$F$296,$F46,'Auburn 10M'!$J$2:$J$296)</f>
        <v>1</v>
      </c>
      <c r="J46" s="22">
        <f>SUMIF('Tiger 12K'!$F$2:$F$300,$F46,'Tiger 12K'!$J$2:$J$300)</f>
        <v>0</v>
      </c>
      <c r="K46" s="24">
        <f>SUM(G46:J46)</f>
        <v>1</v>
      </c>
    </row>
    <row r="47" spans="1:11" x14ac:dyDescent="0.3">
      <c r="A47" s="3" t="s">
        <v>476</v>
      </c>
      <c r="B47" s="3" t="s">
        <v>477</v>
      </c>
      <c r="C47" s="3" t="s">
        <v>34</v>
      </c>
      <c r="D47" s="3">
        <v>42</v>
      </c>
      <c r="E47" s="2" t="s">
        <v>17</v>
      </c>
      <c r="F47" s="19" t="str">
        <f>A47&amp;B47&amp;C47&amp;E47</f>
        <v>TaraWattFMILLENNIUM RUNNING</v>
      </c>
      <c r="G47" s="22">
        <f>SUMIF('Aviation 4M'!$F$2:$F$300,$F47,'Aviation 4M'!$J$2:$J$300)</f>
        <v>0</v>
      </c>
      <c r="H47" s="22">
        <f>SUMIF('Capital City Classic'!$F$2:$F$300,$F47,'Capital City Classic'!$J$2:$J$300)</f>
        <v>0</v>
      </c>
      <c r="I47" s="22">
        <f>SUMIF('Auburn 10M'!$F$2:$F$296,$F47,'Auburn 10M'!$J$2:$J$296)</f>
        <v>1</v>
      </c>
      <c r="J47" s="22">
        <f>SUMIF('Tiger 12K'!$F$2:$F$300,$F47,'Tiger 12K'!$J$2:$J$300)</f>
        <v>0</v>
      </c>
      <c r="K47" s="24">
        <f>SUM(G47:J47)</f>
        <v>1</v>
      </c>
    </row>
    <row r="48" spans="1:11" x14ac:dyDescent="0.3">
      <c r="A48" t="s">
        <v>370</v>
      </c>
      <c r="B48" t="s">
        <v>371</v>
      </c>
      <c r="C48" t="s">
        <v>34</v>
      </c>
      <c r="D48">
        <v>42</v>
      </c>
      <c r="E48" s="2" t="s">
        <v>15</v>
      </c>
      <c r="F48" s="19" t="str">
        <f>A48&amp;B48&amp;C48&amp;E48</f>
        <v>EricaMannettaFGATE CITY STRIDERS</v>
      </c>
      <c r="G48" s="22">
        <f>SUMIF('Aviation 4M'!$F$2:$F$300,$F48,'Aviation 4M'!$J$2:$J$300)</f>
        <v>0</v>
      </c>
      <c r="H48" s="22">
        <f>SUMIF('Capital City Classic'!$F$2:$F$300,$F48,'Capital City Classic'!$J$2:$J$300)</f>
        <v>0</v>
      </c>
      <c r="I48" s="22">
        <f>SUMIF('Auburn 10M'!$F$2:$F$296,$F48,'Auburn 10M'!$J$2:$J$296)</f>
        <v>1</v>
      </c>
      <c r="J48" s="22">
        <f>SUMIF('Tiger 12K'!$F$2:$F$300,$F48,'Tiger 12K'!$J$2:$J$300)</f>
        <v>0</v>
      </c>
      <c r="K48" s="24">
        <f>SUM(G48:J48)</f>
        <v>1</v>
      </c>
    </row>
    <row r="49" spans="1:11" x14ac:dyDescent="0.3">
      <c r="A49" t="s">
        <v>405</v>
      </c>
      <c r="B49" t="s">
        <v>189</v>
      </c>
      <c r="C49" t="s">
        <v>34</v>
      </c>
      <c r="D49">
        <v>43</v>
      </c>
      <c r="E49" t="s">
        <v>16</v>
      </c>
      <c r="F49" s="19" t="str">
        <f>A49&amp;B49&amp;C49&amp;E49</f>
        <v>AllysonScottFGREATER DERRY TRACK CLUB</v>
      </c>
      <c r="G49" s="22">
        <f>SUMIF('Aviation 4M'!$F$2:$F$300,$F49,'Aviation 4M'!$J$2:$J$300)</f>
        <v>0</v>
      </c>
      <c r="H49" s="22">
        <f>SUMIF('Capital City Classic'!$F$2:$F$300,$F49,'Capital City Classic'!$J$2:$J$300)</f>
        <v>0</v>
      </c>
      <c r="I49" s="22">
        <f>SUMIF('Auburn 10M'!$F$2:$F$296,$F49,'Auburn 10M'!$J$2:$J$296)</f>
        <v>1</v>
      </c>
      <c r="J49" s="22">
        <f>SUMIF('Tiger 12K'!$F$2:$F$300,$F49,'Tiger 12K'!$J$2:$J$300)</f>
        <v>0</v>
      </c>
      <c r="K49" s="24">
        <f>SUM(G49:J49)</f>
        <v>1</v>
      </c>
    </row>
    <row r="50" spans="1:11" x14ac:dyDescent="0.3">
      <c r="A50" s="3" t="s">
        <v>500</v>
      </c>
      <c r="B50" s="3" t="s">
        <v>501</v>
      </c>
      <c r="C50" s="3" t="s">
        <v>34</v>
      </c>
      <c r="D50" s="3">
        <v>44</v>
      </c>
      <c r="E50" s="2" t="s">
        <v>17</v>
      </c>
      <c r="F50" s="19" t="str">
        <f>A50&amp;B50&amp;C50&amp;E50</f>
        <v>MelanieHardingFMILLENNIUM RUNNING</v>
      </c>
      <c r="G50" s="22">
        <f>SUMIF('Aviation 4M'!$F$2:$F$300,$F50,'Aviation 4M'!$J$2:$J$300)</f>
        <v>0</v>
      </c>
      <c r="H50" s="22">
        <f>SUMIF('Capital City Classic'!$F$2:$F$300,$F50,'Capital City Classic'!$J$2:$J$300)</f>
        <v>0</v>
      </c>
      <c r="I50" s="22">
        <f>SUMIF('Auburn 10M'!$F$2:$F$296,$F50,'Auburn 10M'!$J$2:$J$296)</f>
        <v>1</v>
      </c>
      <c r="J50" s="22">
        <f>SUMIF('Tiger 12K'!$F$2:$F$300,$F50,'Tiger 12K'!$J$2:$J$300)</f>
        <v>0</v>
      </c>
      <c r="K50" s="24">
        <f>SUM(G50:J50)</f>
        <v>1</v>
      </c>
    </row>
    <row r="51" spans="1:11" x14ac:dyDescent="0.3">
      <c r="A51" t="s">
        <v>400</v>
      </c>
      <c r="B51" t="s">
        <v>406</v>
      </c>
      <c r="C51" t="s">
        <v>34</v>
      </c>
      <c r="D51">
        <v>45</v>
      </c>
      <c r="E51" t="s">
        <v>16</v>
      </c>
      <c r="F51" s="19" t="str">
        <f>A51&amp;B51&amp;C51&amp;E51</f>
        <v>LizMartinFGREATER DERRY TRACK CLUB</v>
      </c>
      <c r="G51" s="22">
        <f>SUMIF('Aviation 4M'!$F$2:$F$300,$F51,'Aviation 4M'!$J$2:$J$300)</f>
        <v>0</v>
      </c>
      <c r="H51" s="22">
        <f>SUMIF('Capital City Classic'!$F$2:$F$300,$F51,'Capital City Classic'!$J$2:$J$300)</f>
        <v>0</v>
      </c>
      <c r="I51" s="22">
        <f>SUMIF('Auburn 10M'!$F$2:$F$296,$F51,'Auburn 10M'!$J$2:$J$296)</f>
        <v>1</v>
      </c>
      <c r="J51" s="22">
        <f>SUMIF('Tiger 12K'!$F$2:$F$300,$F51,'Tiger 12K'!$J$2:$J$300)</f>
        <v>0</v>
      </c>
      <c r="K51" s="24">
        <f>SUM(G51:J51)</f>
        <v>1</v>
      </c>
    </row>
    <row r="52" spans="1:11" x14ac:dyDescent="0.3">
      <c r="A52" s="3" t="s">
        <v>299</v>
      </c>
      <c r="B52" s="3" t="s">
        <v>564</v>
      </c>
      <c r="C52" s="3" t="s">
        <v>34</v>
      </c>
      <c r="D52" s="3">
        <v>45</v>
      </c>
      <c r="E52" s="2" t="s">
        <v>17</v>
      </c>
      <c r="F52" s="19" t="str">
        <f>A52&amp;B52&amp;C52&amp;E52</f>
        <v>ShannonBeaumontFMILLENNIUM RUNNING</v>
      </c>
      <c r="G52" s="22">
        <f>SUMIF('Aviation 4M'!$F$2:$F$300,$F52,'Aviation 4M'!$J$2:$J$300)</f>
        <v>0</v>
      </c>
      <c r="H52" s="22">
        <f>SUMIF('Capital City Classic'!$F$2:$F$300,$F52,'Capital City Classic'!$J$2:$J$300)</f>
        <v>0</v>
      </c>
      <c r="I52" s="22">
        <f>SUMIF('Auburn 10M'!$F$2:$F$296,$F52,'Auburn 10M'!$J$2:$J$296)</f>
        <v>1</v>
      </c>
      <c r="J52" s="22">
        <f>SUMIF('Tiger 12K'!$F$2:$F$300,$F52,'Tiger 12K'!$J$2:$J$300)</f>
        <v>0</v>
      </c>
      <c r="K52" s="24">
        <f>SUM(G52:J52)</f>
        <v>1</v>
      </c>
    </row>
    <row r="53" spans="1:11" x14ac:dyDescent="0.3">
      <c r="A53" s="3" t="s">
        <v>325</v>
      </c>
      <c r="B53" s="3" t="s">
        <v>499</v>
      </c>
      <c r="C53" s="3" t="s">
        <v>34</v>
      </c>
      <c r="D53" s="3">
        <v>48</v>
      </c>
      <c r="E53" s="2" t="s">
        <v>17</v>
      </c>
      <c r="F53" s="19" t="str">
        <f>A53&amp;B53&amp;C53&amp;E53</f>
        <v>HeatherGeisserFMILLENNIUM RUNNING</v>
      </c>
      <c r="G53" s="22">
        <f>SUMIF('Aviation 4M'!$F$2:$F$300,$F53,'Aviation 4M'!$J$2:$J$300)</f>
        <v>0</v>
      </c>
      <c r="H53" s="22">
        <f>SUMIF('Capital City Classic'!$F$2:$F$300,$F53,'Capital City Classic'!$J$2:$J$300)</f>
        <v>0</v>
      </c>
      <c r="I53" s="22">
        <f>SUMIF('Auburn 10M'!$F$2:$F$296,$F53,'Auburn 10M'!$J$2:$J$296)</f>
        <v>1</v>
      </c>
      <c r="J53" s="22">
        <f>SUMIF('Tiger 12K'!$F$2:$F$300,$F53,'Tiger 12K'!$J$2:$J$300)</f>
        <v>0</v>
      </c>
      <c r="K53" s="24">
        <f>SUM(G53:J53)</f>
        <v>1</v>
      </c>
    </row>
    <row r="54" spans="1:11" x14ac:dyDescent="0.3">
      <c r="K54" s="24"/>
    </row>
    <row r="55" spans="1:11" x14ac:dyDescent="0.3">
      <c r="K55" s="24"/>
    </row>
    <row r="56" spans="1:11" x14ac:dyDescent="0.3">
      <c r="K56" s="24"/>
    </row>
    <row r="57" spans="1:11" x14ac:dyDescent="0.3">
      <c r="K57" s="24"/>
    </row>
    <row r="58" spans="1:11" x14ac:dyDescent="0.3">
      <c r="K58" s="24"/>
    </row>
    <row r="59" spans="1:11" x14ac:dyDescent="0.3">
      <c r="K59" s="24"/>
    </row>
    <row r="60" spans="1:11" x14ac:dyDescent="0.3">
      <c r="K60" s="24"/>
    </row>
    <row r="61" spans="1:11" x14ac:dyDescent="0.3">
      <c r="K61" s="24"/>
    </row>
    <row r="62" spans="1:11" x14ac:dyDescent="0.3">
      <c r="K62" s="24"/>
    </row>
    <row r="63" spans="1:11" x14ac:dyDescent="0.3">
      <c r="K63" s="24"/>
    </row>
    <row r="64" spans="1:11" x14ac:dyDescent="0.3">
      <c r="K64" s="24"/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1:11" x14ac:dyDescent="0.3">
      <c r="K161" s="24"/>
    </row>
    <row r="162" spans="11:11" x14ac:dyDescent="0.3">
      <c r="K162" s="24"/>
    </row>
    <row r="163" spans="11:11" x14ac:dyDescent="0.3">
      <c r="K163" s="24"/>
    </row>
    <row r="164" spans="11:11" x14ac:dyDescent="0.3">
      <c r="K164" s="24"/>
    </row>
    <row r="165" spans="11:11" x14ac:dyDescent="0.3">
      <c r="K165" s="24"/>
    </row>
    <row r="166" spans="11:11" x14ac:dyDescent="0.3">
      <c r="K166" s="24"/>
    </row>
    <row r="167" spans="11:11" x14ac:dyDescent="0.3">
      <c r="K167" s="24"/>
    </row>
    <row r="168" spans="11:11" x14ac:dyDescent="0.3">
      <c r="K168" s="24"/>
    </row>
    <row r="169" spans="11:11" x14ac:dyDescent="0.3">
      <c r="K169" s="24"/>
    </row>
    <row r="170" spans="11:11" x14ac:dyDescent="0.3">
      <c r="K170" s="24"/>
    </row>
    <row r="171" spans="11:11" x14ac:dyDescent="0.3">
      <c r="K171" s="24"/>
    </row>
    <row r="172" spans="11:11" x14ac:dyDescent="0.3">
      <c r="K172" s="24"/>
    </row>
    <row r="173" spans="11:11" x14ac:dyDescent="0.3">
      <c r="K173" s="24"/>
    </row>
    <row r="174" spans="11:11" x14ac:dyDescent="0.3">
      <c r="K174" s="24"/>
    </row>
    <row r="175" spans="11:11" x14ac:dyDescent="0.3">
      <c r="K175" s="24"/>
    </row>
    <row r="176" spans="1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6:11" x14ac:dyDescent="0.3">
      <c r="K369" s="24"/>
    </row>
    <row r="370" spans="6:11" x14ac:dyDescent="0.3">
      <c r="K370" s="24"/>
    </row>
    <row r="371" spans="6:11" x14ac:dyDescent="0.3">
      <c r="K371" s="24"/>
    </row>
    <row r="372" spans="6:11" x14ac:dyDescent="0.3">
      <c r="K372" s="24"/>
    </row>
    <row r="373" spans="6:11" x14ac:dyDescent="0.3">
      <c r="K373" s="24"/>
    </row>
    <row r="374" spans="6:11" x14ac:dyDescent="0.3">
      <c r="K374" s="24"/>
    </row>
    <row r="375" spans="6:11" x14ac:dyDescent="0.3">
      <c r="K375" s="24"/>
    </row>
    <row r="376" spans="6:11" x14ac:dyDescent="0.3">
      <c r="K376" s="24"/>
    </row>
    <row r="377" spans="6:11" x14ac:dyDescent="0.3">
      <c r="K377" s="24"/>
    </row>
    <row r="378" spans="6:11" x14ac:dyDescent="0.3">
      <c r="K378" s="24"/>
    </row>
    <row r="379" spans="6:11" x14ac:dyDescent="0.3">
      <c r="K379" s="24"/>
    </row>
    <row r="380" spans="6:11" x14ac:dyDescent="0.3">
      <c r="K380" s="24"/>
    </row>
    <row r="381" spans="6:11" x14ac:dyDescent="0.3">
      <c r="K381" s="24"/>
    </row>
    <row r="382" spans="6:11" x14ac:dyDescent="0.3">
      <c r="F382" s="6"/>
      <c r="K382" s="24"/>
    </row>
  </sheetData>
  <sortState xmlns:xlrd2="http://schemas.microsoft.com/office/spreadsheetml/2017/richdata2" ref="A2:K53">
    <sortCondition descending="1" ref="K1:K5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382"/>
  <sheetViews>
    <sheetView workbookViewId="0">
      <pane ySplit="1" topLeftCell="A2" activePane="bottomLeft" state="frozen"/>
      <selection pane="bottomLeft"/>
    </sheetView>
  </sheetViews>
  <sheetFormatPr defaultColWidth="12.53515625" defaultRowHeight="12.45" outlineLevelCol="1" x14ac:dyDescent="0.3"/>
  <cols>
    <col min="1" max="1" width="8.61328125" style="3" bestFit="1" customWidth="1"/>
    <col min="2" max="2" width="15.61328125" style="3" bestFit="1" customWidth="1"/>
    <col min="3" max="3" width="7.15234375" style="3" bestFit="1" customWidth="1"/>
    <col min="4" max="4" width="4.23046875" style="3" bestFit="1" customWidth="1"/>
    <col min="5" max="5" width="36.765625" style="3" bestFit="1" customWidth="1" collapsed="1"/>
    <col min="6" max="6" width="49.1523437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6.3046875" style="3" bestFit="1" customWidth="1"/>
    <col min="12" max="16384" width="12.5351562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s="3" t="s">
        <v>91</v>
      </c>
      <c r="B2" s="3" t="s">
        <v>92</v>
      </c>
      <c r="C2" s="3" t="s">
        <v>34</v>
      </c>
      <c r="D2" s="3">
        <v>56</v>
      </c>
      <c r="E2" s="3" t="s">
        <v>16</v>
      </c>
      <c r="F2" s="19" t="str">
        <f>A2&amp;B2&amp;C2&amp;E2</f>
        <v>CariHoglundFGREATER DERRY TRACK CLUB</v>
      </c>
      <c r="G2" s="22">
        <f>SUMIF('Aviation 4M'!$F$2:$F$300,$F2,'Aviation 4M'!$J$2:$J$300)</f>
        <v>80</v>
      </c>
      <c r="H2" s="22">
        <f>SUMIF('Capital City Classic'!$F$2:$F$300,$F2,'Capital City Classic'!$J$2:$J$300)</f>
        <v>34</v>
      </c>
      <c r="I2" s="22">
        <f>SUMIF('Auburn 10M'!$F$2:$F$296,$F2,'Auburn 10M'!$J$2:$J$296)</f>
        <v>24</v>
      </c>
      <c r="J2" s="22">
        <f>SUMIF('Tiger 12K'!$F$2:$F$300,$F2,'Tiger 12K'!$J$2:$J$300)</f>
        <v>80</v>
      </c>
      <c r="K2" s="24">
        <f>SUM(G2:J2)</f>
        <v>218</v>
      </c>
    </row>
    <row r="3" spans="1:13" x14ac:dyDescent="0.3">
      <c r="A3" s="3" t="s">
        <v>61</v>
      </c>
      <c r="B3" s="3" t="s">
        <v>62</v>
      </c>
      <c r="C3" s="3" t="s">
        <v>34</v>
      </c>
      <c r="D3" s="3">
        <v>59</v>
      </c>
      <c r="E3" s="3" t="s">
        <v>17</v>
      </c>
      <c r="F3" s="19" t="str">
        <f>A3&amp;B3&amp;C3&amp;E3</f>
        <v>KarenLongFMILLENNIUM RUNNING</v>
      </c>
      <c r="G3" s="22">
        <f>SUMIF('Aviation 4M'!$F$2:$F$300,$F3,'Aviation 4M'!$J$2:$J$300)</f>
        <v>96</v>
      </c>
      <c r="H3" s="22">
        <f>SUMIF('Capital City Classic'!$F$2:$F$300,$F3,'Capital City Classic'!$J$2:$J$300)</f>
        <v>0</v>
      </c>
      <c r="I3" s="22">
        <f>SUMIF('Auburn 10M'!$F$2:$F$296,$F3,'Auburn 10M'!$J$2:$J$296)</f>
        <v>100</v>
      </c>
      <c r="J3" s="22">
        <f>SUMIF('Tiger 12K'!$F$2:$F$300,$F3,'Tiger 12K'!$J$2:$J$300)</f>
        <v>0</v>
      </c>
      <c r="K3" s="24">
        <f>SUM(G3:J3)</f>
        <v>196</v>
      </c>
    </row>
    <row r="4" spans="1:13" x14ac:dyDescent="0.3">
      <c r="A4" t="s">
        <v>248</v>
      </c>
      <c r="B4" t="s">
        <v>249</v>
      </c>
      <c r="C4" t="s">
        <v>34</v>
      </c>
      <c r="D4">
        <v>51</v>
      </c>
      <c r="E4" s="2" t="s">
        <v>17</v>
      </c>
      <c r="F4" s="19" t="str">
        <f>A4&amp;B4&amp;C4&amp;E4</f>
        <v>EmaliaRubnerFMILLENNIUM RUNNING</v>
      </c>
      <c r="G4" s="22">
        <f>SUMIF('Aviation 4M'!$F$2:$F$300,$F4,'Aviation 4M'!$J$2:$J$300)</f>
        <v>0</v>
      </c>
      <c r="H4" s="22">
        <f>SUMIF('Capital City Classic'!$F$2:$F$300,$F4,'Capital City Classic'!$J$2:$J$300)</f>
        <v>76</v>
      </c>
      <c r="I4" s="22">
        <f>SUMIF('Auburn 10M'!$F$2:$F$296,$F4,'Auburn 10M'!$J$2:$J$296)</f>
        <v>72</v>
      </c>
      <c r="J4" s="22">
        <f>SUMIF('Tiger 12K'!$F$2:$F$300,$F4,'Tiger 12K'!$J$2:$J$300)</f>
        <v>0</v>
      </c>
      <c r="K4" s="24">
        <f>SUM(G4:J4)</f>
        <v>148</v>
      </c>
    </row>
    <row r="5" spans="1:13" x14ac:dyDescent="0.3">
      <c r="A5" s="3" t="s">
        <v>100</v>
      </c>
      <c r="B5" s="3" t="s">
        <v>101</v>
      </c>
      <c r="C5" s="3" t="s">
        <v>34</v>
      </c>
      <c r="D5" s="3">
        <v>59</v>
      </c>
      <c r="E5" s="3" t="s">
        <v>15</v>
      </c>
      <c r="F5" s="19" t="str">
        <f>A5&amp;B5&amp;C5&amp;E5</f>
        <v>BethWhippleFGATE CITY STRIDERS</v>
      </c>
      <c r="G5" s="22">
        <f>SUMIF('Aviation 4M'!$F$2:$F$300,$F5,'Aviation 4M'!$J$2:$J$300)</f>
        <v>76</v>
      </c>
      <c r="H5" s="22">
        <f>SUMIF('Capital City Classic'!$F$2:$F$300,$F5,'Capital City Classic'!$J$2:$J$300)</f>
        <v>22.5</v>
      </c>
      <c r="I5" s="22">
        <f>SUMIF('Auburn 10M'!$F$2:$F$296,$F5,'Auburn 10M'!$J$2:$J$296)</f>
        <v>19.5</v>
      </c>
      <c r="J5" s="22">
        <f>SUMIF('Tiger 12K'!$F$2:$F$300,$F5,'Tiger 12K'!$J$2:$J$300)</f>
        <v>0</v>
      </c>
      <c r="K5" s="24">
        <f>SUM(G5:J5)</f>
        <v>118</v>
      </c>
    </row>
    <row r="6" spans="1:13" x14ac:dyDescent="0.3">
      <c r="A6" t="s">
        <v>258</v>
      </c>
      <c r="B6" t="s">
        <v>259</v>
      </c>
      <c r="C6" t="s">
        <v>34</v>
      </c>
      <c r="D6">
        <v>58</v>
      </c>
      <c r="E6" s="2" t="s">
        <v>15</v>
      </c>
      <c r="F6" s="19" t="str">
        <f>A6&amp;B6&amp;C6&amp;E6</f>
        <v>AdrianaTyersFGATE CITY STRIDERS</v>
      </c>
      <c r="G6" s="22">
        <f>SUMIF('Aviation 4M'!$F$2:$F$300,$F6,'Aviation 4M'!$J$2:$J$300)</f>
        <v>0</v>
      </c>
      <c r="H6" s="22">
        <f>SUMIF('Capital City Classic'!$F$2:$F$300,$F6,'Capital City Classic'!$J$2:$J$300)</f>
        <v>58</v>
      </c>
      <c r="I6" s="22">
        <f>SUMIF('Auburn 10M'!$F$2:$F$296,$F6,'Auburn 10M'!$J$2:$J$296)</f>
        <v>55</v>
      </c>
      <c r="J6" s="22">
        <f>SUMIF('Tiger 12K'!$F$2:$F$300,$F6,'Tiger 12K'!$J$2:$J$300)</f>
        <v>0</v>
      </c>
      <c r="K6" s="24">
        <f>SUM(G6:J6)</f>
        <v>113</v>
      </c>
    </row>
    <row r="7" spans="1:13" x14ac:dyDescent="0.3">
      <c r="A7" t="s">
        <v>245</v>
      </c>
      <c r="B7" t="s">
        <v>203</v>
      </c>
      <c r="C7" t="s">
        <v>34</v>
      </c>
      <c r="D7">
        <v>53</v>
      </c>
      <c r="E7" s="2" t="s">
        <v>17</v>
      </c>
      <c r="F7" s="19" t="str">
        <f>A7&amp;B7&amp;C7&amp;E7</f>
        <v>YukiChorneyFMILLENNIUM RUNNING</v>
      </c>
      <c r="G7" s="22">
        <f>SUMIF('Aviation 4M'!$F$2:$F$300,$F7,'Aviation 4M'!$J$2:$J$300)</f>
        <v>0</v>
      </c>
      <c r="H7" s="22">
        <f>SUMIF('Capital City Classic'!$F$2:$F$300,$F7,'Capital City Classic'!$J$2:$J$300)</f>
        <v>84</v>
      </c>
      <c r="I7" s="22">
        <f>SUMIF('Auburn 10M'!$F$2:$F$296,$F7,'Auburn 10M'!$J$2:$J$296)</f>
        <v>0</v>
      </c>
      <c r="J7" s="22">
        <f>SUMIF('Tiger 12K'!$F$2:$F$300,$F7,'Tiger 12K'!$J$2:$J$300)</f>
        <v>0</v>
      </c>
      <c r="K7" s="24">
        <f>SUM(G7:J7)</f>
        <v>84</v>
      </c>
    </row>
    <row r="8" spans="1:13" x14ac:dyDescent="0.3">
      <c r="A8" t="s">
        <v>256</v>
      </c>
      <c r="B8" t="s">
        <v>257</v>
      </c>
      <c r="C8" t="s">
        <v>34</v>
      </c>
      <c r="D8">
        <v>55</v>
      </c>
      <c r="E8" s="2" t="s">
        <v>17</v>
      </c>
      <c r="F8" s="19" t="str">
        <f>A8&amp;B8&amp;C8&amp;E8</f>
        <v>RoxaneGagnonFMILLENNIUM RUNNING</v>
      </c>
      <c r="G8" s="22">
        <f>SUMIF('Aviation 4M'!$F$2:$F$300,$F8,'Aviation 4M'!$J$2:$J$300)</f>
        <v>0</v>
      </c>
      <c r="H8" s="22">
        <f>SUMIF('Capital City Classic'!$F$2:$F$300,$F8,'Capital City Classic'!$J$2:$J$300)</f>
        <v>61</v>
      </c>
      <c r="I8" s="22">
        <f>SUMIF('Auburn 10M'!$F$2:$F$296,$F8,'Auburn 10M'!$J$2:$J$296)</f>
        <v>30</v>
      </c>
      <c r="J8" s="22">
        <f>SUMIF('Tiger 12K'!$F$2:$F$300,$F8,'Tiger 12K'!$J$2:$J$300)</f>
        <v>0</v>
      </c>
      <c r="K8" s="24">
        <f>SUM(G8:J8)</f>
        <v>91</v>
      </c>
    </row>
    <row r="9" spans="1:13" x14ac:dyDescent="0.3">
      <c r="A9" t="s">
        <v>360</v>
      </c>
      <c r="B9" t="s">
        <v>592</v>
      </c>
      <c r="C9" t="s">
        <v>34</v>
      </c>
      <c r="D9">
        <v>58</v>
      </c>
      <c r="E9" t="s">
        <v>18</v>
      </c>
      <c r="F9" s="19" t="str">
        <f>A9&amp;B9&amp;C9&amp;E9</f>
        <v>KellyHealeyFUPPER VALLEY RUNNING CLUB</v>
      </c>
      <c r="G9" s="22">
        <f>SUMIF('Aviation 4M'!$F$2:$F$300,$F9,'Aviation 4M'!$J$2:$J$300)</f>
        <v>0</v>
      </c>
      <c r="H9" s="22">
        <f>SUMIF('Capital City Classic'!$F$2:$F$300,$F9,'Capital City Classic'!$J$2:$J$300)</f>
        <v>0</v>
      </c>
      <c r="I9" s="22">
        <f>SUMIF('Auburn 10M'!$F$2:$F$296,$F9,'Auburn 10M'!$J$2:$J$296)</f>
        <v>0</v>
      </c>
      <c r="J9" s="22">
        <f>SUMIF('Tiger 12K'!$F$2:$F$300,$F9,'Tiger 12K'!$J$2:$J$300)</f>
        <v>76</v>
      </c>
      <c r="K9" s="24">
        <f>SUM(G9:J9)</f>
        <v>76</v>
      </c>
    </row>
    <row r="10" spans="1:13" x14ac:dyDescent="0.3">
      <c r="A10" t="s">
        <v>262</v>
      </c>
      <c r="B10" t="s">
        <v>263</v>
      </c>
      <c r="C10" t="s">
        <v>34</v>
      </c>
      <c r="D10">
        <v>59</v>
      </c>
      <c r="E10" s="2" t="s">
        <v>15</v>
      </c>
      <c r="F10" s="19" t="str">
        <f>A10&amp;B10&amp;C10&amp;E10</f>
        <v>MelissaWuFGATE CITY STRIDERS</v>
      </c>
      <c r="G10" s="22">
        <f>SUMIF('Aviation 4M'!$F$2:$F$300,$F10,'Aviation 4M'!$J$2:$J$300)</f>
        <v>0</v>
      </c>
      <c r="H10" s="22">
        <f>SUMIF('Capital City Classic'!$F$2:$F$300,$F10,'Capital City Classic'!$J$2:$J$300)</f>
        <v>46</v>
      </c>
      <c r="I10" s="22">
        <f>SUMIF('Auburn 10M'!$F$2:$F$296,$F10,'Auburn 10M'!$J$2:$J$296)</f>
        <v>37</v>
      </c>
      <c r="J10" s="22">
        <f>SUMIF('Tiger 12K'!$F$2:$F$300,$F10,'Tiger 12K'!$J$2:$J$300)</f>
        <v>0</v>
      </c>
      <c r="K10" s="24">
        <f>SUM(G10:J10)</f>
        <v>83</v>
      </c>
    </row>
    <row r="11" spans="1:13" x14ac:dyDescent="0.3">
      <c r="A11" t="s">
        <v>109</v>
      </c>
      <c r="B11" t="s">
        <v>88</v>
      </c>
      <c r="C11" t="s">
        <v>34</v>
      </c>
      <c r="D11" s="3">
        <v>58</v>
      </c>
      <c r="E11" t="s">
        <v>16</v>
      </c>
      <c r="F11" s="19" t="str">
        <f>A11&amp;B11&amp;C11&amp;E11</f>
        <v>BrendaCoyleFGREATER DERRY TRACK CLUB</v>
      </c>
      <c r="G11" s="22">
        <f>SUMIF('Aviation 4M'!$F$2:$F$300,$F11,'Aviation 4M'!$J$2:$J$300)</f>
        <v>58</v>
      </c>
      <c r="H11" s="22">
        <f>SUMIF('Capital City Classic'!$F$2:$F$300,$F11,'Capital City Classic'!$J$2:$J$300)</f>
        <v>15.5</v>
      </c>
      <c r="I11" s="22">
        <f>SUMIF('Auburn 10M'!$F$2:$F$296,$F11,'Auburn 10M'!$J$2:$J$296)</f>
        <v>0</v>
      </c>
      <c r="J11" s="22">
        <f>SUMIF('Tiger 12K'!$F$2:$F$300,$F11,'Tiger 12K'!$J$2:$J$300)</f>
        <v>0</v>
      </c>
      <c r="K11" s="24">
        <f>SUM(G11:J11)</f>
        <v>73.5</v>
      </c>
    </row>
    <row r="12" spans="1:13" x14ac:dyDescent="0.3">
      <c r="A12" t="s">
        <v>337</v>
      </c>
      <c r="B12" t="s">
        <v>338</v>
      </c>
      <c r="C12" t="s">
        <v>34</v>
      </c>
      <c r="D12">
        <v>54</v>
      </c>
      <c r="E12" s="2" t="s">
        <v>15</v>
      </c>
      <c r="F12" s="19" t="str">
        <f>A12&amp;B12&amp;C12&amp;E12</f>
        <v>SuzanneBarkerFGATE CITY STRIDERS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0</v>
      </c>
      <c r="I12" s="22">
        <f>SUMIF('Auburn 10M'!$F$2:$F$296,$F12,'Auburn 10M'!$J$2:$J$296)</f>
        <v>84</v>
      </c>
      <c r="J12" s="22">
        <f>SUMIF('Tiger 12K'!$F$2:$F$300,$F12,'Tiger 12K'!$J$2:$J$300)</f>
        <v>0</v>
      </c>
      <c r="K12" s="24">
        <f>SUM(G12:J12)</f>
        <v>84</v>
      </c>
    </row>
    <row r="13" spans="1:13" x14ac:dyDescent="0.3">
      <c r="A13" s="3" t="s">
        <v>609</v>
      </c>
      <c r="B13" s="3" t="s">
        <v>610</v>
      </c>
      <c r="C13" s="3" t="s">
        <v>34</v>
      </c>
      <c r="D13" s="3">
        <v>57</v>
      </c>
      <c r="E13" t="s">
        <v>18</v>
      </c>
      <c r="F13" s="19" t="str">
        <f>A13&amp;B13&amp;C13&amp;E13</f>
        <v>JunhieOhFUPPER VALLEY RUNNING CLUB</v>
      </c>
      <c r="G13" s="22">
        <f>SUMIF('Aviation 4M'!$F$2:$F$300,$F13,'Aviation 4M'!$J$2:$J$300)</f>
        <v>0</v>
      </c>
      <c r="H13" s="22">
        <f>SUMIF('Capital City Classic'!$F$2:$F$300,$F13,'Capital City Classic'!$J$2:$J$300)</f>
        <v>0</v>
      </c>
      <c r="I13" s="22">
        <f>SUMIF('Auburn 10M'!$F$2:$F$296,$F13,'Auburn 10M'!$J$2:$J$296)</f>
        <v>0</v>
      </c>
      <c r="J13" s="22">
        <f>SUMIF('Tiger 12K'!$F$2:$F$300,$F13,'Tiger 12K'!$J$2:$J$300)</f>
        <v>68</v>
      </c>
      <c r="K13" s="24">
        <f>SUM(G13:J13)</f>
        <v>68</v>
      </c>
    </row>
    <row r="14" spans="1:13" x14ac:dyDescent="0.3">
      <c r="A14" t="s">
        <v>593</v>
      </c>
      <c r="B14" t="s">
        <v>594</v>
      </c>
      <c r="C14" t="s">
        <v>34</v>
      </c>
      <c r="D14">
        <v>51</v>
      </c>
      <c r="E14" t="s">
        <v>18</v>
      </c>
      <c r="F14" s="19" t="str">
        <f>A14&amp;B14&amp;C14&amp;E14</f>
        <v>HeleneSistiFUPPER VALLEY RUNNING CLUB</v>
      </c>
      <c r="G14" s="22">
        <f>SUMIF('Aviation 4M'!$F$2:$F$300,$F14,'Aviation 4M'!$J$2:$J$300)</f>
        <v>0</v>
      </c>
      <c r="H14" s="22">
        <f>SUMIF('Capital City Classic'!$F$2:$F$300,$F14,'Capital City Classic'!$J$2:$J$300)</f>
        <v>0</v>
      </c>
      <c r="I14" s="22">
        <f>SUMIF('Auburn 10M'!$F$2:$F$296,$F14,'Auburn 10M'!$J$2:$J$296)</f>
        <v>0</v>
      </c>
      <c r="J14" s="22">
        <f>SUMIF('Tiger 12K'!$F$2:$F$300,$F14,'Tiger 12K'!$J$2:$J$300)</f>
        <v>64</v>
      </c>
      <c r="K14" s="24">
        <f>SUM(G14:J14)</f>
        <v>64</v>
      </c>
    </row>
    <row r="15" spans="1:13" x14ac:dyDescent="0.3">
      <c r="A15" t="s">
        <v>254</v>
      </c>
      <c r="B15" t="s">
        <v>255</v>
      </c>
      <c r="C15" t="s">
        <v>34</v>
      </c>
      <c r="D15">
        <v>53</v>
      </c>
      <c r="E15" s="2" t="s">
        <v>19</v>
      </c>
      <c r="F15" s="19" t="str">
        <f>A15&amp;B15&amp;C15&amp;E15</f>
        <v>SarahOlsonFGRANITE STATE RACING TEAM</v>
      </c>
      <c r="G15" s="22">
        <f>SUMIF('Aviation 4M'!$F$2:$F$300,$F15,'Aviation 4M'!$J$2:$J$300)</f>
        <v>0</v>
      </c>
      <c r="H15" s="22">
        <f>SUMIF('Capital City Classic'!$F$2:$F$300,$F15,'Capital City Classic'!$J$2:$J$300)</f>
        <v>64</v>
      </c>
      <c r="I15" s="22">
        <f>SUMIF('Auburn 10M'!$F$2:$F$296,$F15,'Auburn 10M'!$J$2:$J$296)</f>
        <v>0</v>
      </c>
      <c r="J15" s="22">
        <f>SUMIF('Tiger 12K'!$F$2:$F$300,$F15,'Tiger 12K'!$J$2:$J$300)</f>
        <v>0</v>
      </c>
      <c r="K15" s="24">
        <f>SUM(G15:J15)</f>
        <v>64</v>
      </c>
    </row>
    <row r="16" spans="1:13" x14ac:dyDescent="0.3">
      <c r="A16" s="3" t="s">
        <v>110</v>
      </c>
      <c r="B16" s="3" t="s">
        <v>111</v>
      </c>
      <c r="C16" s="3" t="s">
        <v>34</v>
      </c>
      <c r="D16" s="3">
        <v>55</v>
      </c>
      <c r="E16" s="2" t="s">
        <v>17</v>
      </c>
      <c r="F16" s="19" t="str">
        <f>A16&amp;B16&amp;C16&amp;E16</f>
        <v>KimBonenfantFMILLENNIUM RUNNING</v>
      </c>
      <c r="G16" s="22">
        <f>SUMIF('Aviation 4M'!$F$2:$F$300,$F16,'Aviation 4M'!$J$2:$J$300)</f>
        <v>52</v>
      </c>
      <c r="H16" s="22">
        <f>SUMIF('Capital City Classic'!$F$2:$F$300,$F16,'Capital City Classic'!$J$2:$J$300)</f>
        <v>9</v>
      </c>
      <c r="I16" s="22">
        <f>SUMIF('Auburn 10M'!$F$2:$F$296,$F16,'Auburn 10M'!$J$2:$J$296)</f>
        <v>1</v>
      </c>
      <c r="J16" s="22">
        <f>SUMIF('Tiger 12K'!$F$2:$F$300,$F16,'Tiger 12K'!$J$2:$J$300)</f>
        <v>0</v>
      </c>
      <c r="K16" s="24">
        <f>SUM(G16:J16)</f>
        <v>62</v>
      </c>
    </row>
    <row r="17" spans="1:11" x14ac:dyDescent="0.3">
      <c r="A17" s="3" t="s">
        <v>107</v>
      </c>
      <c r="B17" s="3" t="s">
        <v>108</v>
      </c>
      <c r="C17" s="3" t="s">
        <v>34</v>
      </c>
      <c r="D17" s="3">
        <v>56</v>
      </c>
      <c r="E17" s="2" t="s">
        <v>15</v>
      </c>
      <c r="F17" s="19" t="str">
        <f>A17&amp;B17&amp;C17&amp;E17</f>
        <v>AngelaAnderson-ConnollyFGATE CITY STRIDERS</v>
      </c>
      <c r="G17" s="22">
        <f>SUMIF('Aviation 4M'!$F$2:$F$300,$F17,'Aviation 4M'!$J$2:$J$300)</f>
        <v>61</v>
      </c>
      <c r="H17" s="22">
        <f>SUMIF('Capital City Classic'!$F$2:$F$300,$F17,'Capital City Classic'!$J$2:$J$300)</f>
        <v>0</v>
      </c>
      <c r="I17" s="22">
        <f>SUMIF('Auburn 10M'!$F$2:$F$296,$F17,'Auburn 10M'!$J$2:$J$296)</f>
        <v>0</v>
      </c>
      <c r="J17" s="22">
        <f>SUMIF('Tiger 12K'!$F$2:$F$300,$F17,'Tiger 12K'!$J$2:$J$300)</f>
        <v>0</v>
      </c>
      <c r="K17" s="24">
        <f>SUM(G17:J17)</f>
        <v>61</v>
      </c>
    </row>
    <row r="18" spans="1:11" x14ac:dyDescent="0.3">
      <c r="A18" s="3" t="s">
        <v>141</v>
      </c>
      <c r="B18" s="3" t="s">
        <v>142</v>
      </c>
      <c r="C18" s="3" t="s">
        <v>34</v>
      </c>
      <c r="D18" s="3">
        <v>50</v>
      </c>
      <c r="E18" s="2" t="s">
        <v>17</v>
      </c>
      <c r="F18" s="19" t="str">
        <f>A18&amp;B18&amp;C18&amp;E18</f>
        <v>CaremBennettFMILLENNIUM RUNNING</v>
      </c>
      <c r="G18" s="22">
        <f>SUMIF('Aviation 4M'!$F$2:$F$300,$F18,'Aviation 4M'!$J$2:$J$300)</f>
        <v>18</v>
      </c>
      <c r="H18" s="22">
        <f>SUMIF('Capital City Classic'!$F$2:$F$300,$F18,'Capital City Classic'!$J$2:$J$300)</f>
        <v>1.8</v>
      </c>
      <c r="I18" s="22">
        <f>SUMIF('Auburn 10M'!$F$2:$F$296,$F18,'Auburn 10M'!$J$2:$J$296)</f>
        <v>1</v>
      </c>
      <c r="J18" s="22">
        <f>SUMIF('Tiger 12K'!$F$2:$F$300,$F18,'Tiger 12K'!$J$2:$J$300)</f>
        <v>34</v>
      </c>
      <c r="K18" s="24">
        <f>SUM(G18:J18)</f>
        <v>54.8</v>
      </c>
    </row>
    <row r="19" spans="1:11" x14ac:dyDescent="0.3">
      <c r="A19" t="s">
        <v>595</v>
      </c>
      <c r="B19" t="s">
        <v>596</v>
      </c>
      <c r="C19" t="s">
        <v>34</v>
      </c>
      <c r="D19">
        <v>50</v>
      </c>
      <c r="E19" t="s">
        <v>18</v>
      </c>
      <c r="F19" s="19" t="str">
        <f>A19&amp;B19&amp;C19&amp;E19</f>
        <v>LisaColganFUPPER VALLEY RUNNING CLUB</v>
      </c>
      <c r="G19" s="22">
        <f>SUMIF('Aviation 4M'!$F$2:$F$300,$F19,'Aviation 4M'!$J$2:$J$300)</f>
        <v>0</v>
      </c>
      <c r="H19" s="22">
        <f>SUMIF('Capital City Classic'!$F$2:$F$300,$F19,'Capital City Classic'!$J$2:$J$300)</f>
        <v>0</v>
      </c>
      <c r="I19" s="22">
        <f>SUMIF('Auburn 10M'!$F$2:$F$296,$F19,'Auburn 10M'!$J$2:$J$296)</f>
        <v>0</v>
      </c>
      <c r="J19" s="22">
        <f>SUMIF('Tiger 12K'!$F$2:$F$300,$F19,'Tiger 12K'!$J$2:$J$300)</f>
        <v>49</v>
      </c>
      <c r="K19" s="24">
        <f>SUM(G19:J19)</f>
        <v>49</v>
      </c>
    </row>
    <row r="20" spans="1:11" x14ac:dyDescent="0.3">
      <c r="A20" s="3" t="s">
        <v>105</v>
      </c>
      <c r="B20" s="3" t="s">
        <v>106</v>
      </c>
      <c r="C20" s="3" t="s">
        <v>34</v>
      </c>
      <c r="D20" s="3">
        <v>51</v>
      </c>
      <c r="E20" t="s">
        <v>16</v>
      </c>
      <c r="F20" s="19" t="str">
        <f>A20&amp;B20&amp;C20&amp;E20</f>
        <v>JennaAbreuFGREATER DERRY TRACK CLUB</v>
      </c>
      <c r="G20" s="22">
        <f>SUMIF('Aviation 4M'!$F$2:$F$300,$F20,'Aviation 4M'!$J$2:$J$300)</f>
        <v>49</v>
      </c>
      <c r="H20" s="22">
        <f>SUMIF('Capital City Classic'!$F$2:$F$300,$F20,'Capital City Classic'!$J$2:$J$300)</f>
        <v>0</v>
      </c>
      <c r="I20" s="22">
        <f>SUMIF('Auburn 10M'!$F$2:$F$296,$F20,'Auburn 10M'!$J$2:$J$296)</f>
        <v>0</v>
      </c>
      <c r="J20" s="22">
        <f>SUMIF('Tiger 12K'!$F$2:$F$300,$F20,'Tiger 12K'!$J$2:$J$300)</f>
        <v>0</v>
      </c>
      <c r="K20" s="24">
        <f>SUM(G20:J20)</f>
        <v>49</v>
      </c>
    </row>
    <row r="21" spans="1:11" x14ac:dyDescent="0.3">
      <c r="A21" s="3" t="s">
        <v>120</v>
      </c>
      <c r="B21" s="3" t="s">
        <v>121</v>
      </c>
      <c r="C21" s="3" t="s">
        <v>34</v>
      </c>
      <c r="D21" s="3">
        <v>58</v>
      </c>
      <c r="E21" t="s">
        <v>16</v>
      </c>
      <c r="F21" s="19" t="str">
        <f>A21&amp;B21&amp;C21&amp;E21</f>
        <v>JennJensenFGREATER DERRY TRACK CLUB</v>
      </c>
      <c r="G21" s="22">
        <f>SUMIF('Aviation 4M'!$F$2:$F$300,$F21,'Aviation 4M'!$J$2:$J$300)</f>
        <v>43</v>
      </c>
      <c r="H21" s="22">
        <f>SUMIF('Capital City Classic'!$F$2:$F$300,$F21,'Capital City Classic'!$J$2:$J$300)</f>
        <v>0</v>
      </c>
      <c r="I21" s="22">
        <f>SUMIF('Auburn 10M'!$F$2:$F$296,$F21,'Auburn 10M'!$J$2:$J$296)</f>
        <v>2.8</v>
      </c>
      <c r="J21" s="22">
        <f>SUMIF('Tiger 12K'!$F$2:$F$300,$F21,'Tiger 12K'!$J$2:$J$300)</f>
        <v>0</v>
      </c>
      <c r="K21" s="24">
        <f>SUM(G21:J21)</f>
        <v>45.8</v>
      </c>
    </row>
    <row r="22" spans="1:11" x14ac:dyDescent="0.3">
      <c r="A22" s="3" t="s">
        <v>150</v>
      </c>
      <c r="B22" s="3" t="s">
        <v>151</v>
      </c>
      <c r="C22" s="3" t="s">
        <v>34</v>
      </c>
      <c r="D22" s="3">
        <v>57</v>
      </c>
      <c r="E22" s="2" t="s">
        <v>17</v>
      </c>
      <c r="F22" s="19" t="str">
        <f>A22&amp;B22&amp;C22&amp;E22</f>
        <v>JaneCottrellFMILLENNIUM RUNNING</v>
      </c>
      <c r="G22" s="22">
        <f>SUMIF('Aviation 4M'!$F$2:$F$300,$F22,'Aviation 4M'!$J$2:$J$300)</f>
        <v>16.5</v>
      </c>
      <c r="H22" s="22">
        <f>SUMIF('Capital City Classic'!$F$2:$F$300,$F22,'Capital City Classic'!$J$2:$J$300)</f>
        <v>0</v>
      </c>
      <c r="I22" s="22">
        <f>SUMIF('Auburn 10M'!$F$2:$F$296,$F22,'Auburn 10M'!$J$2:$J$296)</f>
        <v>1</v>
      </c>
      <c r="J22" s="22">
        <f>SUMIF('Tiger 12K'!$F$2:$F$300,$F22,'Tiger 12K'!$J$2:$J$300)</f>
        <v>28</v>
      </c>
      <c r="K22" s="24">
        <f>SUM(G22:J22)</f>
        <v>45.5</v>
      </c>
    </row>
    <row r="23" spans="1:11" x14ac:dyDescent="0.3">
      <c r="A23" t="s">
        <v>125</v>
      </c>
      <c r="B23" t="s">
        <v>601</v>
      </c>
      <c r="C23" t="s">
        <v>34</v>
      </c>
      <c r="D23">
        <v>55</v>
      </c>
      <c r="E23" t="s">
        <v>18</v>
      </c>
      <c r="F23" s="19" t="str">
        <f>A23&amp;B23&amp;C23&amp;E23</f>
        <v>LoriHillFUPPER VALLEY RUNNING CLUB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0</v>
      </c>
      <c r="I23" s="22">
        <f>SUMIF('Auburn 10M'!$F$2:$F$296,$F23,'Auburn 10M'!$J$2:$J$296)</f>
        <v>0</v>
      </c>
      <c r="J23" s="22">
        <f>SUMIF('Tiger 12K'!$F$2:$F$300,$F23,'Tiger 12K'!$J$2:$J$300)</f>
        <v>43</v>
      </c>
      <c r="K23" s="24">
        <f>SUM(G23:J23)</f>
        <v>43</v>
      </c>
    </row>
    <row r="24" spans="1:11" x14ac:dyDescent="0.3">
      <c r="A24" t="s">
        <v>433</v>
      </c>
      <c r="B24" t="s">
        <v>434</v>
      </c>
      <c r="C24" t="s">
        <v>34</v>
      </c>
      <c r="D24">
        <v>50</v>
      </c>
      <c r="E24" s="2" t="s">
        <v>17</v>
      </c>
      <c r="F24" s="19" t="str">
        <f>A24&amp;B24&amp;C24&amp;E24</f>
        <v>CathleenBrownFMILLENNIUM RUNNING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0</v>
      </c>
      <c r="I24" s="22">
        <f>SUMIF('Auburn 10M'!$F$2:$F$296,$F24,'Auburn 10M'!$J$2:$J$296)</f>
        <v>52</v>
      </c>
      <c r="J24" s="22">
        <f>SUMIF('Tiger 12K'!$F$2:$F$300,$F24,'Tiger 12K'!$J$2:$J$300)</f>
        <v>0</v>
      </c>
      <c r="K24" s="24">
        <f>SUM(G24:J24)</f>
        <v>52</v>
      </c>
    </row>
    <row r="25" spans="1:11" x14ac:dyDescent="0.3">
      <c r="A25" s="3" t="s">
        <v>125</v>
      </c>
      <c r="B25" s="3" t="s">
        <v>126</v>
      </c>
      <c r="C25" s="3" t="s">
        <v>34</v>
      </c>
      <c r="D25" s="3">
        <v>56</v>
      </c>
      <c r="E25" t="s">
        <v>16</v>
      </c>
      <c r="F25" s="19" t="str">
        <f>A25&amp;B25&amp;C25&amp;E25</f>
        <v>LoriLanganFGREATER DERRY TRACK CLUB</v>
      </c>
      <c r="G25" s="22">
        <f>SUMIF('Aviation 4M'!$F$2:$F$300,$F25,'Aviation 4M'!$J$2:$J$300)</f>
        <v>30</v>
      </c>
      <c r="H25" s="22">
        <f>SUMIF('Capital City Classic'!$F$2:$F$300,$F25,'Capital City Classic'!$J$2:$J$300)</f>
        <v>0</v>
      </c>
      <c r="I25" s="22">
        <f>SUMIF('Auburn 10M'!$F$2:$F$296,$F25,'Auburn 10M'!$J$2:$J$296)</f>
        <v>1</v>
      </c>
      <c r="J25" s="22">
        <f>SUMIF('Tiger 12K'!$F$2:$F$300,$F25,'Tiger 12K'!$J$2:$J$300)</f>
        <v>0</v>
      </c>
      <c r="K25" s="24">
        <f>SUM(G25:J25)</f>
        <v>31</v>
      </c>
    </row>
    <row r="26" spans="1:11" x14ac:dyDescent="0.3">
      <c r="A26" t="s">
        <v>107</v>
      </c>
      <c r="B26" t="s">
        <v>144</v>
      </c>
      <c r="C26" t="s">
        <v>34</v>
      </c>
      <c r="D26">
        <v>57</v>
      </c>
      <c r="E26" s="2" t="s">
        <v>15</v>
      </c>
      <c r="F26" s="19" t="str">
        <f>A26&amp;B26&amp;C26&amp;E26</f>
        <v>AngelaConnollyFGATE CITY STRIDERS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21</v>
      </c>
      <c r="I26" s="22">
        <f>SUMIF('Auburn 10M'!$F$2:$F$296,$F26,'Auburn 10M'!$J$2:$J$296)</f>
        <v>11.5</v>
      </c>
      <c r="J26" s="22">
        <f>SUMIF('Tiger 12K'!$F$2:$F$300,$F26,'Tiger 12K'!$J$2:$J$300)</f>
        <v>0</v>
      </c>
      <c r="K26" s="24">
        <f>SUM(G26:J26)</f>
        <v>32.5</v>
      </c>
    </row>
    <row r="27" spans="1:11" x14ac:dyDescent="0.3">
      <c r="A27" t="s">
        <v>153</v>
      </c>
      <c r="B27" t="s">
        <v>331</v>
      </c>
      <c r="C27" t="s">
        <v>34</v>
      </c>
      <c r="D27">
        <v>56</v>
      </c>
      <c r="E27" s="2" t="s">
        <v>17</v>
      </c>
      <c r="F27" s="19" t="str">
        <f>A27&amp;B27&amp;C27&amp;E27</f>
        <v>HollyMandigo-AlyFMILLENNIUM RUNNING</v>
      </c>
      <c r="G27" s="22">
        <f>SUMIF('Aviation 4M'!$F$2:$F$300,$F27,'Aviation 4M'!$J$2:$J$300)</f>
        <v>0</v>
      </c>
      <c r="H27" s="22">
        <f>SUMIF('Capital City Classic'!$F$2:$F$300,$F27,'Capital City Classic'!$J$2:$J$300)</f>
        <v>1</v>
      </c>
      <c r="I27" s="22">
        <f>SUMIF('Auburn 10M'!$F$2:$F$296,$F27,'Auburn 10M'!$J$2:$J$296)</f>
        <v>1</v>
      </c>
      <c r="J27" s="22">
        <f>SUMIF('Tiger 12K'!$F$2:$F$300,$F27,'Tiger 12K'!$J$2:$J$300)</f>
        <v>28</v>
      </c>
      <c r="K27" s="24">
        <f>SUM(G27:J27)</f>
        <v>30</v>
      </c>
    </row>
    <row r="28" spans="1:11" x14ac:dyDescent="0.3">
      <c r="A28" s="3" t="s">
        <v>129</v>
      </c>
      <c r="B28" s="3" t="s">
        <v>130</v>
      </c>
      <c r="C28" s="3" t="s">
        <v>34</v>
      </c>
      <c r="D28" s="3">
        <v>54</v>
      </c>
      <c r="E28" t="s">
        <v>16</v>
      </c>
      <c r="F28" s="19" t="str">
        <f>A28&amp;B28&amp;C28&amp;E28</f>
        <v>KerriHaskinsFGREATER DERRY TRACK CLUB</v>
      </c>
      <c r="G28" s="22">
        <f>SUMIF('Aviation 4M'!$F$2:$F$300,$F28,'Aviation 4M'!$J$2:$J$300)</f>
        <v>22.5</v>
      </c>
      <c r="H28" s="22">
        <f>SUMIF('Capital City Classic'!$F$2:$F$300,$F28,'Capital City Classic'!$J$2:$J$300)</f>
        <v>5.5</v>
      </c>
      <c r="I28" s="22">
        <f>SUMIF('Auburn 10M'!$F$2:$F$296,$F28,'Auburn 10M'!$J$2:$J$296)</f>
        <v>1</v>
      </c>
      <c r="J28" s="22">
        <f>SUMIF('Tiger 12K'!$F$2:$F$300,$F28,'Tiger 12K'!$J$2:$J$300)</f>
        <v>0</v>
      </c>
      <c r="K28" s="24">
        <f>SUM(G28:J28)</f>
        <v>29</v>
      </c>
    </row>
    <row r="29" spans="1:11" x14ac:dyDescent="0.3">
      <c r="A29" t="s">
        <v>352</v>
      </c>
      <c r="B29" t="s">
        <v>353</v>
      </c>
      <c r="C29" t="s">
        <v>34</v>
      </c>
      <c r="D29">
        <v>56</v>
      </c>
      <c r="E29" s="2" t="s">
        <v>15</v>
      </c>
      <c r="F29" s="19" t="str">
        <f>A29&amp;B29&amp;C29&amp;E29</f>
        <v>DianeDrudingFGATE CITY STRIDERS</v>
      </c>
      <c r="G29" s="22">
        <f>SUMIF('Aviation 4M'!$F$2:$F$300,$F29,'Aviation 4M'!$J$2:$J$300)</f>
        <v>0</v>
      </c>
      <c r="H29" s="22">
        <f>SUMIF('Capital City Classic'!$F$2:$F$300,$F29,'Capital City Classic'!$J$2:$J$300)</f>
        <v>0</v>
      </c>
      <c r="I29" s="22">
        <f>SUMIF('Auburn 10M'!$F$2:$F$296,$F29,'Auburn 10M'!$J$2:$J$296)</f>
        <v>32</v>
      </c>
      <c r="J29" s="22">
        <f>SUMIF('Tiger 12K'!$F$2:$F$300,$F29,'Tiger 12K'!$J$2:$J$300)</f>
        <v>0</v>
      </c>
      <c r="K29" s="24">
        <f>SUM(G29:J29)</f>
        <v>32</v>
      </c>
    </row>
    <row r="30" spans="1:11" x14ac:dyDescent="0.3">
      <c r="A30" t="s">
        <v>390</v>
      </c>
      <c r="B30" t="s">
        <v>391</v>
      </c>
      <c r="C30" t="s">
        <v>34</v>
      </c>
      <c r="D30">
        <v>50</v>
      </c>
      <c r="E30" t="s">
        <v>16</v>
      </c>
      <c r="F30" s="19" t="str">
        <f>A30&amp;B30&amp;C30&amp;E30</f>
        <v>RebeccaNoeFGREATER DERRY TRACK CLUB</v>
      </c>
      <c r="G30" s="22">
        <f>SUMIF('Aviation 4M'!$F$2:$F$300,$F30,'Aviation 4M'!$J$2:$J$300)</f>
        <v>0</v>
      </c>
      <c r="H30" s="22">
        <f>SUMIF('Capital City Classic'!$F$2:$F$300,$F30,'Capital City Classic'!$J$2:$J$300)</f>
        <v>0</v>
      </c>
      <c r="I30" s="22">
        <f>SUMIF('Auburn 10M'!$F$2:$F$296,$F30,'Auburn 10M'!$J$2:$J$296)</f>
        <v>28</v>
      </c>
      <c r="J30" s="22">
        <f>SUMIF('Tiger 12K'!$F$2:$F$300,$F30,'Tiger 12K'!$J$2:$J$300)</f>
        <v>0</v>
      </c>
      <c r="K30" s="24">
        <f>SUM(G30:J30)</f>
        <v>28</v>
      </c>
    </row>
    <row r="31" spans="1:11" x14ac:dyDescent="0.3">
      <c r="A31" t="s">
        <v>131</v>
      </c>
      <c r="B31" t="s">
        <v>132</v>
      </c>
      <c r="C31" t="s">
        <v>34</v>
      </c>
      <c r="D31" s="3">
        <v>51</v>
      </c>
      <c r="E31" s="2" t="s">
        <v>17</v>
      </c>
      <c r="F31" s="19" t="str">
        <f>A31&amp;B31&amp;C31&amp;E31</f>
        <v>MaryBrundageFMILLENNIUM RUNNING</v>
      </c>
      <c r="G31" s="22">
        <f>SUMIF('Aviation 4M'!$F$2:$F$300,$F31,'Aviation 4M'!$J$2:$J$300)</f>
        <v>19.5</v>
      </c>
      <c r="H31" s="22">
        <f>SUMIF('Capital City Classic'!$F$2:$F$300,$F31,'Capital City Classic'!$J$2:$J$300)</f>
        <v>0</v>
      </c>
      <c r="I31" s="22">
        <f>SUMIF('Auburn 10M'!$F$2:$F$296,$F31,'Auburn 10M'!$J$2:$J$296)</f>
        <v>1</v>
      </c>
      <c r="J31" s="22">
        <f>SUMIF('Tiger 12K'!$F$2:$F$300,$F31,'Tiger 12K'!$J$2:$J$300)</f>
        <v>0</v>
      </c>
      <c r="K31" s="24">
        <f>SUM(G31:J31)</f>
        <v>20.5</v>
      </c>
    </row>
    <row r="32" spans="1:11" x14ac:dyDescent="0.3">
      <c r="A32" t="s">
        <v>277</v>
      </c>
      <c r="B32" t="s">
        <v>278</v>
      </c>
      <c r="C32" t="s">
        <v>34</v>
      </c>
      <c r="D32">
        <v>58</v>
      </c>
      <c r="E32" s="2" t="s">
        <v>26</v>
      </c>
      <c r="F32" s="19" t="str">
        <f>A32&amp;B32&amp;C32&amp;E32</f>
        <v>KatjaFoxFWHITE MOUNTAIN MILERS</v>
      </c>
      <c r="G32" s="22">
        <f>SUMIF('Aviation 4M'!$F$2:$F$300,$F32,'Aviation 4M'!$J$2:$J$300)</f>
        <v>0</v>
      </c>
      <c r="H32" s="22">
        <f>SUMIF('Capital City Classic'!$F$2:$F$300,$F32,'Capital City Classic'!$J$2:$J$300)</f>
        <v>16.5</v>
      </c>
      <c r="I32" s="22">
        <f>SUMIF('Auburn 10M'!$F$2:$F$296,$F32,'Auburn 10M'!$J$2:$J$296)</f>
        <v>0</v>
      </c>
      <c r="J32" s="22">
        <f>SUMIF('Tiger 12K'!$F$2:$F$300,$F32,'Tiger 12K'!$J$2:$J$300)</f>
        <v>0</v>
      </c>
      <c r="K32" s="24">
        <f>SUM(G32:J32)</f>
        <v>16.5</v>
      </c>
    </row>
    <row r="33" spans="1:11" x14ac:dyDescent="0.3">
      <c r="A33" s="3" t="s">
        <v>264</v>
      </c>
      <c r="B33" s="3" t="s">
        <v>452</v>
      </c>
      <c r="C33" s="3" t="s">
        <v>34</v>
      </c>
      <c r="D33" s="3">
        <v>53</v>
      </c>
      <c r="E33" s="2" t="s">
        <v>17</v>
      </c>
      <c r="F33" s="19" t="str">
        <f>A33&amp;B33&amp;C33&amp;E33</f>
        <v>NancySurprenantFMILLENNIUM RUNNING</v>
      </c>
      <c r="G33" s="22">
        <f>SUMIF('Aviation 4M'!$F$2:$F$300,$F33,'Aviation 4M'!$J$2:$J$300)</f>
        <v>0</v>
      </c>
      <c r="H33" s="22">
        <f>SUMIF('Capital City Classic'!$F$2:$F$300,$F33,'Capital City Classic'!$J$2:$J$300)</f>
        <v>0</v>
      </c>
      <c r="I33" s="22">
        <f>SUMIF('Auburn 10M'!$F$2:$F$296,$F33,'Auburn 10M'!$J$2:$J$296)</f>
        <v>21</v>
      </c>
      <c r="J33" s="22">
        <f>SUMIF('Tiger 12K'!$F$2:$F$300,$F33,'Tiger 12K'!$J$2:$J$300)</f>
        <v>0</v>
      </c>
      <c r="K33" s="24">
        <f>SUM(G33:J33)</f>
        <v>21</v>
      </c>
    </row>
    <row r="34" spans="1:11" x14ac:dyDescent="0.3">
      <c r="A34" t="s">
        <v>157</v>
      </c>
      <c r="B34" t="s">
        <v>158</v>
      </c>
      <c r="C34" t="s">
        <v>34</v>
      </c>
      <c r="D34" s="3">
        <v>53</v>
      </c>
      <c r="E34" s="2" t="s">
        <v>17</v>
      </c>
      <c r="F34" s="19" t="str">
        <f>A34&amp;B34&amp;C34&amp;E34</f>
        <v>DelilahMendralaFMILLENNIUM RUNNING</v>
      </c>
      <c r="G34" s="22">
        <f>SUMIF('Aviation 4M'!$F$2:$F$300,$F34,'Aviation 4M'!$J$2:$J$300)</f>
        <v>11.5</v>
      </c>
      <c r="H34" s="22">
        <f>SUMIF('Capital City Classic'!$F$2:$F$300,$F34,'Capital City Classic'!$J$2:$J$300)</f>
        <v>0</v>
      </c>
      <c r="I34" s="22">
        <f>SUMIF('Auburn 10M'!$F$2:$F$296,$F34,'Auburn 10M'!$J$2:$J$296)</f>
        <v>1</v>
      </c>
      <c r="J34" s="22">
        <f>SUMIF('Tiger 12K'!$F$2:$F$300,$F34,'Tiger 12K'!$J$2:$J$300)</f>
        <v>0</v>
      </c>
      <c r="K34" s="24">
        <f>SUM(G34:J34)</f>
        <v>12.5</v>
      </c>
    </row>
    <row r="35" spans="1:11" x14ac:dyDescent="0.3">
      <c r="A35" t="s">
        <v>153</v>
      </c>
      <c r="B35" t="s">
        <v>154</v>
      </c>
      <c r="C35" t="s">
        <v>34</v>
      </c>
      <c r="D35">
        <v>57</v>
      </c>
      <c r="E35" s="2" t="s">
        <v>17</v>
      </c>
      <c r="F35" s="19" t="str">
        <f>A35&amp;B35&amp;C35&amp;E35</f>
        <v>HollyAlyFMILLENNIUM RUNNING</v>
      </c>
      <c r="G35" s="22">
        <f>SUMIF('Aviation 4M'!$F$2:$F$300,$F35,'Aviation 4M'!$J$2:$J$300)</f>
        <v>12.5</v>
      </c>
      <c r="H35" s="22">
        <f>SUMIF('Capital City Classic'!$F$2:$F$300,$F35,'Capital City Classic'!$J$2:$J$300)</f>
        <v>0</v>
      </c>
      <c r="I35" s="22">
        <f>SUMIF('Auburn 10M'!$F$2:$F$296,$F35,'Auburn 10M'!$J$2:$J$296)</f>
        <v>0</v>
      </c>
      <c r="J35" s="22">
        <f>SUMIF('Tiger 12K'!$F$2:$F$300,$F35,'Tiger 12K'!$J$2:$J$300)</f>
        <v>0</v>
      </c>
      <c r="K35" s="24">
        <f>SUM(G35:J35)</f>
        <v>12.5</v>
      </c>
    </row>
    <row r="36" spans="1:11" x14ac:dyDescent="0.3">
      <c r="A36" s="3" t="s">
        <v>463</v>
      </c>
      <c r="B36" s="3" t="s">
        <v>464</v>
      </c>
      <c r="C36" s="3" t="s">
        <v>34</v>
      </c>
      <c r="D36" s="3">
        <v>56</v>
      </c>
      <c r="E36" s="2" t="s">
        <v>17</v>
      </c>
      <c r="F36" s="19" t="str">
        <f>A36&amp;B36&amp;C36&amp;E36</f>
        <v>ChristinaBalchFMILLENNIUM RUNNING</v>
      </c>
      <c r="G36" s="22">
        <f>SUMIF('Aviation 4M'!$F$2:$F$300,$F36,'Aviation 4M'!$J$2:$J$300)</f>
        <v>0</v>
      </c>
      <c r="H36" s="22">
        <f>SUMIF('Capital City Classic'!$F$2:$F$300,$F36,'Capital City Classic'!$J$2:$J$300)</f>
        <v>0</v>
      </c>
      <c r="I36" s="22">
        <f>SUMIF('Auburn 10M'!$F$2:$F$296,$F36,'Auburn 10M'!$J$2:$J$296)</f>
        <v>12.5</v>
      </c>
      <c r="J36" s="22">
        <f>SUMIF('Tiger 12K'!$F$2:$F$300,$F36,'Tiger 12K'!$J$2:$J$300)</f>
        <v>0</v>
      </c>
      <c r="K36" s="24">
        <f>SUM(G36:J36)</f>
        <v>12.5</v>
      </c>
    </row>
    <row r="37" spans="1:11" x14ac:dyDescent="0.3">
      <c r="A37" s="3" t="s">
        <v>424</v>
      </c>
      <c r="B37" s="3" t="s">
        <v>560</v>
      </c>
      <c r="C37" s="3" t="s">
        <v>34</v>
      </c>
      <c r="D37" s="3">
        <v>58</v>
      </c>
      <c r="E37" s="2" t="s">
        <v>17</v>
      </c>
      <c r="F37" s="19" t="str">
        <f>A37&amp;B37&amp;C37&amp;E37</f>
        <v>MicheleBogardusFMILLENNIUM RUNNING</v>
      </c>
      <c r="G37" s="22">
        <f>SUMIF('Aviation 4M'!$F$2:$F$300,$F37,'Aviation 4M'!$J$2:$J$300)</f>
        <v>0</v>
      </c>
      <c r="H37" s="22">
        <f>SUMIF('Capital City Classic'!$F$2:$F$300,$F37,'Capital City Classic'!$J$2:$J$300)</f>
        <v>0</v>
      </c>
      <c r="I37" s="22">
        <f>SUMIF('Auburn 10M'!$F$2:$F$296,$F37,'Auburn 10M'!$J$2:$J$296)</f>
        <v>11</v>
      </c>
      <c r="J37" s="22">
        <f>SUMIF('Tiger 12K'!$F$2:$F$300,$F37,'Tiger 12K'!$J$2:$J$300)</f>
        <v>0</v>
      </c>
      <c r="K37" s="24">
        <f>SUM(G37:J37)</f>
        <v>11</v>
      </c>
    </row>
    <row r="38" spans="1:11" x14ac:dyDescent="0.3">
      <c r="A38" t="s">
        <v>398</v>
      </c>
      <c r="B38" t="s">
        <v>399</v>
      </c>
      <c r="C38" t="s">
        <v>34</v>
      </c>
      <c r="D38">
        <v>52</v>
      </c>
      <c r="E38" t="s">
        <v>16</v>
      </c>
      <c r="F38" s="19" t="str">
        <f>A38&amp;B38&amp;C38&amp;E38</f>
        <v>MariaChecketFGREATER DERRY TRACK CLUB</v>
      </c>
      <c r="G38" s="22">
        <f>SUMIF('Aviation 4M'!$F$2:$F$300,$F38,'Aviation 4M'!$J$2:$J$300)</f>
        <v>0</v>
      </c>
      <c r="H38" s="22">
        <f>SUMIF('Capital City Classic'!$F$2:$F$300,$F38,'Capital City Classic'!$J$2:$J$300)</f>
        <v>0</v>
      </c>
      <c r="I38" s="22">
        <f>SUMIF('Auburn 10M'!$F$2:$F$296,$F38,'Auburn 10M'!$J$2:$J$296)</f>
        <v>10</v>
      </c>
      <c r="J38" s="22">
        <f>SUMIF('Tiger 12K'!$F$2:$F$300,$F38,'Tiger 12K'!$J$2:$J$300)</f>
        <v>0</v>
      </c>
      <c r="K38" s="24">
        <f>SUM(G38:J38)</f>
        <v>10</v>
      </c>
    </row>
    <row r="39" spans="1:11" x14ac:dyDescent="0.3">
      <c r="A39" t="s">
        <v>401</v>
      </c>
      <c r="B39" t="s">
        <v>402</v>
      </c>
      <c r="C39" t="s">
        <v>34</v>
      </c>
      <c r="D39">
        <v>54</v>
      </c>
      <c r="E39" t="s">
        <v>16</v>
      </c>
      <c r="F39" s="19" t="str">
        <f>A39&amp;B39&amp;C39&amp;E39</f>
        <v>JoanneToscanoFGREATER DERRY TRACK CLUB</v>
      </c>
      <c r="G39" s="22">
        <f>SUMIF('Aviation 4M'!$F$2:$F$300,$F39,'Aviation 4M'!$J$2:$J$300)</f>
        <v>0</v>
      </c>
      <c r="H39" s="22">
        <f>SUMIF('Capital City Classic'!$F$2:$F$300,$F39,'Capital City Classic'!$J$2:$J$300)</f>
        <v>0</v>
      </c>
      <c r="I39" s="22">
        <f>SUMIF('Auburn 10M'!$F$2:$F$296,$F39,'Auburn 10M'!$J$2:$J$296)</f>
        <v>8.4</v>
      </c>
      <c r="J39" s="22">
        <f>SUMIF('Tiger 12K'!$F$2:$F$300,$F39,'Tiger 12K'!$J$2:$J$300)</f>
        <v>0</v>
      </c>
      <c r="K39" s="24">
        <f>SUM(G39:J39)</f>
        <v>8.4</v>
      </c>
    </row>
    <row r="40" spans="1:11" x14ac:dyDescent="0.3">
      <c r="A40" t="s">
        <v>297</v>
      </c>
      <c r="B40" t="s">
        <v>298</v>
      </c>
      <c r="C40" t="s">
        <v>34</v>
      </c>
      <c r="D40">
        <v>50</v>
      </c>
      <c r="E40" s="2" t="s">
        <v>17</v>
      </c>
      <c r="F40" s="19" t="str">
        <f>A40&amp;B40&amp;C40&amp;E40</f>
        <v>JessicaCaseyFMILLENNIUM RUNNING</v>
      </c>
      <c r="G40" s="22">
        <f>SUMIF('Aviation 4M'!$F$2:$F$300,$F40,'Aviation 4M'!$J$2:$J$300)</f>
        <v>0</v>
      </c>
      <c r="H40" s="22">
        <f>SUMIF('Capital City Classic'!$F$2:$F$300,$F40,'Capital City Classic'!$J$2:$J$300)</f>
        <v>6.25</v>
      </c>
      <c r="I40" s="22">
        <f>SUMIF('Auburn 10M'!$F$2:$F$296,$F40,'Auburn 10M'!$J$2:$J$296)</f>
        <v>1</v>
      </c>
      <c r="J40" s="22">
        <f>SUMIF('Tiger 12K'!$F$2:$F$300,$F40,'Tiger 12K'!$J$2:$J$300)</f>
        <v>0</v>
      </c>
      <c r="K40" s="24">
        <f>SUM(G40:J40)</f>
        <v>7.25</v>
      </c>
    </row>
    <row r="41" spans="1:11" x14ac:dyDescent="0.3">
      <c r="A41" t="s">
        <v>32</v>
      </c>
      <c r="B41" t="s">
        <v>362</v>
      </c>
      <c r="C41" t="s">
        <v>34</v>
      </c>
      <c r="D41">
        <v>52</v>
      </c>
      <c r="E41" s="2" t="s">
        <v>15</v>
      </c>
      <c r="F41" s="19" t="str">
        <f>A41&amp;B41&amp;C41&amp;E41</f>
        <v>JenniferSaleskyFGATE CITY STRIDERS</v>
      </c>
      <c r="G41" s="22">
        <f>SUMIF('Aviation 4M'!$F$2:$F$300,$F41,'Aviation 4M'!$J$2:$J$300)</f>
        <v>0</v>
      </c>
      <c r="H41" s="22">
        <f>SUMIF('Capital City Classic'!$F$2:$F$300,$F41,'Capital City Classic'!$J$2:$J$300)</f>
        <v>0</v>
      </c>
      <c r="I41" s="22">
        <f>SUMIF('Auburn 10M'!$F$2:$F$296,$F41,'Auburn 10M'!$J$2:$J$296)</f>
        <v>8.1</v>
      </c>
      <c r="J41" s="22">
        <f>SUMIF('Tiger 12K'!$F$2:$F$300,$F41,'Tiger 12K'!$J$2:$J$300)</f>
        <v>0</v>
      </c>
      <c r="K41" s="24">
        <f>SUM(G41:J41)</f>
        <v>8.1</v>
      </c>
    </row>
    <row r="42" spans="1:11" x14ac:dyDescent="0.3">
      <c r="A42" s="3" t="s">
        <v>465</v>
      </c>
      <c r="B42" s="3" t="s">
        <v>466</v>
      </c>
      <c r="C42" s="3" t="s">
        <v>34</v>
      </c>
      <c r="D42" s="3">
        <v>54</v>
      </c>
      <c r="E42" s="2" t="s">
        <v>17</v>
      </c>
      <c r="F42" s="19" t="str">
        <f>A42&amp;B42&amp;C42&amp;E42</f>
        <v>JackieCombsFMILLENNIUM RUNNING</v>
      </c>
      <c r="G42" s="22">
        <f>SUMIF('Aviation 4M'!$F$2:$F$300,$F42,'Aviation 4M'!$J$2:$J$300)</f>
        <v>0</v>
      </c>
      <c r="H42" s="22">
        <f>SUMIF('Capital City Classic'!$F$2:$F$300,$F42,'Capital City Classic'!$J$2:$J$300)</f>
        <v>0</v>
      </c>
      <c r="I42" s="22">
        <f>SUMIF('Auburn 10M'!$F$2:$F$296,$F42,'Auburn 10M'!$J$2:$J$296)</f>
        <v>7.8</v>
      </c>
      <c r="J42" s="22">
        <f>SUMIF('Tiger 12K'!$F$2:$F$300,$F42,'Tiger 12K'!$J$2:$J$300)</f>
        <v>0</v>
      </c>
      <c r="K42" s="24">
        <f>SUM(G42:J42)</f>
        <v>7.8</v>
      </c>
    </row>
    <row r="43" spans="1:11" x14ac:dyDescent="0.3">
      <c r="A43" t="s">
        <v>301</v>
      </c>
      <c r="B43" t="s">
        <v>302</v>
      </c>
      <c r="C43" t="s">
        <v>34</v>
      </c>
      <c r="D43">
        <v>59</v>
      </c>
      <c r="E43" s="2" t="s">
        <v>17</v>
      </c>
      <c r="F43" s="19" t="str">
        <f>A43&amp;B43&amp;C43&amp;E43</f>
        <v>PamJoplinFMILLENNIUM RUNNING</v>
      </c>
      <c r="G43" s="22">
        <f>SUMIF('Aviation 4M'!$F$2:$F$300,$F43,'Aviation 4M'!$J$2:$J$300)</f>
        <v>0</v>
      </c>
      <c r="H43" s="22">
        <f>SUMIF('Capital City Classic'!$F$2:$F$300,$F43,'Capital City Classic'!$J$2:$J$300)</f>
        <v>5.75</v>
      </c>
      <c r="I43" s="22">
        <f>SUMIF('Auburn 10M'!$F$2:$F$296,$F43,'Auburn 10M'!$J$2:$J$296)</f>
        <v>0</v>
      </c>
      <c r="J43" s="22">
        <f>SUMIF('Tiger 12K'!$F$2:$F$300,$F43,'Tiger 12K'!$J$2:$J$300)</f>
        <v>0</v>
      </c>
      <c r="K43" s="24">
        <f>SUM(G43:J43)</f>
        <v>5.75</v>
      </c>
    </row>
    <row r="44" spans="1:11" x14ac:dyDescent="0.3">
      <c r="A44" t="s">
        <v>368</v>
      </c>
      <c r="B44" t="s">
        <v>369</v>
      </c>
      <c r="C44" t="s">
        <v>34</v>
      </c>
      <c r="D44">
        <v>59</v>
      </c>
      <c r="E44" s="2" t="s">
        <v>15</v>
      </c>
      <c r="F44" s="19" t="str">
        <f>A44&amp;B44&amp;C44&amp;E44</f>
        <v>SusanneYeeFGATE CITY STRIDERS</v>
      </c>
      <c r="G44" s="22">
        <f>SUMIF('Aviation 4M'!$F$2:$F$300,$F44,'Aviation 4M'!$J$2:$J$300)</f>
        <v>0</v>
      </c>
      <c r="H44" s="22">
        <f>SUMIF('Capital City Classic'!$F$2:$F$300,$F44,'Capital City Classic'!$J$2:$J$300)</f>
        <v>0</v>
      </c>
      <c r="I44" s="22">
        <f>SUMIF('Auburn 10M'!$F$2:$F$296,$F44,'Auburn 10M'!$J$2:$J$296)</f>
        <v>6.5</v>
      </c>
      <c r="J44" s="22">
        <f>SUMIF('Tiger 12K'!$F$2:$F$300,$F44,'Tiger 12K'!$J$2:$J$300)</f>
        <v>0</v>
      </c>
      <c r="K44" s="24">
        <f>SUM(G44:J44)</f>
        <v>6.5</v>
      </c>
    </row>
    <row r="45" spans="1:11" x14ac:dyDescent="0.3">
      <c r="A45" t="s">
        <v>360</v>
      </c>
      <c r="B45" t="s">
        <v>361</v>
      </c>
      <c r="C45" t="s">
        <v>34</v>
      </c>
      <c r="D45">
        <v>50</v>
      </c>
      <c r="E45" s="2" t="s">
        <v>15</v>
      </c>
      <c r="F45" s="19" t="str">
        <f>A45&amp;B45&amp;C45&amp;E45</f>
        <v>KellyAschbrennerFGATE CITY STRIDERS</v>
      </c>
      <c r="G45" s="22">
        <f>SUMIF('Aviation 4M'!$F$2:$F$300,$F45,'Aviation 4M'!$J$2:$J$300)</f>
        <v>0</v>
      </c>
      <c r="H45" s="22">
        <f>SUMIF('Capital City Classic'!$F$2:$F$300,$F45,'Capital City Classic'!$J$2:$J$300)</f>
        <v>0</v>
      </c>
      <c r="I45" s="22">
        <f>SUMIF('Auburn 10M'!$F$2:$F$296,$F45,'Auburn 10M'!$J$2:$J$296)</f>
        <v>6.25</v>
      </c>
      <c r="J45" s="22">
        <f>SUMIF('Tiger 12K'!$F$2:$F$300,$F45,'Tiger 12K'!$J$2:$J$300)</f>
        <v>0</v>
      </c>
      <c r="K45" s="24">
        <f>SUM(G45:J45)</f>
        <v>6.25</v>
      </c>
    </row>
    <row r="46" spans="1:11" x14ac:dyDescent="0.3">
      <c r="A46" t="s">
        <v>343</v>
      </c>
      <c r="B46" t="s">
        <v>363</v>
      </c>
      <c r="C46" t="s">
        <v>34</v>
      </c>
      <c r="D46">
        <v>51</v>
      </c>
      <c r="E46" s="2" t="s">
        <v>15</v>
      </c>
      <c r="F46" s="19" t="str">
        <f>A46&amp;B46&amp;C46&amp;E46</f>
        <v>AmandaMcCannFGATE CITY STRIDERS</v>
      </c>
      <c r="G46" s="22">
        <f>SUMIF('Aviation 4M'!$F$2:$F$300,$F46,'Aviation 4M'!$J$2:$J$300)</f>
        <v>0</v>
      </c>
      <c r="H46" s="22">
        <f>SUMIF('Capital City Classic'!$F$2:$F$300,$F46,'Capital City Classic'!$J$2:$J$300)</f>
        <v>0</v>
      </c>
      <c r="I46" s="22">
        <f>SUMIF('Auburn 10M'!$F$2:$F$296,$F46,'Auburn 10M'!$J$2:$J$296)</f>
        <v>6</v>
      </c>
      <c r="J46" s="22">
        <f>SUMIF('Tiger 12K'!$F$2:$F$300,$F46,'Tiger 12K'!$J$2:$J$300)</f>
        <v>0</v>
      </c>
      <c r="K46" s="24">
        <f>SUM(G46:J46)</f>
        <v>6</v>
      </c>
    </row>
    <row r="47" spans="1:11" x14ac:dyDescent="0.3">
      <c r="A47" t="s">
        <v>366</v>
      </c>
      <c r="B47" t="s">
        <v>367</v>
      </c>
      <c r="C47" t="s">
        <v>34</v>
      </c>
      <c r="D47">
        <v>53</v>
      </c>
      <c r="E47" s="2" t="s">
        <v>15</v>
      </c>
      <c r="F47" s="19" t="str">
        <f>A47&amp;B47&amp;C47&amp;E47</f>
        <v>KerryBaxterFGATE CITY STRIDERS</v>
      </c>
      <c r="G47" s="22">
        <f>SUMIF('Aviation 4M'!$F$2:$F$300,$F47,'Aviation 4M'!$J$2:$J$300)</f>
        <v>0</v>
      </c>
      <c r="H47" s="22">
        <f>SUMIF('Capital City Classic'!$F$2:$F$300,$F47,'Capital City Classic'!$J$2:$J$300)</f>
        <v>0</v>
      </c>
      <c r="I47" s="22">
        <f>SUMIF('Auburn 10M'!$F$2:$F$296,$F47,'Auburn 10M'!$J$2:$J$296)</f>
        <v>5.75</v>
      </c>
      <c r="J47" s="22">
        <f>SUMIF('Tiger 12K'!$F$2:$F$300,$F47,'Tiger 12K'!$J$2:$J$300)</f>
        <v>0</v>
      </c>
      <c r="K47" s="24">
        <f>SUM(G47:J47)</f>
        <v>5.75</v>
      </c>
    </row>
    <row r="48" spans="1:11" x14ac:dyDescent="0.3">
      <c r="A48" s="3" t="s">
        <v>274</v>
      </c>
      <c r="B48" s="3" t="s">
        <v>553</v>
      </c>
      <c r="C48" s="3" t="s">
        <v>34</v>
      </c>
      <c r="D48" s="3">
        <v>58</v>
      </c>
      <c r="E48" s="2" t="s">
        <v>17</v>
      </c>
      <c r="F48" s="19" t="str">
        <f>A48&amp;B48&amp;C48&amp;E48</f>
        <v>LauraKeeleyFMILLENNIUM RUNNING</v>
      </c>
      <c r="G48" s="22">
        <f>SUMIF('Aviation 4M'!$F$2:$F$300,$F48,'Aviation 4M'!$J$2:$J$300)</f>
        <v>0</v>
      </c>
      <c r="H48" s="22">
        <f>SUMIF('Capital City Classic'!$F$2:$F$300,$F48,'Capital City Classic'!$J$2:$J$300)</f>
        <v>0</v>
      </c>
      <c r="I48" s="22">
        <f>SUMIF('Auburn 10M'!$F$2:$F$296,$F48,'Auburn 10M'!$J$2:$J$296)</f>
        <v>5</v>
      </c>
      <c r="J48" s="22">
        <f>SUMIF('Tiger 12K'!$F$2:$F$300,$F48,'Tiger 12K'!$J$2:$J$300)</f>
        <v>0</v>
      </c>
      <c r="K48" s="24">
        <f>SUM(G48:J48)</f>
        <v>5</v>
      </c>
    </row>
    <row r="49" spans="1:11" x14ac:dyDescent="0.3">
      <c r="A49" t="s">
        <v>150</v>
      </c>
      <c r="B49" t="s">
        <v>313</v>
      </c>
      <c r="C49" t="s">
        <v>34</v>
      </c>
      <c r="D49">
        <v>59</v>
      </c>
      <c r="E49" s="2" t="s">
        <v>21</v>
      </c>
      <c r="F49" s="19" t="str">
        <f>A49&amp;B49&amp;C49&amp;E49</f>
        <v>JanePalangasFGREATER MANCHESTER RUNNING CLUB</v>
      </c>
      <c r="G49" s="22">
        <f>SUMIF('Aviation 4M'!$F$2:$F$300,$F49,'Aviation 4M'!$J$2:$J$300)</f>
        <v>0</v>
      </c>
      <c r="H49" s="22">
        <f>SUMIF('Capital City Classic'!$F$2:$F$300,$F49,'Capital City Classic'!$J$2:$J$300)</f>
        <v>3.25</v>
      </c>
      <c r="I49" s="22">
        <f>SUMIF('Auburn 10M'!$F$2:$F$296,$F49,'Auburn 10M'!$J$2:$J$296)</f>
        <v>0</v>
      </c>
      <c r="J49" s="22">
        <f>SUMIF('Tiger 12K'!$F$2:$F$300,$F49,'Tiger 12K'!$J$2:$J$300)</f>
        <v>0</v>
      </c>
      <c r="K49" s="24">
        <f>SUM(G49:J49)</f>
        <v>3.25</v>
      </c>
    </row>
    <row r="50" spans="1:11" x14ac:dyDescent="0.3">
      <c r="A50" s="3" t="s">
        <v>390</v>
      </c>
      <c r="B50" s="3" t="s">
        <v>483</v>
      </c>
      <c r="C50" s="3" t="s">
        <v>34</v>
      </c>
      <c r="D50" s="3">
        <v>54</v>
      </c>
      <c r="E50" s="2" t="s">
        <v>17</v>
      </c>
      <c r="F50" s="19" t="str">
        <f>A50&amp;B50&amp;C50&amp;E50</f>
        <v>RebeccaDrakeFMILLENNIUM RUNNING</v>
      </c>
      <c r="G50" s="22">
        <f>SUMIF('Aviation 4M'!$F$2:$F$300,$F50,'Aviation 4M'!$J$2:$J$300)</f>
        <v>0</v>
      </c>
      <c r="H50" s="22">
        <f>SUMIF('Capital City Classic'!$F$2:$F$300,$F50,'Capital City Classic'!$J$2:$J$300)</f>
        <v>0</v>
      </c>
      <c r="I50" s="22">
        <f>SUMIF('Auburn 10M'!$F$2:$F$296,$F50,'Auburn 10M'!$J$2:$J$296)</f>
        <v>2.2000000000000002</v>
      </c>
      <c r="J50" s="22">
        <f>SUMIF('Tiger 12K'!$F$2:$F$300,$F50,'Tiger 12K'!$J$2:$J$300)</f>
        <v>0</v>
      </c>
      <c r="K50" s="24">
        <f>SUM(G50:J50)</f>
        <v>2.2000000000000002</v>
      </c>
    </row>
    <row r="51" spans="1:11" x14ac:dyDescent="0.3">
      <c r="A51" t="s">
        <v>321</v>
      </c>
      <c r="B51" t="s">
        <v>229</v>
      </c>
      <c r="C51" t="s">
        <v>34</v>
      </c>
      <c r="D51">
        <v>56</v>
      </c>
      <c r="E51" s="2" t="s">
        <v>17</v>
      </c>
      <c r="F51" s="19" t="str">
        <f>A51&amp;B51&amp;C51&amp;E51</f>
        <v>EllenRaffioFMILLENNIUM RUNNING</v>
      </c>
      <c r="G51" s="22">
        <f>SUMIF('Aviation 4M'!$F$2:$F$300,$F51,'Aviation 4M'!$J$2:$J$300)</f>
        <v>0</v>
      </c>
      <c r="H51" s="22">
        <f>SUMIF('Capital City Classic'!$F$2:$F$300,$F51,'Capital City Classic'!$J$2:$J$300)</f>
        <v>2</v>
      </c>
      <c r="I51" s="22">
        <f>SUMIF('Auburn 10M'!$F$2:$F$296,$F51,'Auburn 10M'!$J$2:$J$296)</f>
        <v>0</v>
      </c>
      <c r="J51" s="22">
        <f>SUMIF('Tiger 12K'!$F$2:$F$300,$F51,'Tiger 12K'!$J$2:$J$300)</f>
        <v>0</v>
      </c>
      <c r="K51" s="24">
        <f>SUM(G51:J51)</f>
        <v>2</v>
      </c>
    </row>
    <row r="52" spans="1:11" x14ac:dyDescent="0.3">
      <c r="A52" s="3" t="s">
        <v>107</v>
      </c>
      <c r="B52" s="3" t="s">
        <v>534</v>
      </c>
      <c r="C52" s="3" t="s">
        <v>34</v>
      </c>
      <c r="D52" s="3">
        <v>52</v>
      </c>
      <c r="E52" s="2" t="s">
        <v>17</v>
      </c>
      <c r="F52" s="19" t="str">
        <f>A52&amp;B52&amp;C52&amp;E52</f>
        <v>AngelaArnoldFMILLENNIUM RUNNING</v>
      </c>
      <c r="G52" s="22">
        <f>SUMIF('Aviation 4M'!$F$2:$F$300,$F52,'Aviation 4M'!$J$2:$J$300)</f>
        <v>0</v>
      </c>
      <c r="H52" s="22">
        <f>SUMIF('Capital City Classic'!$F$2:$F$300,$F52,'Capital City Classic'!$J$2:$J$300)</f>
        <v>0</v>
      </c>
      <c r="I52" s="22">
        <f>SUMIF('Auburn 10M'!$F$2:$F$296,$F52,'Auburn 10M'!$J$2:$J$296)</f>
        <v>1.6</v>
      </c>
      <c r="J52" s="22">
        <f>SUMIF('Tiger 12K'!$F$2:$F$300,$F52,'Tiger 12K'!$J$2:$J$300)</f>
        <v>0</v>
      </c>
      <c r="K52" s="24">
        <f>SUM(G52:J52)</f>
        <v>1.6</v>
      </c>
    </row>
    <row r="53" spans="1:11" x14ac:dyDescent="0.3">
      <c r="A53" t="s">
        <v>322</v>
      </c>
      <c r="B53" t="s">
        <v>323</v>
      </c>
      <c r="C53" t="s">
        <v>34</v>
      </c>
      <c r="D53">
        <v>53</v>
      </c>
      <c r="E53" s="2" t="s">
        <v>17</v>
      </c>
      <c r="F53" s="19" t="str">
        <f>A53&amp;B53&amp;C53&amp;E53</f>
        <v>LaraCarneyFMILLENNIUM RUNNING</v>
      </c>
      <c r="G53" s="22">
        <f>SUMIF('Aviation 4M'!$F$2:$F$300,$F53,'Aviation 4M'!$J$2:$J$300)</f>
        <v>0</v>
      </c>
      <c r="H53" s="22">
        <f>SUMIF('Capital City Classic'!$F$2:$F$300,$F53,'Capital City Classic'!$J$2:$J$300)</f>
        <v>1.6</v>
      </c>
      <c r="I53" s="22">
        <f>SUMIF('Auburn 10M'!$F$2:$F$296,$F53,'Auburn 10M'!$J$2:$J$296)</f>
        <v>0</v>
      </c>
      <c r="J53" s="22">
        <f>SUMIF('Tiger 12K'!$F$2:$F$300,$F53,'Tiger 12K'!$J$2:$J$300)</f>
        <v>0</v>
      </c>
      <c r="K53" s="24">
        <f>SUM(G53:J53)</f>
        <v>1.6</v>
      </c>
    </row>
    <row r="54" spans="1:11" x14ac:dyDescent="0.3">
      <c r="A54" s="3" t="s">
        <v>137</v>
      </c>
      <c r="B54" s="3" t="s">
        <v>521</v>
      </c>
      <c r="C54" s="3" t="s">
        <v>34</v>
      </c>
      <c r="D54" s="3">
        <v>50</v>
      </c>
      <c r="E54" s="2" t="s">
        <v>23</v>
      </c>
      <c r="F54" s="19" t="str">
        <f>A54&amp;B54&amp;C54&amp;E54</f>
        <v>ChristineSorensenFROCHESTER RUNNERS</v>
      </c>
      <c r="G54" s="22">
        <f>SUMIF('Aviation 4M'!$F$2:$F$300,$F54,'Aviation 4M'!$J$2:$J$300)</f>
        <v>0</v>
      </c>
      <c r="H54" s="22">
        <f>SUMIF('Capital City Classic'!$F$2:$F$300,$F54,'Capital City Classic'!$J$2:$J$300)</f>
        <v>0</v>
      </c>
      <c r="I54" s="22">
        <f>SUMIF('Auburn 10M'!$F$2:$F$296,$F54,'Auburn 10M'!$J$2:$J$296)</f>
        <v>1.5</v>
      </c>
      <c r="J54" s="22">
        <f>SUMIF('Tiger 12K'!$F$2:$F$300,$F54,'Tiger 12K'!$J$2:$J$300)</f>
        <v>0</v>
      </c>
      <c r="K54" s="24">
        <f>SUM(G54:J54)</f>
        <v>1.5</v>
      </c>
    </row>
    <row r="55" spans="1:11" x14ac:dyDescent="0.3">
      <c r="A55" s="3" t="s">
        <v>495</v>
      </c>
      <c r="B55" s="3" t="s">
        <v>496</v>
      </c>
      <c r="C55" s="3" t="s">
        <v>34</v>
      </c>
      <c r="D55" s="3">
        <v>57</v>
      </c>
      <c r="E55" s="2" t="s">
        <v>17</v>
      </c>
      <c r="F55" s="19" t="str">
        <f>A55&amp;B55&amp;C55&amp;E55</f>
        <v>DianaRogersFMILLENNIUM RUNNING</v>
      </c>
      <c r="G55" s="22">
        <f>SUMIF('Aviation 4M'!$F$2:$F$300,$F55,'Aviation 4M'!$J$2:$J$300)</f>
        <v>0</v>
      </c>
      <c r="H55" s="22">
        <f>SUMIF('Capital City Classic'!$F$2:$F$300,$F55,'Capital City Classic'!$J$2:$J$300)</f>
        <v>0</v>
      </c>
      <c r="I55" s="22">
        <f>SUMIF('Auburn 10M'!$F$2:$F$296,$F55,'Auburn 10M'!$J$2:$J$296)</f>
        <v>1.4</v>
      </c>
      <c r="J55" s="22">
        <f>SUMIF('Tiger 12K'!$F$2:$F$300,$F55,'Tiger 12K'!$J$2:$J$300)</f>
        <v>0</v>
      </c>
      <c r="K55" s="24">
        <f>SUM(G55:J55)</f>
        <v>1.4</v>
      </c>
    </row>
    <row r="56" spans="1:11" x14ac:dyDescent="0.3">
      <c r="A56" t="s">
        <v>32</v>
      </c>
      <c r="B56" t="s">
        <v>327</v>
      </c>
      <c r="C56" t="s">
        <v>34</v>
      </c>
      <c r="D56">
        <v>50</v>
      </c>
      <c r="E56" s="2" t="s">
        <v>17</v>
      </c>
      <c r="F56" s="19" t="str">
        <f>A56&amp;B56&amp;C56&amp;E56</f>
        <v>JenniferMackFMILLENNIUM RUNNING</v>
      </c>
      <c r="G56" s="22">
        <f>SUMIF('Aviation 4M'!$F$2:$F$300,$F56,'Aviation 4M'!$J$2:$J$300)</f>
        <v>0</v>
      </c>
      <c r="H56" s="22">
        <f>SUMIF('Capital City Classic'!$F$2:$F$300,$F56,'Capital City Classic'!$J$2:$J$300)</f>
        <v>1.2</v>
      </c>
      <c r="I56" s="22">
        <f>SUMIF('Auburn 10M'!$F$2:$F$296,$F56,'Auburn 10M'!$J$2:$J$296)</f>
        <v>0</v>
      </c>
      <c r="J56" s="22">
        <f>SUMIF('Tiger 12K'!$F$2:$F$300,$F56,'Tiger 12K'!$J$2:$J$300)</f>
        <v>0</v>
      </c>
      <c r="K56" s="24">
        <f>SUM(G56:J56)</f>
        <v>1.2</v>
      </c>
    </row>
    <row r="57" spans="1:11" x14ac:dyDescent="0.3">
      <c r="A57" s="3" t="s">
        <v>487</v>
      </c>
      <c r="B57" s="3" t="s">
        <v>488</v>
      </c>
      <c r="C57" s="3" t="s">
        <v>34</v>
      </c>
      <c r="D57" s="3">
        <v>54</v>
      </c>
      <c r="E57" s="2" t="s">
        <v>17</v>
      </c>
      <c r="F57" s="19" t="str">
        <f>A57&amp;B57&amp;C57&amp;E57</f>
        <v>TheresaNobleFMILLENNIUM RUNNING</v>
      </c>
      <c r="G57" s="22">
        <f>SUMIF('Aviation 4M'!$F$2:$F$300,$F57,'Aviation 4M'!$J$2:$J$300)</f>
        <v>0</v>
      </c>
      <c r="H57" s="22">
        <f>SUMIF('Capital City Classic'!$F$2:$F$300,$F57,'Capital City Classic'!$J$2:$J$300)</f>
        <v>0</v>
      </c>
      <c r="I57" s="22">
        <f>SUMIF('Auburn 10M'!$F$2:$F$296,$F57,'Auburn 10M'!$J$2:$J$296)</f>
        <v>1.1000000000000001</v>
      </c>
      <c r="J57" s="22">
        <f>SUMIF('Tiger 12K'!$F$2:$F$300,$F57,'Tiger 12K'!$J$2:$J$300)</f>
        <v>0</v>
      </c>
      <c r="K57" s="24">
        <f>SUM(G57:J57)</f>
        <v>1.1000000000000001</v>
      </c>
    </row>
    <row r="58" spans="1:11" x14ac:dyDescent="0.3">
      <c r="A58" s="3" t="s">
        <v>506</v>
      </c>
      <c r="B58" s="3" t="s">
        <v>310</v>
      </c>
      <c r="C58" s="3" t="s">
        <v>34</v>
      </c>
      <c r="D58" s="3">
        <v>51</v>
      </c>
      <c r="E58" s="2" t="s">
        <v>17</v>
      </c>
      <c r="F58" s="19" t="str">
        <f>A58&amp;B58&amp;C58&amp;E58</f>
        <v>PaulaAdamsFMILLENNIUM RUNNING</v>
      </c>
      <c r="G58" s="22">
        <f>SUMIF('Aviation 4M'!$F$2:$F$300,$F58,'Aviation 4M'!$J$2:$J$300)</f>
        <v>0</v>
      </c>
      <c r="H58" s="22">
        <f>SUMIF('Capital City Classic'!$F$2:$F$300,$F58,'Capital City Classic'!$J$2:$J$300)</f>
        <v>0</v>
      </c>
      <c r="I58" s="22">
        <f>SUMIF('Auburn 10M'!$F$2:$F$296,$F58,'Auburn 10M'!$J$2:$J$296)</f>
        <v>1</v>
      </c>
      <c r="J58" s="22">
        <f>SUMIF('Tiger 12K'!$F$2:$F$300,$F58,'Tiger 12K'!$J$2:$J$300)</f>
        <v>0</v>
      </c>
      <c r="K58" s="24">
        <f>SUM(G58:J58)</f>
        <v>1</v>
      </c>
    </row>
    <row r="59" spans="1:11" x14ac:dyDescent="0.3">
      <c r="A59" s="3" t="s">
        <v>535</v>
      </c>
      <c r="B59" s="3" t="s">
        <v>289</v>
      </c>
      <c r="C59" s="3" t="s">
        <v>34</v>
      </c>
      <c r="D59" s="3">
        <v>53</v>
      </c>
      <c r="E59" s="2" t="s">
        <v>17</v>
      </c>
      <c r="F59" s="19" t="str">
        <f>A59&amp;B59&amp;C59&amp;E59</f>
        <v>AnneDowningFMILLENNIUM RUNNING</v>
      </c>
      <c r="G59" s="22">
        <f>SUMIF('Aviation 4M'!$F$2:$F$300,$F59,'Aviation 4M'!$J$2:$J$300)</f>
        <v>0</v>
      </c>
      <c r="H59" s="22">
        <f>SUMIF('Capital City Classic'!$F$2:$F$300,$F59,'Capital City Classic'!$J$2:$J$300)</f>
        <v>0</v>
      </c>
      <c r="I59" s="22">
        <f>SUMIF('Auburn 10M'!$F$2:$F$296,$F59,'Auburn 10M'!$J$2:$J$296)</f>
        <v>1</v>
      </c>
      <c r="J59" s="22">
        <f>SUMIF('Tiger 12K'!$F$2:$F$300,$F59,'Tiger 12K'!$J$2:$J$300)</f>
        <v>0</v>
      </c>
      <c r="K59" s="24">
        <f>SUM(G59:J59)</f>
        <v>1</v>
      </c>
    </row>
    <row r="60" spans="1:11" x14ac:dyDescent="0.3">
      <c r="A60" s="3" t="s">
        <v>32</v>
      </c>
      <c r="B60" s="3" t="s">
        <v>546</v>
      </c>
      <c r="C60" s="3" t="s">
        <v>34</v>
      </c>
      <c r="D60" s="3">
        <v>53</v>
      </c>
      <c r="E60" s="2" t="s">
        <v>17</v>
      </c>
      <c r="F60" s="19" t="str">
        <f>A60&amp;B60&amp;C60&amp;E60</f>
        <v>JenniferFinneganFMILLENNIUM RUNNING</v>
      </c>
      <c r="G60" s="22">
        <f>SUMIF('Aviation 4M'!$F$2:$F$300,$F60,'Aviation 4M'!$J$2:$J$300)</f>
        <v>0</v>
      </c>
      <c r="H60" s="22">
        <f>SUMIF('Capital City Classic'!$F$2:$F$300,$F60,'Capital City Classic'!$J$2:$J$300)</f>
        <v>0</v>
      </c>
      <c r="I60" s="22">
        <f>SUMIF('Auburn 10M'!$F$2:$F$296,$F60,'Auburn 10M'!$J$2:$J$296)</f>
        <v>1</v>
      </c>
      <c r="J60" s="22">
        <f>SUMIF('Tiger 12K'!$F$2:$F$300,$F60,'Tiger 12K'!$J$2:$J$300)</f>
        <v>0</v>
      </c>
      <c r="K60" s="24">
        <f>SUM(G60:J60)</f>
        <v>1</v>
      </c>
    </row>
    <row r="61" spans="1:11" x14ac:dyDescent="0.3">
      <c r="A61" s="3" t="s">
        <v>518</v>
      </c>
      <c r="B61" s="3" t="s">
        <v>519</v>
      </c>
      <c r="C61" s="3" t="s">
        <v>34</v>
      </c>
      <c r="D61" s="3">
        <v>56</v>
      </c>
      <c r="E61" s="2" t="s">
        <v>17</v>
      </c>
      <c r="F61" s="19" t="str">
        <f>A61&amp;B61&amp;C61&amp;E61</f>
        <v>EileenOsullivanFMILLENNIUM RUNNING</v>
      </c>
      <c r="G61" s="22">
        <f>SUMIF('Aviation 4M'!$F$2:$F$300,$F61,'Aviation 4M'!$J$2:$J$300)</f>
        <v>0</v>
      </c>
      <c r="H61" s="22">
        <f>SUMIF('Capital City Classic'!$F$2:$F$300,$F61,'Capital City Classic'!$J$2:$J$300)</f>
        <v>0</v>
      </c>
      <c r="I61" s="22">
        <f>SUMIF('Auburn 10M'!$F$2:$F$296,$F61,'Auburn 10M'!$J$2:$J$296)</f>
        <v>1</v>
      </c>
      <c r="J61" s="22">
        <f>SUMIF('Tiger 12K'!$F$2:$F$300,$F61,'Tiger 12K'!$J$2:$J$300)</f>
        <v>0</v>
      </c>
      <c r="K61" s="24">
        <f>SUM(G61:J61)</f>
        <v>1</v>
      </c>
    </row>
    <row r="62" spans="1:11" x14ac:dyDescent="0.3">
      <c r="A62" s="3" t="s">
        <v>352</v>
      </c>
      <c r="B62" s="3" t="s">
        <v>502</v>
      </c>
      <c r="C62" s="3" t="s">
        <v>34</v>
      </c>
      <c r="D62" s="3">
        <v>56</v>
      </c>
      <c r="E62" s="2" t="s">
        <v>17</v>
      </c>
      <c r="F62" s="19" t="str">
        <f>A62&amp;B62&amp;C62&amp;E62</f>
        <v>DianeVarney-ParkerFMILLENNIUM RUNNING</v>
      </c>
      <c r="G62" s="22">
        <f>SUMIF('Aviation 4M'!$F$2:$F$300,$F62,'Aviation 4M'!$J$2:$J$300)</f>
        <v>0</v>
      </c>
      <c r="H62" s="22">
        <f>SUMIF('Capital City Classic'!$F$2:$F$300,$F62,'Capital City Classic'!$J$2:$J$300)</f>
        <v>0</v>
      </c>
      <c r="I62" s="22">
        <f>SUMIF('Auburn 10M'!$F$2:$F$296,$F62,'Auburn 10M'!$J$2:$J$296)</f>
        <v>1</v>
      </c>
      <c r="J62" s="22">
        <f>SUMIF('Tiger 12K'!$F$2:$F$300,$F62,'Tiger 12K'!$J$2:$J$300)</f>
        <v>0</v>
      </c>
      <c r="K62" s="24">
        <f>SUM(G62:J62)</f>
        <v>1</v>
      </c>
    </row>
    <row r="63" spans="1:11" x14ac:dyDescent="0.3">
      <c r="A63" s="3" t="s">
        <v>401</v>
      </c>
      <c r="B63" s="3" t="s">
        <v>511</v>
      </c>
      <c r="C63" s="3" t="s">
        <v>34</v>
      </c>
      <c r="D63" s="3">
        <v>57</v>
      </c>
      <c r="E63" s="2" t="s">
        <v>17</v>
      </c>
      <c r="F63" s="19" t="str">
        <f>A63&amp;B63&amp;C63&amp;E63</f>
        <v>JoanneFrancoFMILLENNIUM RUNNING</v>
      </c>
      <c r="G63" s="22">
        <f>SUMIF('Aviation 4M'!$F$2:$F$300,$F63,'Aviation 4M'!$J$2:$J$300)</f>
        <v>0</v>
      </c>
      <c r="H63" s="22">
        <f>SUMIF('Capital City Classic'!$F$2:$F$300,$F63,'Capital City Classic'!$J$2:$J$300)</f>
        <v>0</v>
      </c>
      <c r="I63" s="22">
        <f>SUMIF('Auburn 10M'!$F$2:$F$296,$F63,'Auburn 10M'!$J$2:$J$296)</f>
        <v>1</v>
      </c>
      <c r="J63" s="22">
        <f>SUMIF('Tiger 12K'!$F$2:$F$300,$F63,'Tiger 12K'!$J$2:$J$300)</f>
        <v>0</v>
      </c>
      <c r="K63" s="24">
        <f>SUM(G63:J63)</f>
        <v>1</v>
      </c>
    </row>
    <row r="64" spans="1:11" x14ac:dyDescent="0.3">
      <c r="A64" t="s">
        <v>330</v>
      </c>
      <c r="B64" t="s">
        <v>207</v>
      </c>
      <c r="C64" t="s">
        <v>34</v>
      </c>
      <c r="D64">
        <v>58</v>
      </c>
      <c r="E64" s="2" t="s">
        <v>17</v>
      </c>
      <c r="F64" s="19" t="str">
        <f>A64&amp;B64&amp;C64&amp;E64</f>
        <v>LaurelBaermanFMILLENNIUM RUNNING</v>
      </c>
      <c r="G64" s="22">
        <f>SUMIF('Aviation 4M'!$F$2:$F$300,$F64,'Aviation 4M'!$J$2:$J$300)</f>
        <v>0</v>
      </c>
      <c r="H64" s="22">
        <f>SUMIF('Capital City Classic'!$F$2:$F$300,$F64,'Capital City Classic'!$J$2:$J$300)</f>
        <v>1</v>
      </c>
      <c r="I64" s="22">
        <f>SUMIF('Auburn 10M'!$F$2:$F$296,$F64,'Auburn 10M'!$J$2:$J$296)</f>
        <v>0</v>
      </c>
      <c r="J64" s="22">
        <f>SUMIF('Tiger 12K'!$F$2:$F$300,$F64,'Tiger 12K'!$J$2:$J$300)</f>
        <v>0</v>
      </c>
      <c r="K64" s="24">
        <f>SUM(G64:J64)</f>
        <v>1</v>
      </c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1:11" x14ac:dyDescent="0.3">
      <c r="K161" s="24"/>
    </row>
    <row r="162" spans="11:11" x14ac:dyDescent="0.3">
      <c r="K162" s="24"/>
    </row>
    <row r="163" spans="11:11" x14ac:dyDescent="0.3">
      <c r="K163" s="24"/>
    </row>
    <row r="164" spans="11:11" x14ac:dyDescent="0.3">
      <c r="K164" s="24"/>
    </row>
    <row r="165" spans="11:11" x14ac:dyDescent="0.3">
      <c r="K165" s="24"/>
    </row>
    <row r="166" spans="11:11" x14ac:dyDescent="0.3">
      <c r="K166" s="24"/>
    </row>
    <row r="167" spans="11:11" x14ac:dyDescent="0.3">
      <c r="K167" s="24"/>
    </row>
    <row r="168" spans="11:11" x14ac:dyDescent="0.3">
      <c r="K168" s="24"/>
    </row>
    <row r="169" spans="11:11" x14ac:dyDescent="0.3">
      <c r="K169" s="24"/>
    </row>
    <row r="170" spans="11:11" x14ac:dyDescent="0.3">
      <c r="K170" s="24"/>
    </row>
    <row r="171" spans="11:11" x14ac:dyDescent="0.3">
      <c r="K171" s="24"/>
    </row>
    <row r="172" spans="11:11" x14ac:dyDescent="0.3">
      <c r="K172" s="24"/>
    </row>
    <row r="173" spans="11:11" x14ac:dyDescent="0.3">
      <c r="K173" s="24"/>
    </row>
    <row r="174" spans="11:11" x14ac:dyDescent="0.3">
      <c r="K174" s="24"/>
    </row>
    <row r="175" spans="11:11" x14ac:dyDescent="0.3">
      <c r="K175" s="24"/>
    </row>
    <row r="176" spans="1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6:11" x14ac:dyDescent="0.3">
      <c r="K369" s="24"/>
    </row>
    <row r="370" spans="6:11" x14ac:dyDescent="0.3">
      <c r="K370" s="24"/>
    </row>
    <row r="371" spans="6:11" x14ac:dyDescent="0.3">
      <c r="K371" s="24"/>
    </row>
    <row r="372" spans="6:11" x14ac:dyDescent="0.3">
      <c r="K372" s="24"/>
    </row>
    <row r="373" spans="6:11" x14ac:dyDescent="0.3">
      <c r="K373" s="24"/>
    </row>
    <row r="374" spans="6:11" x14ac:dyDescent="0.3">
      <c r="K374" s="24"/>
    </row>
    <row r="375" spans="6:11" x14ac:dyDescent="0.3">
      <c r="K375" s="24"/>
    </row>
    <row r="376" spans="6:11" x14ac:dyDescent="0.3">
      <c r="K376" s="24"/>
    </row>
    <row r="377" spans="6:11" x14ac:dyDescent="0.3">
      <c r="K377" s="24"/>
    </row>
    <row r="378" spans="6:11" x14ac:dyDescent="0.3">
      <c r="K378" s="24"/>
    </row>
    <row r="379" spans="6:11" x14ac:dyDescent="0.3">
      <c r="K379" s="24"/>
    </row>
    <row r="380" spans="6:11" x14ac:dyDescent="0.3">
      <c r="K380" s="24"/>
    </row>
    <row r="381" spans="6:11" x14ac:dyDescent="0.3">
      <c r="K381" s="24"/>
    </row>
    <row r="382" spans="6:11" x14ac:dyDescent="0.3">
      <c r="F382" s="6"/>
      <c r="K382" s="24"/>
    </row>
  </sheetData>
  <sortState xmlns:xlrd2="http://schemas.microsoft.com/office/spreadsheetml/2017/richdata2" ref="A2:K64">
    <sortCondition descending="1" ref="K1:K6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M434"/>
  <sheetViews>
    <sheetView workbookViewId="0">
      <pane ySplit="1" topLeftCell="A2" activePane="bottomLeft" state="frozen"/>
      <selection pane="bottomLeft"/>
    </sheetView>
  </sheetViews>
  <sheetFormatPr defaultColWidth="12.53515625" defaultRowHeight="12.45" outlineLevelCol="1" x14ac:dyDescent="0.3"/>
  <cols>
    <col min="1" max="1" width="7.765625" style="3" bestFit="1" customWidth="1"/>
    <col min="2" max="2" width="14.23046875" style="3" bestFit="1" customWidth="1"/>
    <col min="3" max="3" width="7.15234375" style="3" bestFit="1" customWidth="1"/>
    <col min="4" max="4" width="4.23046875" style="3" bestFit="1" customWidth="1"/>
    <col min="5" max="5" width="28" style="3" bestFit="1" customWidth="1" collapsed="1"/>
    <col min="6" max="6" width="43.5351562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6.3046875" style="3" bestFit="1" customWidth="1"/>
    <col min="12" max="16384" width="12.5351562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s="3" t="s">
        <v>95</v>
      </c>
      <c r="B2" s="3" t="s">
        <v>96</v>
      </c>
      <c r="C2" s="3" t="s">
        <v>34</v>
      </c>
      <c r="D2" s="3">
        <v>64</v>
      </c>
      <c r="E2" s="3" t="s">
        <v>16</v>
      </c>
      <c r="F2" s="19" t="str">
        <f>A2&amp;B2&amp;C2&amp;E2</f>
        <v>MarggieQuinnFGREATER DERRY TRACK CLUB</v>
      </c>
      <c r="G2" s="22">
        <f>SUMIF('Aviation 4M'!$F$2:$F$300,$F2,'Aviation 4M'!$J$2:$J$300)</f>
        <v>92</v>
      </c>
      <c r="H2" s="22">
        <f>SUMIF('Capital City Classic'!$F$2:$F$300,$F2,'Capital City Classic'!$J$2:$J$300)</f>
        <v>49</v>
      </c>
      <c r="I2" s="22">
        <f>SUMIF('Auburn 10M'!$F$2:$F$296,$F2,'Auburn 10M'!$J$2:$J$296)</f>
        <v>0</v>
      </c>
      <c r="J2" s="22">
        <f>SUMIF('Tiger 12K'!$F$2:$F$300,$F2,'Tiger 12K'!$J$2:$J$300)</f>
        <v>0</v>
      </c>
      <c r="K2" s="24">
        <f>SUM(G2:J2)</f>
        <v>141</v>
      </c>
    </row>
    <row r="3" spans="1:13" x14ac:dyDescent="0.3">
      <c r="A3" t="s">
        <v>252</v>
      </c>
      <c r="B3" t="s">
        <v>253</v>
      </c>
      <c r="C3" t="s">
        <v>34</v>
      </c>
      <c r="D3">
        <v>65</v>
      </c>
      <c r="E3" s="2" t="s">
        <v>16</v>
      </c>
      <c r="F3" s="19" t="str">
        <f>A3&amp;B3&amp;C3&amp;E3</f>
        <v>PattyCrothersFGREATER DERRY TRACK CLUB</v>
      </c>
      <c r="G3" s="22">
        <f>SUMIF('Aviation 4M'!$F$2:$F$300,$F3,'Aviation 4M'!$J$2:$J$300)</f>
        <v>0</v>
      </c>
      <c r="H3" s="22">
        <f>SUMIF('Capital City Classic'!$F$2:$F$300,$F3,'Capital City Classic'!$J$2:$J$300)</f>
        <v>72</v>
      </c>
      <c r="I3" s="22">
        <f>SUMIF('Auburn 10M'!$F$2:$F$296,$F3,'Auburn 10M'!$J$2:$J$296)</f>
        <v>76</v>
      </c>
      <c r="J3" s="22">
        <f>SUMIF('Tiger 12K'!$F$2:$F$300,$F3,'Tiger 12K'!$J$2:$J$300)</f>
        <v>0</v>
      </c>
      <c r="K3" s="24">
        <f>SUM(G3:J3)</f>
        <v>148</v>
      </c>
    </row>
    <row r="4" spans="1:13" x14ac:dyDescent="0.3">
      <c r="A4" t="s">
        <v>268</v>
      </c>
      <c r="B4" t="s">
        <v>217</v>
      </c>
      <c r="C4" t="s">
        <v>34</v>
      </c>
      <c r="D4">
        <v>69</v>
      </c>
      <c r="E4" t="s">
        <v>16</v>
      </c>
      <c r="F4" s="19" t="str">
        <f>A4&amp;B4&amp;C4&amp;E4</f>
        <v>BevSomogieFGREATER DERRY TRACK CLUB</v>
      </c>
      <c r="G4" s="22">
        <f>SUMIF('Aviation 4M'!$F$2:$F$300,$F4,'Aviation 4M'!$J$2:$J$300)</f>
        <v>0</v>
      </c>
      <c r="H4" s="22">
        <f>SUMIF('Capital City Classic'!$F$2:$F$300,$F4,'Capital City Classic'!$J$2:$J$300)</f>
        <v>32</v>
      </c>
      <c r="I4" s="22">
        <f>SUMIF('Auburn 10M'!$F$2:$F$296,$F4,'Auburn 10M'!$J$2:$J$296)</f>
        <v>18</v>
      </c>
      <c r="J4" s="22">
        <f>SUMIF('Tiger 12K'!$F$2:$F$300,$F4,'Tiger 12K'!$J$2:$J$300)</f>
        <v>55</v>
      </c>
      <c r="K4" s="24">
        <f>SUM(G4:J4)</f>
        <v>105</v>
      </c>
    </row>
    <row r="5" spans="1:13" x14ac:dyDescent="0.3">
      <c r="A5" t="s">
        <v>301</v>
      </c>
      <c r="B5" t="s">
        <v>581</v>
      </c>
      <c r="C5" t="s">
        <v>34</v>
      </c>
      <c r="D5">
        <v>61</v>
      </c>
      <c r="E5" t="s">
        <v>18</v>
      </c>
      <c r="F5" s="19" t="str">
        <f>A5&amp;B5&amp;C5&amp;E5</f>
        <v>PamMooreFUPPER VALLEY RUNNING CLUB</v>
      </c>
      <c r="G5" s="22">
        <f>SUMIF('Aviation 4M'!$F$2:$F$300,$F5,'Aviation 4M'!$J$2:$J$300)</f>
        <v>0</v>
      </c>
      <c r="H5" s="22">
        <f>SUMIF('Capital City Classic'!$F$2:$F$300,$F5,'Capital City Classic'!$J$2:$J$300)</f>
        <v>0</v>
      </c>
      <c r="I5" s="22">
        <f>SUMIF('Auburn 10M'!$F$2:$F$296,$F5,'Auburn 10M'!$J$2:$J$296)</f>
        <v>0</v>
      </c>
      <c r="J5" s="22">
        <f>SUMIF('Tiger 12K'!$F$2:$F$300,$F5,'Tiger 12K'!$J$2:$J$300)</f>
        <v>96</v>
      </c>
      <c r="K5" s="24">
        <f>SUM(G5:J5)</f>
        <v>96</v>
      </c>
    </row>
    <row r="6" spans="1:13" x14ac:dyDescent="0.3">
      <c r="A6" t="s">
        <v>241</v>
      </c>
      <c r="B6" t="s">
        <v>242</v>
      </c>
      <c r="C6" t="s">
        <v>34</v>
      </c>
      <c r="D6">
        <v>64</v>
      </c>
      <c r="E6" s="2" t="s">
        <v>19</v>
      </c>
      <c r="F6" s="19" t="str">
        <f>A6&amp;B6&amp;C6&amp;E6</f>
        <v>BetsyBlackFGRANITE STATE RACING TEAM</v>
      </c>
      <c r="G6" s="22">
        <f>SUMIF('Aviation 4M'!$F$2:$F$300,$F6,'Aviation 4M'!$J$2:$J$300)</f>
        <v>0</v>
      </c>
      <c r="H6" s="22">
        <f>SUMIF('Capital City Classic'!$F$2:$F$300,$F6,'Capital City Classic'!$J$2:$J$300)</f>
        <v>92</v>
      </c>
      <c r="I6" s="22">
        <f>SUMIF('Auburn 10M'!$F$2:$F$296,$F6,'Auburn 10M'!$J$2:$J$296)</f>
        <v>0</v>
      </c>
      <c r="J6" s="22">
        <f>SUMIF('Tiger 12K'!$F$2:$F$300,$F6,'Tiger 12K'!$J$2:$J$300)</f>
        <v>0</v>
      </c>
      <c r="K6" s="24">
        <f>SUM(G6:J6)</f>
        <v>92</v>
      </c>
    </row>
    <row r="7" spans="1:13" x14ac:dyDescent="0.3">
      <c r="A7" t="s">
        <v>246</v>
      </c>
      <c r="B7" t="s">
        <v>247</v>
      </c>
      <c r="C7" t="s">
        <v>34</v>
      </c>
      <c r="D7">
        <v>61</v>
      </c>
      <c r="E7" s="2" t="s">
        <v>19</v>
      </c>
      <c r="F7" s="19" t="str">
        <f>A7&amp;B7&amp;C7&amp;E7</f>
        <v>GinnyHastFGRANITE STATE RACING TEAM</v>
      </c>
      <c r="G7" s="22">
        <f>SUMIF('Aviation 4M'!$F$2:$F$300,$F7,'Aviation 4M'!$J$2:$J$300)</f>
        <v>0</v>
      </c>
      <c r="H7" s="22">
        <f>SUMIF('Capital City Classic'!$F$2:$F$300,$F7,'Capital City Classic'!$J$2:$J$300)</f>
        <v>80</v>
      </c>
      <c r="I7" s="22">
        <f>SUMIF('Auburn 10M'!$F$2:$F$296,$F7,'Auburn 10M'!$J$2:$J$296)</f>
        <v>0</v>
      </c>
      <c r="J7" s="22">
        <f>SUMIF('Tiger 12K'!$F$2:$F$300,$F7,'Tiger 12K'!$J$2:$J$300)</f>
        <v>0</v>
      </c>
      <c r="K7" s="24">
        <f>SUM(G7:J7)</f>
        <v>80</v>
      </c>
    </row>
    <row r="8" spans="1:13" x14ac:dyDescent="0.3">
      <c r="A8" s="3" t="s">
        <v>114</v>
      </c>
      <c r="B8" s="3" t="s">
        <v>115</v>
      </c>
      <c r="C8" s="3" t="s">
        <v>34</v>
      </c>
      <c r="D8" s="3">
        <v>65</v>
      </c>
      <c r="E8" s="2" t="s">
        <v>15</v>
      </c>
      <c r="F8" s="19" t="str">
        <f>A8&amp;B8&amp;C8&amp;E8</f>
        <v>PriscillaFlynnFGATE CITY STRIDERS</v>
      </c>
      <c r="G8" s="22">
        <f>SUMIF('Aviation 4M'!$F$2:$F$300,$F8,'Aviation 4M'!$J$2:$J$300)</f>
        <v>72</v>
      </c>
      <c r="H8" s="22">
        <f>SUMIF('Capital City Classic'!$F$2:$F$300,$F8,'Capital City Classic'!$J$2:$J$300)</f>
        <v>0</v>
      </c>
      <c r="I8" s="22">
        <f>SUMIF('Auburn 10M'!$F$2:$F$296,$F8,'Auburn 10M'!$J$2:$J$296)</f>
        <v>0</v>
      </c>
      <c r="J8" s="22">
        <f>SUMIF('Tiger 12K'!$F$2:$F$300,$F8,'Tiger 12K'!$J$2:$J$300)</f>
        <v>0</v>
      </c>
      <c r="K8" s="24">
        <f>SUM(G8:J8)</f>
        <v>72</v>
      </c>
    </row>
    <row r="9" spans="1:13" x14ac:dyDescent="0.3">
      <c r="A9" t="s">
        <v>250</v>
      </c>
      <c r="B9" t="s">
        <v>251</v>
      </c>
      <c r="C9" t="s">
        <v>34</v>
      </c>
      <c r="D9">
        <v>65</v>
      </c>
      <c r="E9" s="2" t="s">
        <v>19</v>
      </c>
      <c r="F9" s="19" t="str">
        <f>A9&amp;B9&amp;C9&amp;E9</f>
        <v>PatBourgaultFGRANITE STATE RACING TEAM</v>
      </c>
      <c r="G9" s="22">
        <f>SUMIF('Aviation 4M'!$F$2:$F$300,$F9,'Aviation 4M'!$J$2:$J$300)</f>
        <v>0</v>
      </c>
      <c r="H9" s="22">
        <f>SUMIF('Capital City Classic'!$F$2:$F$300,$F9,'Capital City Classic'!$J$2:$J$300)</f>
        <v>72</v>
      </c>
      <c r="I9" s="22">
        <f>SUMIF('Auburn 10M'!$F$2:$F$296,$F9,'Auburn 10M'!$J$2:$J$296)</f>
        <v>0</v>
      </c>
      <c r="J9" s="22">
        <f>SUMIF('Tiger 12K'!$F$2:$F$300,$F9,'Tiger 12K'!$J$2:$J$300)</f>
        <v>0</v>
      </c>
      <c r="K9" s="24">
        <f>SUM(G9:J9)</f>
        <v>72</v>
      </c>
    </row>
    <row r="10" spans="1:13" x14ac:dyDescent="0.3">
      <c r="A10" t="s">
        <v>347</v>
      </c>
      <c r="B10" t="s">
        <v>348</v>
      </c>
      <c r="C10" t="s">
        <v>34</v>
      </c>
      <c r="D10">
        <v>61</v>
      </c>
      <c r="E10" s="2" t="s">
        <v>15</v>
      </c>
      <c r="F10" s="19" t="str">
        <f>A10&amp;B10&amp;C10&amp;E10</f>
        <v>GinaJoubertFGATE CITY STRIDERS</v>
      </c>
      <c r="G10" s="22">
        <f>SUMIF('Aviation 4M'!$F$2:$F$300,$F10,'Aviation 4M'!$J$2:$J$300)</f>
        <v>0</v>
      </c>
      <c r="H10" s="22">
        <f>SUMIF('Capital City Classic'!$F$2:$F$300,$F10,'Capital City Classic'!$J$2:$J$300)</f>
        <v>0</v>
      </c>
      <c r="I10" s="22">
        <f>SUMIF('Auburn 10M'!$F$2:$F$296,$F10,'Auburn 10M'!$J$2:$J$296)</f>
        <v>80</v>
      </c>
      <c r="J10" s="22">
        <f>SUMIF('Tiger 12K'!$F$2:$F$300,$F10,'Tiger 12K'!$J$2:$J$300)</f>
        <v>0</v>
      </c>
      <c r="K10" s="24">
        <f>SUM(G10:J10)</f>
        <v>80</v>
      </c>
    </row>
    <row r="11" spans="1:13" x14ac:dyDescent="0.3">
      <c r="A11" t="s">
        <v>266</v>
      </c>
      <c r="B11" t="s">
        <v>267</v>
      </c>
      <c r="C11" t="s">
        <v>34</v>
      </c>
      <c r="D11">
        <v>65</v>
      </c>
      <c r="E11" s="2" t="s">
        <v>17</v>
      </c>
      <c r="F11" s="19" t="str">
        <f>A11&amp;B11&amp;C11&amp;E11</f>
        <v>CharlaStevensFMILLENNIUM RUNNING</v>
      </c>
      <c r="G11" s="22">
        <f>SUMIF('Aviation 4M'!$F$2:$F$300,$F11,'Aviation 4M'!$J$2:$J$300)</f>
        <v>0</v>
      </c>
      <c r="H11" s="22">
        <f>SUMIF('Capital City Classic'!$F$2:$F$300,$F11,'Capital City Classic'!$J$2:$J$300)</f>
        <v>37</v>
      </c>
      <c r="I11" s="22">
        <f>SUMIF('Auburn 10M'!$F$2:$F$296,$F11,'Auburn 10M'!$J$2:$J$296)</f>
        <v>26</v>
      </c>
      <c r="J11" s="22">
        <f>SUMIF('Tiger 12K'!$F$2:$F$300,$F11,'Tiger 12K'!$J$2:$J$300)</f>
        <v>0</v>
      </c>
      <c r="K11" s="24">
        <f>SUM(G11:J11)</f>
        <v>63</v>
      </c>
    </row>
    <row r="12" spans="1:13" x14ac:dyDescent="0.3">
      <c r="A12" t="s">
        <v>260</v>
      </c>
      <c r="B12" t="s">
        <v>261</v>
      </c>
      <c r="C12" t="s">
        <v>34</v>
      </c>
      <c r="D12">
        <v>60</v>
      </c>
      <c r="E12" s="2" t="s">
        <v>19</v>
      </c>
      <c r="F12" s="19" t="str">
        <f>A12&amp;B12&amp;C12&amp;E12</f>
        <v>IreneRainvilleFGRANITE STATE RACING TEAM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55</v>
      </c>
      <c r="I12" s="22">
        <f>SUMIF('Auburn 10M'!$F$2:$F$296,$F12,'Auburn 10M'!$J$2:$J$296)</f>
        <v>0</v>
      </c>
      <c r="J12" s="22">
        <f>SUMIF('Tiger 12K'!$F$2:$F$300,$F12,'Tiger 12K'!$J$2:$J$300)</f>
        <v>0</v>
      </c>
      <c r="K12" s="24">
        <f>SUM(G12:J12)</f>
        <v>55</v>
      </c>
    </row>
    <row r="13" spans="1:13" x14ac:dyDescent="0.3">
      <c r="A13" s="3" t="s">
        <v>457</v>
      </c>
      <c r="B13" s="3" t="s">
        <v>458</v>
      </c>
      <c r="C13" s="3" t="s">
        <v>34</v>
      </c>
      <c r="D13" s="3">
        <v>66</v>
      </c>
      <c r="E13" s="2" t="s">
        <v>17</v>
      </c>
      <c r="F13" s="19" t="str">
        <f>A13&amp;B13&amp;C13&amp;E13</f>
        <v>DonnaDostieFMILLENNIUM RUNNING</v>
      </c>
      <c r="G13" s="22">
        <f>SUMIF('Aviation 4M'!$F$2:$F$300,$F13,'Aviation 4M'!$J$2:$J$300)</f>
        <v>0</v>
      </c>
      <c r="H13" s="22">
        <f>SUMIF('Capital City Classic'!$F$2:$F$300,$F13,'Capital City Classic'!$J$2:$J$300)</f>
        <v>0</v>
      </c>
      <c r="I13" s="22">
        <f>SUMIF('Auburn 10M'!$F$2:$F$296,$F13,'Auburn 10M'!$J$2:$J$296)</f>
        <v>64</v>
      </c>
      <c r="J13" s="22">
        <f>SUMIF('Tiger 12K'!$F$2:$F$300,$F13,'Tiger 12K'!$J$2:$J$300)</f>
        <v>0</v>
      </c>
      <c r="K13" s="24">
        <f>SUM(G13:J13)</f>
        <v>64</v>
      </c>
    </row>
    <row r="14" spans="1:13" x14ac:dyDescent="0.3">
      <c r="A14" t="s">
        <v>356</v>
      </c>
      <c r="B14" t="s">
        <v>357</v>
      </c>
      <c r="C14" t="s">
        <v>34</v>
      </c>
      <c r="D14">
        <v>64</v>
      </c>
      <c r="E14" s="2" t="s">
        <v>15</v>
      </c>
      <c r="F14" s="19" t="str">
        <f>A14&amp;B14&amp;C14&amp;E14</f>
        <v>LindaKnippersFGATE CITY STRIDERS</v>
      </c>
      <c r="G14" s="22">
        <f>SUMIF('Aviation 4M'!$F$2:$F$300,$F14,'Aviation 4M'!$J$2:$J$300)</f>
        <v>0</v>
      </c>
      <c r="H14" s="22">
        <f>SUMIF('Capital City Classic'!$F$2:$F$300,$F14,'Capital City Classic'!$J$2:$J$300)</f>
        <v>0</v>
      </c>
      <c r="I14" s="22">
        <f>SUMIF('Auburn 10M'!$F$2:$F$296,$F14,'Auburn 10M'!$J$2:$J$296)</f>
        <v>61</v>
      </c>
      <c r="J14" s="22">
        <f>SUMIF('Tiger 12K'!$F$2:$F$300,$F14,'Tiger 12K'!$J$2:$J$300)</f>
        <v>0</v>
      </c>
      <c r="K14" s="24">
        <f>SUM(G14:J14)</f>
        <v>61</v>
      </c>
    </row>
    <row r="15" spans="1:13" x14ac:dyDescent="0.3">
      <c r="A15" s="3" t="s">
        <v>133</v>
      </c>
      <c r="B15" s="3" t="s">
        <v>134</v>
      </c>
      <c r="C15" s="3" t="s">
        <v>34</v>
      </c>
      <c r="D15" s="3">
        <v>66</v>
      </c>
      <c r="E15" t="s">
        <v>16</v>
      </c>
      <c r="F15" s="19" t="str">
        <f>A15&amp;B15&amp;C15&amp;E15</f>
        <v>AudreyFarnsworthFGREATER DERRY TRACK CLUB</v>
      </c>
      <c r="G15" s="22">
        <f>SUMIF('Aviation 4M'!$F$2:$F$300,$F15,'Aviation 4M'!$J$2:$J$300)</f>
        <v>46</v>
      </c>
      <c r="H15" s="22">
        <f>SUMIF('Capital City Classic'!$F$2:$F$300,$F15,'Capital City Classic'!$J$2:$J$300)</f>
        <v>0</v>
      </c>
      <c r="I15" s="22">
        <f>SUMIF('Auburn 10M'!$F$2:$F$296,$F15,'Auburn 10M'!$J$2:$J$296)</f>
        <v>0</v>
      </c>
      <c r="J15" s="22">
        <f>SUMIF('Tiger 12K'!$F$2:$F$300,$F15,'Tiger 12K'!$J$2:$J$300)</f>
        <v>0</v>
      </c>
      <c r="K15" s="24">
        <f>SUM(G15:J15)</f>
        <v>46</v>
      </c>
    </row>
    <row r="16" spans="1:13" x14ac:dyDescent="0.3">
      <c r="A16" s="3" t="s">
        <v>116</v>
      </c>
      <c r="B16" s="3" t="s">
        <v>517</v>
      </c>
      <c r="C16" s="3" t="s">
        <v>34</v>
      </c>
      <c r="D16" s="3">
        <v>61</v>
      </c>
      <c r="E16" s="2" t="s">
        <v>17</v>
      </c>
      <c r="F16" s="19" t="str">
        <f>A16&amp;B16&amp;C16&amp;E16</f>
        <v>MichelleShea La SalaFMILLENNIUM RUNNING</v>
      </c>
      <c r="G16" s="22">
        <f>SUMIF('Aviation 4M'!$F$2:$F$300,$F16,'Aviation 4M'!$J$2:$J$300)</f>
        <v>13.5</v>
      </c>
      <c r="H16" s="22">
        <f>SUMIF('Capital City Classic'!$F$2:$F$300,$F16,'Capital City Classic'!$J$2:$J$300)</f>
        <v>1.1000000000000001</v>
      </c>
      <c r="I16" s="22">
        <f>SUMIF('Auburn 10M'!$F$2:$F$296,$F16,'Auburn 10M'!$J$2:$J$296)</f>
        <v>1</v>
      </c>
      <c r="J16" s="22">
        <f>SUMIF('Tiger 12K'!$F$2:$F$300,$F16,'Tiger 12K'!$J$2:$J$300)</f>
        <v>30</v>
      </c>
      <c r="K16" s="24">
        <f>SUM(G16:J16)</f>
        <v>45.6</v>
      </c>
    </row>
    <row r="17" spans="1:11" x14ac:dyDescent="0.3">
      <c r="A17" t="s">
        <v>264</v>
      </c>
      <c r="B17" t="s">
        <v>265</v>
      </c>
      <c r="C17" t="s">
        <v>34</v>
      </c>
      <c r="D17">
        <v>63</v>
      </c>
      <c r="E17" t="s">
        <v>16</v>
      </c>
      <c r="F17" s="19" t="str">
        <f>A17&amp;B17&amp;C17&amp;E17</f>
        <v>NancyPeabodyFGREATER DERRY TRACK CLUB</v>
      </c>
      <c r="G17" s="22">
        <f>SUMIF('Aviation 4M'!$F$2:$F$300,$F17,'Aviation 4M'!$J$2:$J$300)</f>
        <v>0</v>
      </c>
      <c r="H17" s="22">
        <f>SUMIF('Capital City Classic'!$F$2:$F$300,$F17,'Capital City Classic'!$J$2:$J$300)</f>
        <v>43</v>
      </c>
      <c r="I17" s="22">
        <f>SUMIF('Auburn 10M'!$F$2:$F$296,$F17,'Auburn 10M'!$J$2:$J$296)</f>
        <v>0</v>
      </c>
      <c r="J17" s="22">
        <f>SUMIF('Tiger 12K'!$F$2:$F$300,$F17,'Tiger 12K'!$J$2:$J$300)</f>
        <v>0</v>
      </c>
      <c r="K17" s="24">
        <f>SUM(G17:J17)</f>
        <v>43</v>
      </c>
    </row>
    <row r="18" spans="1:11" x14ac:dyDescent="0.3">
      <c r="A18" s="3" t="s">
        <v>530</v>
      </c>
      <c r="B18" s="3" t="s">
        <v>531</v>
      </c>
      <c r="C18" s="3" t="s">
        <v>34</v>
      </c>
      <c r="D18" s="3">
        <v>68</v>
      </c>
      <c r="E18" s="2" t="s">
        <v>26</v>
      </c>
      <c r="F18" s="19" t="str">
        <f>A18&amp;B18&amp;C18&amp;E18</f>
        <v>MargieRiforgiatoFWHITE MOUNTAIN MILERS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0</v>
      </c>
      <c r="I18" s="22">
        <f>SUMIF('Auburn 10M'!$F$2:$F$296,$F18,'Auburn 10M'!$J$2:$J$296)</f>
        <v>49</v>
      </c>
      <c r="J18" s="22">
        <f>SUMIF('Tiger 12K'!$F$2:$F$300,$F18,'Tiger 12K'!$J$2:$J$300)</f>
        <v>0</v>
      </c>
      <c r="K18" s="24">
        <f>SUM(G18:J18)</f>
        <v>49</v>
      </c>
    </row>
    <row r="19" spans="1:11" x14ac:dyDescent="0.3">
      <c r="A19" t="s">
        <v>137</v>
      </c>
      <c r="B19" t="s">
        <v>138</v>
      </c>
      <c r="C19" t="s">
        <v>34</v>
      </c>
      <c r="D19" s="3">
        <v>61</v>
      </c>
      <c r="E19" t="s">
        <v>16</v>
      </c>
      <c r="F19" s="19" t="str">
        <f>A19&amp;B19&amp;C19&amp;E19</f>
        <v>ChristineSmithFGREATER DERRY TRACK CLUB</v>
      </c>
      <c r="G19" s="22">
        <f>SUMIF('Aviation 4M'!$F$2:$F$300,$F19,'Aviation 4M'!$J$2:$J$300)</f>
        <v>28</v>
      </c>
      <c r="H19" s="22">
        <f>SUMIF('Capital City Classic'!$F$2:$F$300,$F19,'Capital City Classic'!$J$2:$J$300)</f>
        <v>6.75</v>
      </c>
      <c r="I19" s="22">
        <f>SUMIF('Auburn 10M'!$F$2:$F$296,$F19,'Auburn 10M'!$J$2:$J$296)</f>
        <v>0</v>
      </c>
      <c r="J19" s="22">
        <f>SUMIF('Tiger 12K'!$F$2:$F$300,$F19,'Tiger 12K'!$J$2:$J$300)</f>
        <v>0</v>
      </c>
      <c r="K19" s="24">
        <f>SUM(G19:J19)</f>
        <v>34.75</v>
      </c>
    </row>
    <row r="20" spans="1:11" x14ac:dyDescent="0.3">
      <c r="A20" s="3" t="s">
        <v>131</v>
      </c>
      <c r="B20" s="3" t="s">
        <v>532</v>
      </c>
      <c r="C20" s="3" t="s">
        <v>34</v>
      </c>
      <c r="D20" s="3">
        <v>68</v>
      </c>
      <c r="E20" s="2" t="s">
        <v>26</v>
      </c>
      <c r="F20" s="19" t="str">
        <f>A20&amp;B20&amp;C20&amp;E20</f>
        <v>MaryNagelFWHITE MOUNTAIN MILERS</v>
      </c>
      <c r="G20" s="22">
        <f>SUMIF('Aviation 4M'!$F$2:$F$300,$F20,'Aviation 4M'!$J$2:$J$300)</f>
        <v>0</v>
      </c>
      <c r="H20" s="22">
        <f>SUMIF('Capital City Classic'!$F$2:$F$300,$F20,'Capital City Classic'!$J$2:$J$300)</f>
        <v>0</v>
      </c>
      <c r="I20" s="22">
        <f>SUMIF('Auburn 10M'!$F$2:$F$296,$F20,'Auburn 10M'!$J$2:$J$296)</f>
        <v>46</v>
      </c>
      <c r="J20" s="22">
        <f>SUMIF('Tiger 12K'!$F$2:$F$300,$F20,'Tiger 12K'!$J$2:$J$300)</f>
        <v>0</v>
      </c>
      <c r="K20" s="24">
        <f>SUM(G20:J20)</f>
        <v>46</v>
      </c>
    </row>
    <row r="21" spans="1:11" x14ac:dyDescent="0.3">
      <c r="A21" t="s">
        <v>143</v>
      </c>
      <c r="B21" t="s">
        <v>144</v>
      </c>
      <c r="C21" t="s">
        <v>34</v>
      </c>
      <c r="D21">
        <v>64</v>
      </c>
      <c r="E21" s="2" t="s">
        <v>17</v>
      </c>
      <c r="F21" s="19" t="str">
        <f>A21&amp;B21&amp;C21&amp;E21</f>
        <v>ColleenConnollyFMILLENNIUM RUNNING</v>
      </c>
      <c r="G21" s="22">
        <f>SUMIF('Aviation 4M'!$F$2:$F$300,$F21,'Aviation 4M'!$J$2:$J$300)</f>
        <v>26</v>
      </c>
      <c r="H21" s="22">
        <f>SUMIF('Capital City Classic'!$F$2:$F$300,$F21,'Capital City Classic'!$J$2:$J$300)</f>
        <v>4.5</v>
      </c>
      <c r="I21" s="22">
        <f>SUMIF('Auburn 10M'!$F$2:$F$296,$F21,'Auburn 10M'!$J$2:$J$296)</f>
        <v>1</v>
      </c>
      <c r="J21" s="22">
        <f>SUMIF('Tiger 12K'!$F$2:$F$300,$F21,'Tiger 12K'!$J$2:$J$300)</f>
        <v>0</v>
      </c>
      <c r="K21" s="24">
        <f>SUM(G21:J21)</f>
        <v>31.5</v>
      </c>
    </row>
    <row r="22" spans="1:11" x14ac:dyDescent="0.3">
      <c r="A22" t="s">
        <v>270</v>
      </c>
      <c r="B22" t="s">
        <v>271</v>
      </c>
      <c r="C22" t="s">
        <v>34</v>
      </c>
      <c r="D22">
        <v>62</v>
      </c>
      <c r="E22" t="s">
        <v>16</v>
      </c>
      <c r="F22" s="19" t="str">
        <f>A22&amp;B22&amp;C22&amp;E22</f>
        <v>DeniseSarnieFGREATER DERRY TRACK CLUB</v>
      </c>
      <c r="G22" s="22">
        <f>SUMIF('Aviation 4M'!$F$2:$F$300,$F22,'Aviation 4M'!$J$2:$J$300)</f>
        <v>0</v>
      </c>
      <c r="H22" s="22">
        <f>SUMIF('Capital City Classic'!$F$2:$F$300,$F22,'Capital City Classic'!$J$2:$J$300)</f>
        <v>30</v>
      </c>
      <c r="I22" s="22">
        <f>SUMIF('Auburn 10M'!$F$2:$F$296,$F22,'Auburn 10M'!$J$2:$J$296)</f>
        <v>0</v>
      </c>
      <c r="J22" s="22">
        <f>SUMIF('Tiger 12K'!$F$2:$F$300,$F22,'Tiger 12K'!$J$2:$J$300)</f>
        <v>0</v>
      </c>
      <c r="K22" s="24">
        <f>SUM(G22:J22)</f>
        <v>30</v>
      </c>
    </row>
    <row r="23" spans="1:11" x14ac:dyDescent="0.3">
      <c r="A23" t="s">
        <v>272</v>
      </c>
      <c r="B23" t="s">
        <v>273</v>
      </c>
      <c r="C23" t="s">
        <v>34</v>
      </c>
      <c r="D23">
        <v>67</v>
      </c>
      <c r="E23" t="s">
        <v>16</v>
      </c>
      <c r="F23" s="19" t="str">
        <f>A23&amp;B23&amp;C23&amp;E23</f>
        <v>ConnieNolanFGREATER DERRY TRACK CLUB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28</v>
      </c>
      <c r="I23" s="22">
        <f>SUMIF('Auburn 10M'!$F$2:$F$296,$F23,'Auburn 10M'!$J$2:$J$296)</f>
        <v>0</v>
      </c>
      <c r="J23" s="22">
        <f>SUMIF('Tiger 12K'!$F$2:$F$300,$F23,'Tiger 12K'!$J$2:$J$300)</f>
        <v>0</v>
      </c>
      <c r="K23" s="24">
        <f>SUM(G23:J23)</f>
        <v>28</v>
      </c>
    </row>
    <row r="24" spans="1:11" x14ac:dyDescent="0.3">
      <c r="A24" s="3" t="s">
        <v>484</v>
      </c>
      <c r="B24" s="3" t="s">
        <v>485</v>
      </c>
      <c r="C24" s="3" t="s">
        <v>34</v>
      </c>
      <c r="D24" s="3">
        <v>68</v>
      </c>
      <c r="E24" s="2" t="s">
        <v>17</v>
      </c>
      <c r="F24" s="19" t="str">
        <f>A24&amp;B24&amp;C24&amp;E24</f>
        <v>BarbaraObecnyFMILLENNIUM RUNNING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0</v>
      </c>
      <c r="I24" s="22">
        <f>SUMIF('Auburn 10M'!$F$2:$F$296,$F24,'Auburn 10M'!$J$2:$J$296)</f>
        <v>22.5</v>
      </c>
      <c r="J24" s="22">
        <f>SUMIF('Tiger 12K'!$F$2:$F$300,$F24,'Tiger 12K'!$J$2:$J$300)</f>
        <v>0</v>
      </c>
      <c r="K24" s="24">
        <f>SUM(G24:J24)</f>
        <v>22.5</v>
      </c>
    </row>
    <row r="25" spans="1:11" x14ac:dyDescent="0.3">
      <c r="A25" t="s">
        <v>291</v>
      </c>
      <c r="B25" t="s">
        <v>292</v>
      </c>
      <c r="C25" t="s">
        <v>34</v>
      </c>
      <c r="D25">
        <v>65</v>
      </c>
      <c r="E25" t="s">
        <v>16</v>
      </c>
      <c r="F25" s="19" t="str">
        <f>A25&amp;B25&amp;C25&amp;E25</f>
        <v>PegLandryFGREATER DERRY TRACK CLUB</v>
      </c>
      <c r="G25" s="22">
        <f>SUMIF('Aviation 4M'!$F$2:$F$300,$F25,'Aviation 4M'!$J$2:$J$300)</f>
        <v>0</v>
      </c>
      <c r="H25" s="22">
        <f>SUMIF('Capital City Classic'!$F$2:$F$300,$F25,'Capital City Classic'!$J$2:$J$300)</f>
        <v>7.5</v>
      </c>
      <c r="I25" s="22">
        <f>SUMIF('Auburn 10M'!$F$2:$F$296,$F25,'Auburn 10M'!$J$2:$J$296)</f>
        <v>0</v>
      </c>
      <c r="J25" s="22">
        <f>SUMIF('Tiger 12K'!$F$2:$F$300,$F25,'Tiger 12K'!$J$2:$J$300)</f>
        <v>0</v>
      </c>
      <c r="K25" s="24">
        <f>SUM(G25:J25)</f>
        <v>7.5</v>
      </c>
    </row>
    <row r="26" spans="1:11" x14ac:dyDescent="0.3">
      <c r="A26" t="s">
        <v>150</v>
      </c>
      <c r="B26" t="s">
        <v>293</v>
      </c>
      <c r="C26" t="s">
        <v>34</v>
      </c>
      <c r="D26">
        <v>67</v>
      </c>
      <c r="E26" s="2" t="s">
        <v>17</v>
      </c>
      <c r="F26" s="19" t="str">
        <f>A26&amp;B26&amp;C26&amp;E26</f>
        <v>JaneSlaytonFMILLENNIUM RUNNING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7.25</v>
      </c>
      <c r="I26" s="22">
        <f>SUMIF('Auburn 10M'!$F$2:$F$296,$F26,'Auburn 10M'!$J$2:$J$296)</f>
        <v>0</v>
      </c>
      <c r="J26" s="22">
        <f>SUMIF('Tiger 12K'!$F$2:$F$300,$F26,'Tiger 12K'!$J$2:$J$300)</f>
        <v>0</v>
      </c>
      <c r="K26" s="24">
        <f>SUM(G26:J26)</f>
        <v>7.25</v>
      </c>
    </row>
    <row r="27" spans="1:11" x14ac:dyDescent="0.3">
      <c r="A27" t="s">
        <v>105</v>
      </c>
      <c r="B27" t="s">
        <v>294</v>
      </c>
      <c r="C27" t="s">
        <v>34</v>
      </c>
      <c r="D27">
        <v>66</v>
      </c>
      <c r="E27" t="s">
        <v>16</v>
      </c>
      <c r="F27" s="19" t="str">
        <f>A27&amp;B27&amp;C27&amp;E27</f>
        <v>JennaGrimaldiFGREATER DERRY TRACK CLUB</v>
      </c>
      <c r="G27" s="22">
        <f>SUMIF('Aviation 4M'!$F$2:$F$300,$F27,'Aviation 4M'!$J$2:$J$300)</f>
        <v>0</v>
      </c>
      <c r="H27" s="22">
        <f>SUMIF('Capital City Classic'!$F$2:$F$300,$F27,'Capital City Classic'!$J$2:$J$300)</f>
        <v>7</v>
      </c>
      <c r="I27" s="22">
        <f>SUMIF('Auburn 10M'!$F$2:$F$296,$F27,'Auburn 10M'!$J$2:$J$296)</f>
        <v>0</v>
      </c>
      <c r="J27" s="22">
        <f>SUMIF('Tiger 12K'!$F$2:$F$300,$F27,'Tiger 12K'!$J$2:$J$300)</f>
        <v>0</v>
      </c>
      <c r="K27" s="24">
        <f>SUM(G27:J27)</f>
        <v>7</v>
      </c>
    </row>
    <row r="28" spans="1:11" x14ac:dyDescent="0.3">
      <c r="A28" t="s">
        <v>309</v>
      </c>
      <c r="B28" t="s">
        <v>310</v>
      </c>
      <c r="C28" t="s">
        <v>34</v>
      </c>
      <c r="D28">
        <v>66</v>
      </c>
      <c r="E28" s="2" t="s">
        <v>17</v>
      </c>
      <c r="F28" s="19" t="str">
        <f>A28&amp;B28&amp;C28&amp;E28</f>
        <v>CherylAdamsFMILLENNIUM RUNNING</v>
      </c>
      <c r="G28" s="22">
        <f>SUMIF('Aviation 4M'!$F$2:$F$300,$F28,'Aviation 4M'!$J$2:$J$300)</f>
        <v>0</v>
      </c>
      <c r="H28" s="22">
        <f>SUMIF('Capital City Classic'!$F$2:$F$300,$F28,'Capital City Classic'!$J$2:$J$300)</f>
        <v>3.75</v>
      </c>
      <c r="I28" s="22">
        <f>SUMIF('Auburn 10M'!$F$2:$F$296,$F28,'Auburn 10M'!$J$2:$J$296)</f>
        <v>0</v>
      </c>
      <c r="J28" s="22">
        <f>SUMIF('Tiger 12K'!$F$2:$F$300,$F28,'Tiger 12K'!$J$2:$J$300)</f>
        <v>0</v>
      </c>
      <c r="K28" s="24">
        <f>SUM(G28:J28)</f>
        <v>3.75</v>
      </c>
    </row>
    <row r="29" spans="1:11" x14ac:dyDescent="0.3">
      <c r="A29" s="3" t="s">
        <v>252</v>
      </c>
      <c r="B29" s="3" t="s">
        <v>561</v>
      </c>
      <c r="C29" s="3" t="s">
        <v>34</v>
      </c>
      <c r="D29" s="3">
        <v>60</v>
      </c>
      <c r="E29" s="2" t="s">
        <v>17</v>
      </c>
      <c r="F29" s="19" t="str">
        <f>A29&amp;B29&amp;C29&amp;E29</f>
        <v>PattyKonstantopoulosFMILLENNIUM RUNNING</v>
      </c>
      <c r="G29" s="22">
        <f>SUMIF('Aviation 4M'!$F$2:$F$300,$F29,'Aviation 4M'!$J$2:$J$300)</f>
        <v>0</v>
      </c>
      <c r="H29" s="22">
        <f>SUMIF('Capital City Classic'!$F$2:$F$300,$F29,'Capital City Classic'!$J$2:$J$300)</f>
        <v>0</v>
      </c>
      <c r="I29" s="22">
        <f>SUMIF('Auburn 10M'!$F$2:$F$296,$F29,'Auburn 10M'!$J$2:$J$296)</f>
        <v>3.5</v>
      </c>
      <c r="J29" s="22">
        <f>SUMIF('Tiger 12K'!$F$2:$F$300,$F29,'Tiger 12K'!$J$2:$J$300)</f>
        <v>0</v>
      </c>
      <c r="K29" s="24">
        <f>SUM(G29:J29)</f>
        <v>3.5</v>
      </c>
    </row>
    <row r="30" spans="1:11" x14ac:dyDescent="0.3">
      <c r="A30" t="s">
        <v>314</v>
      </c>
      <c r="B30" t="s">
        <v>315</v>
      </c>
      <c r="C30" t="s">
        <v>34</v>
      </c>
      <c r="D30">
        <v>67</v>
      </c>
      <c r="E30" s="2" t="s">
        <v>17</v>
      </c>
      <c r="F30" s="19" t="str">
        <f>A30&amp;B30&amp;C30&amp;E30</f>
        <v>LyndaCaineFMILLENNIUM RUNNING</v>
      </c>
      <c r="G30" s="22">
        <f>SUMIF('Aviation 4M'!$F$2:$F$300,$F30,'Aviation 4M'!$J$2:$J$300)</f>
        <v>0</v>
      </c>
      <c r="H30" s="22">
        <f>SUMIF('Capital City Classic'!$F$2:$F$300,$F30,'Capital City Classic'!$J$2:$J$300)</f>
        <v>3</v>
      </c>
      <c r="I30" s="22">
        <f>SUMIF('Auburn 10M'!$F$2:$F$296,$F30,'Auburn 10M'!$J$2:$J$296)</f>
        <v>0</v>
      </c>
      <c r="J30" s="22">
        <f>SUMIF('Tiger 12K'!$F$2:$F$300,$F30,'Tiger 12K'!$J$2:$J$300)</f>
        <v>0</v>
      </c>
      <c r="K30" s="24">
        <f>SUM(G30:J30)</f>
        <v>3</v>
      </c>
    </row>
    <row r="31" spans="1:11" x14ac:dyDescent="0.3">
      <c r="A31" t="s">
        <v>316</v>
      </c>
      <c r="B31" t="s">
        <v>232</v>
      </c>
      <c r="C31" t="s">
        <v>34</v>
      </c>
      <c r="D31">
        <v>68</v>
      </c>
      <c r="E31" t="s">
        <v>16</v>
      </c>
      <c r="F31" s="19" t="str">
        <f>A31&amp;B31&amp;C31&amp;E31</f>
        <v>MaureenKneppFGREATER DERRY TRACK CLUB</v>
      </c>
      <c r="G31" s="22">
        <f>SUMIF('Aviation 4M'!$F$2:$F$300,$F31,'Aviation 4M'!$J$2:$J$300)</f>
        <v>0</v>
      </c>
      <c r="H31" s="22">
        <f>SUMIF('Capital City Classic'!$F$2:$F$300,$F31,'Capital City Classic'!$J$2:$J$300)</f>
        <v>2.8</v>
      </c>
      <c r="I31" s="22">
        <f>SUMIF('Auburn 10M'!$F$2:$F$296,$F31,'Auburn 10M'!$J$2:$J$296)</f>
        <v>0</v>
      </c>
      <c r="J31" s="22">
        <f>SUMIF('Tiger 12K'!$F$2:$F$300,$F31,'Tiger 12K'!$J$2:$J$300)</f>
        <v>0</v>
      </c>
      <c r="K31" s="24">
        <f>SUM(G31:J31)</f>
        <v>2.8</v>
      </c>
    </row>
    <row r="32" spans="1:11" x14ac:dyDescent="0.3">
      <c r="A32" t="s">
        <v>319</v>
      </c>
      <c r="B32" t="s">
        <v>320</v>
      </c>
      <c r="C32" t="s">
        <v>34</v>
      </c>
      <c r="D32">
        <v>60</v>
      </c>
      <c r="E32" s="2" t="s">
        <v>22</v>
      </c>
      <c r="F32" s="19" t="str">
        <f>A32&amp;B32&amp;C32&amp;E32</f>
        <v>CathySchmitzFRUNNERS ALLEY</v>
      </c>
      <c r="G32" s="22">
        <f>SUMIF('Aviation 4M'!$F$2:$F$300,$F32,'Aviation 4M'!$J$2:$J$300)</f>
        <v>0</v>
      </c>
      <c r="H32" s="22">
        <f>SUMIF('Capital City Classic'!$F$2:$F$300,$F32,'Capital City Classic'!$J$2:$J$300)</f>
        <v>2.2000000000000002</v>
      </c>
      <c r="I32" s="22">
        <f>SUMIF('Auburn 10M'!$F$2:$F$296,$F32,'Auburn 10M'!$J$2:$J$296)</f>
        <v>0</v>
      </c>
      <c r="J32" s="22">
        <f>SUMIF('Tiger 12K'!$F$2:$F$300,$F32,'Tiger 12K'!$J$2:$J$300)</f>
        <v>0</v>
      </c>
      <c r="K32" s="24">
        <f>SUM(G32:J32)</f>
        <v>2.2000000000000002</v>
      </c>
    </row>
    <row r="33" spans="1:11" x14ac:dyDescent="0.3">
      <c r="A33" s="3" t="s">
        <v>566</v>
      </c>
      <c r="B33" s="3" t="s">
        <v>567</v>
      </c>
      <c r="C33" s="3" t="s">
        <v>34</v>
      </c>
      <c r="D33" s="3">
        <v>60</v>
      </c>
      <c r="E33" s="2" t="s">
        <v>17</v>
      </c>
      <c r="F33" s="19" t="str">
        <f>A33&amp;B33&amp;C33&amp;E33</f>
        <v>TerriFournierFMILLENNIUM RUNNING</v>
      </c>
      <c r="G33" s="22">
        <f>SUMIF('Aviation 4M'!$F$2:$F$300,$F33,'Aviation 4M'!$J$2:$J$300)</f>
        <v>0</v>
      </c>
      <c r="H33" s="22">
        <f>SUMIF('Capital City Classic'!$F$2:$F$300,$F33,'Capital City Classic'!$J$2:$J$300)</f>
        <v>0</v>
      </c>
      <c r="I33" s="22">
        <f>SUMIF('Auburn 10M'!$F$2:$F$296,$F33,'Auburn 10M'!$J$2:$J$296)</f>
        <v>1</v>
      </c>
      <c r="J33" s="22">
        <f>SUMIF('Tiger 12K'!$F$2:$F$300,$F33,'Tiger 12K'!$J$2:$J$300)</f>
        <v>0</v>
      </c>
      <c r="K33" s="24">
        <f>SUM(G33:J33)</f>
        <v>1</v>
      </c>
    </row>
    <row r="34" spans="1:11" x14ac:dyDescent="0.3">
      <c r="A34" s="3" t="s">
        <v>110</v>
      </c>
      <c r="B34" s="3" t="s">
        <v>513</v>
      </c>
      <c r="C34" s="3" t="s">
        <v>34</v>
      </c>
      <c r="D34" s="3">
        <v>65</v>
      </c>
      <c r="E34" s="2" t="s">
        <v>17</v>
      </c>
      <c r="F34" s="19" t="str">
        <f>A34&amp;B34&amp;C34&amp;E34</f>
        <v>KimMacdonald-ConillFMILLENNIUM RUNNING</v>
      </c>
      <c r="G34" s="22">
        <f>SUMIF('Aviation 4M'!$F$2:$F$300,$F34,'Aviation 4M'!$J$2:$J$300)</f>
        <v>0</v>
      </c>
      <c r="H34" s="22">
        <f>SUMIF('Capital City Classic'!$F$2:$F$300,$F34,'Capital City Classic'!$J$2:$J$300)</f>
        <v>0</v>
      </c>
      <c r="I34" s="22">
        <f>SUMIF('Auburn 10M'!$F$2:$F$296,$F34,'Auburn 10M'!$J$2:$J$296)</f>
        <v>1</v>
      </c>
      <c r="J34" s="22">
        <f>SUMIF('Tiger 12K'!$F$2:$F$300,$F34,'Tiger 12K'!$J$2:$J$300)</f>
        <v>0</v>
      </c>
      <c r="K34" s="24">
        <f>SUM(G34:J34)</f>
        <v>1</v>
      </c>
    </row>
    <row r="35" spans="1:11" x14ac:dyDescent="0.3">
      <c r="A35" s="3" t="s">
        <v>541</v>
      </c>
      <c r="B35" s="3" t="s">
        <v>542</v>
      </c>
      <c r="C35" s="3" t="s">
        <v>34</v>
      </c>
      <c r="D35" s="3">
        <v>68</v>
      </c>
      <c r="E35" s="2" t="s">
        <v>17</v>
      </c>
      <c r="F35" s="19" t="str">
        <f>A35&amp;B35&amp;C35&amp;E35</f>
        <v>CynthiaJennessFMILLENNIUM RUNNING</v>
      </c>
      <c r="G35" s="22">
        <f>SUMIF('Aviation 4M'!$F$2:$F$300,$F35,'Aviation 4M'!$J$2:$J$300)</f>
        <v>0</v>
      </c>
      <c r="H35" s="22">
        <f>SUMIF('Capital City Classic'!$F$2:$F$300,$F35,'Capital City Classic'!$J$2:$J$300)</f>
        <v>0</v>
      </c>
      <c r="I35" s="22">
        <f>SUMIF('Auburn 10M'!$F$2:$F$296,$F35,'Auburn 10M'!$J$2:$J$296)</f>
        <v>4.25</v>
      </c>
      <c r="J35" s="22">
        <f>SUMIF('Tiger 12K'!$F$2:$F$300,$F35,'Tiger 12K'!$J$2:$J$300)</f>
        <v>0</v>
      </c>
      <c r="K35" s="24">
        <f>SUM(G35:J35)</f>
        <v>4.25</v>
      </c>
    </row>
    <row r="36" spans="1:11" x14ac:dyDescent="0.3">
      <c r="A36" s="3" t="s">
        <v>352</v>
      </c>
      <c r="B36" s="3" t="s">
        <v>543</v>
      </c>
      <c r="C36" s="3" t="s">
        <v>34</v>
      </c>
      <c r="D36" s="3">
        <v>69</v>
      </c>
      <c r="E36" s="2" t="s">
        <v>17</v>
      </c>
      <c r="F36" s="19" t="str">
        <f>A36&amp;B36&amp;C36&amp;E36</f>
        <v>DianeNugentFMILLENNIUM RUNNING</v>
      </c>
      <c r="G36" s="22">
        <f>SUMIF('Aviation 4M'!$F$2:$F$300,$F36,'Aviation 4M'!$J$2:$J$300)</f>
        <v>0</v>
      </c>
      <c r="H36" s="22">
        <f>SUMIF('Capital City Classic'!$F$2:$F$300,$F36,'Capital City Classic'!$J$2:$J$300)</f>
        <v>0</v>
      </c>
      <c r="I36" s="22">
        <f>SUMIF('Auburn 10M'!$F$2:$F$296,$F36,'Auburn 10M'!$J$2:$J$296)</f>
        <v>3.75</v>
      </c>
      <c r="J36" s="22">
        <f>SUMIF('Tiger 12K'!$F$2:$F$300,$F36,'Tiger 12K'!$J$2:$J$300)</f>
        <v>0</v>
      </c>
      <c r="K36" s="24">
        <f>SUM(G36:J36)</f>
        <v>3.75</v>
      </c>
    </row>
    <row r="37" spans="1:11" x14ac:dyDescent="0.3">
      <c r="K37" s="24"/>
    </row>
    <row r="38" spans="1:11" x14ac:dyDescent="0.3">
      <c r="K38" s="24"/>
    </row>
    <row r="39" spans="1:11" x14ac:dyDescent="0.3">
      <c r="K39" s="24"/>
    </row>
    <row r="40" spans="1:11" x14ac:dyDescent="0.3">
      <c r="K40" s="24"/>
    </row>
    <row r="41" spans="1:11" x14ac:dyDescent="0.3">
      <c r="K41" s="24"/>
    </row>
    <row r="42" spans="1:11" x14ac:dyDescent="0.3">
      <c r="K42" s="24"/>
    </row>
    <row r="43" spans="1:11" x14ac:dyDescent="0.3">
      <c r="K43" s="24"/>
    </row>
    <row r="44" spans="1:11" x14ac:dyDescent="0.3">
      <c r="K44" s="24"/>
    </row>
    <row r="45" spans="1:11" x14ac:dyDescent="0.3">
      <c r="K45" s="24"/>
    </row>
    <row r="46" spans="1:11" x14ac:dyDescent="0.3">
      <c r="K46" s="24"/>
    </row>
    <row r="47" spans="1:11" x14ac:dyDescent="0.3">
      <c r="K47" s="24"/>
    </row>
    <row r="48" spans="1:11" x14ac:dyDescent="0.3">
      <c r="K48" s="24"/>
    </row>
    <row r="49" spans="11:11" x14ac:dyDescent="0.3">
      <c r="K49" s="24"/>
    </row>
    <row r="50" spans="11:11" x14ac:dyDescent="0.3">
      <c r="K50" s="24"/>
    </row>
    <row r="51" spans="11:11" x14ac:dyDescent="0.3">
      <c r="K51" s="24"/>
    </row>
    <row r="52" spans="11:11" x14ac:dyDescent="0.3">
      <c r="K52" s="24"/>
    </row>
    <row r="53" spans="11:11" x14ac:dyDescent="0.3">
      <c r="K53" s="24"/>
    </row>
    <row r="54" spans="11:11" x14ac:dyDescent="0.3">
      <c r="K54" s="24"/>
    </row>
    <row r="55" spans="11:11" x14ac:dyDescent="0.3">
      <c r="K55" s="24"/>
    </row>
    <row r="56" spans="11:11" x14ac:dyDescent="0.3">
      <c r="K56" s="24"/>
    </row>
    <row r="57" spans="11:11" x14ac:dyDescent="0.3">
      <c r="K57" s="24"/>
    </row>
    <row r="58" spans="11:11" x14ac:dyDescent="0.3">
      <c r="K58" s="24"/>
    </row>
    <row r="59" spans="11:11" x14ac:dyDescent="0.3">
      <c r="K59" s="24"/>
    </row>
    <row r="60" spans="11:11" x14ac:dyDescent="0.3">
      <c r="K60" s="24"/>
    </row>
    <row r="61" spans="11:11" x14ac:dyDescent="0.3">
      <c r="K61" s="24"/>
    </row>
    <row r="62" spans="11:11" x14ac:dyDescent="0.3">
      <c r="K62" s="24"/>
    </row>
    <row r="63" spans="11:11" x14ac:dyDescent="0.3">
      <c r="K63" s="24"/>
    </row>
    <row r="64" spans="11:11" x14ac:dyDescent="0.3">
      <c r="K64" s="24"/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1:11" x14ac:dyDescent="0.3">
      <c r="K161" s="24"/>
    </row>
    <row r="162" spans="11:11" x14ac:dyDescent="0.3">
      <c r="K162" s="24"/>
    </row>
    <row r="163" spans="11:11" x14ac:dyDescent="0.3">
      <c r="K163" s="24"/>
    </row>
    <row r="164" spans="11:11" x14ac:dyDescent="0.3">
      <c r="K164" s="24"/>
    </row>
    <row r="165" spans="11:11" x14ac:dyDescent="0.3">
      <c r="K165" s="24"/>
    </row>
    <row r="166" spans="11:11" x14ac:dyDescent="0.3">
      <c r="K166" s="24"/>
    </row>
    <row r="167" spans="11:11" x14ac:dyDescent="0.3">
      <c r="K167" s="24"/>
    </row>
    <row r="168" spans="11:11" x14ac:dyDescent="0.3">
      <c r="K168" s="24"/>
    </row>
    <row r="169" spans="11:11" x14ac:dyDescent="0.3">
      <c r="K169" s="24"/>
    </row>
    <row r="170" spans="11:11" x14ac:dyDescent="0.3">
      <c r="K170" s="24"/>
    </row>
    <row r="171" spans="11:11" x14ac:dyDescent="0.3">
      <c r="K171" s="24"/>
    </row>
    <row r="172" spans="11:11" x14ac:dyDescent="0.3">
      <c r="K172" s="24"/>
    </row>
    <row r="173" spans="11:11" x14ac:dyDescent="0.3">
      <c r="K173" s="24"/>
    </row>
    <row r="174" spans="11:11" x14ac:dyDescent="0.3">
      <c r="K174" s="24"/>
    </row>
    <row r="175" spans="11:11" x14ac:dyDescent="0.3">
      <c r="K175" s="24"/>
    </row>
    <row r="176" spans="1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11:11" x14ac:dyDescent="0.3">
      <c r="K369" s="24"/>
    </row>
    <row r="370" spans="11:11" x14ac:dyDescent="0.3">
      <c r="K370" s="24"/>
    </row>
    <row r="371" spans="11:11" x14ac:dyDescent="0.3">
      <c r="K371" s="24"/>
    </row>
    <row r="372" spans="11:11" x14ac:dyDescent="0.3">
      <c r="K372" s="24"/>
    </row>
    <row r="373" spans="11:11" x14ac:dyDescent="0.3">
      <c r="K373" s="24"/>
    </row>
    <row r="374" spans="11:11" x14ac:dyDescent="0.3">
      <c r="K374" s="24"/>
    </row>
    <row r="375" spans="11:11" x14ac:dyDescent="0.3">
      <c r="K375" s="24"/>
    </row>
    <row r="376" spans="11:11" x14ac:dyDescent="0.3">
      <c r="K376" s="24"/>
    </row>
    <row r="377" spans="11:11" x14ac:dyDescent="0.3">
      <c r="K377" s="24"/>
    </row>
    <row r="378" spans="11:11" x14ac:dyDescent="0.3">
      <c r="K378" s="24"/>
    </row>
    <row r="379" spans="11:11" x14ac:dyDescent="0.3">
      <c r="K379" s="24"/>
    </row>
    <row r="380" spans="11:11" x14ac:dyDescent="0.3">
      <c r="K380" s="24"/>
    </row>
    <row r="381" spans="11:11" x14ac:dyDescent="0.3">
      <c r="K381" s="24"/>
    </row>
    <row r="382" spans="11:11" x14ac:dyDescent="0.3">
      <c r="K382" s="24"/>
    </row>
    <row r="383" spans="11:11" x14ac:dyDescent="0.3">
      <c r="K383" s="24"/>
    </row>
    <row r="384" spans="11:11" x14ac:dyDescent="0.3">
      <c r="K384" s="24"/>
    </row>
    <row r="385" spans="11:11" x14ac:dyDescent="0.3">
      <c r="K385" s="24"/>
    </row>
    <row r="386" spans="11:11" x14ac:dyDescent="0.3">
      <c r="K386" s="24"/>
    </row>
    <row r="387" spans="11:11" x14ac:dyDescent="0.3">
      <c r="K387" s="24"/>
    </row>
    <row r="388" spans="11:11" x14ac:dyDescent="0.3">
      <c r="K388" s="24"/>
    </row>
    <row r="389" spans="11:11" x14ac:dyDescent="0.3">
      <c r="K389" s="24"/>
    </row>
    <row r="390" spans="11:11" x14ac:dyDescent="0.3">
      <c r="K390" s="24"/>
    </row>
    <row r="391" spans="11:11" x14ac:dyDescent="0.3">
      <c r="K391" s="24"/>
    </row>
    <row r="392" spans="11:11" x14ac:dyDescent="0.3">
      <c r="K392" s="24"/>
    </row>
    <row r="393" spans="11:11" x14ac:dyDescent="0.3">
      <c r="K393" s="24"/>
    </row>
    <row r="394" spans="11:11" x14ac:dyDescent="0.3">
      <c r="K394" s="24"/>
    </row>
    <row r="395" spans="11:11" x14ac:dyDescent="0.3">
      <c r="K395" s="24"/>
    </row>
    <row r="396" spans="11:11" x14ac:dyDescent="0.3">
      <c r="K396" s="24"/>
    </row>
    <row r="397" spans="11:11" x14ac:dyDescent="0.3">
      <c r="K397" s="24"/>
    </row>
    <row r="398" spans="11:11" x14ac:dyDescent="0.3">
      <c r="K398" s="24"/>
    </row>
    <row r="399" spans="11:11" x14ac:dyDescent="0.3">
      <c r="K399" s="24"/>
    </row>
    <row r="400" spans="11:11" x14ac:dyDescent="0.3">
      <c r="K400" s="24"/>
    </row>
    <row r="401" spans="11:11" x14ac:dyDescent="0.3">
      <c r="K401" s="24"/>
    </row>
    <row r="402" spans="11:11" x14ac:dyDescent="0.3">
      <c r="K402" s="24"/>
    </row>
    <row r="403" spans="11:11" x14ac:dyDescent="0.3">
      <c r="K403" s="24"/>
    </row>
    <row r="404" spans="11:11" x14ac:dyDescent="0.3">
      <c r="K404" s="24"/>
    </row>
    <row r="405" spans="11:11" x14ac:dyDescent="0.3">
      <c r="K405" s="24"/>
    </row>
    <row r="406" spans="11:11" x14ac:dyDescent="0.3">
      <c r="K406" s="24"/>
    </row>
    <row r="407" spans="11:11" x14ac:dyDescent="0.3">
      <c r="K407" s="24"/>
    </row>
    <row r="408" spans="11:11" x14ac:dyDescent="0.3">
      <c r="K408" s="24"/>
    </row>
    <row r="409" spans="11:11" x14ac:dyDescent="0.3">
      <c r="K409" s="24"/>
    </row>
    <row r="410" spans="11:11" x14ac:dyDescent="0.3">
      <c r="K410" s="24"/>
    </row>
    <row r="411" spans="11:11" x14ac:dyDescent="0.3">
      <c r="K411" s="24"/>
    </row>
    <row r="412" spans="11:11" x14ac:dyDescent="0.3">
      <c r="K412" s="24"/>
    </row>
    <row r="413" spans="11:11" x14ac:dyDescent="0.3">
      <c r="K413" s="24"/>
    </row>
    <row r="414" spans="11:11" x14ac:dyDescent="0.3">
      <c r="K414" s="24"/>
    </row>
    <row r="415" spans="11:11" x14ac:dyDescent="0.3">
      <c r="K415" s="24"/>
    </row>
    <row r="416" spans="11:11" x14ac:dyDescent="0.3">
      <c r="K416" s="24"/>
    </row>
    <row r="417" spans="11:11" x14ac:dyDescent="0.3">
      <c r="K417" s="24"/>
    </row>
    <row r="418" spans="11:11" x14ac:dyDescent="0.3">
      <c r="K418" s="24"/>
    </row>
    <row r="419" spans="11:11" x14ac:dyDescent="0.3">
      <c r="K419" s="24"/>
    </row>
    <row r="420" spans="11:11" x14ac:dyDescent="0.3">
      <c r="K420" s="24"/>
    </row>
    <row r="421" spans="11:11" x14ac:dyDescent="0.3">
      <c r="K421" s="24"/>
    </row>
    <row r="422" spans="11:11" x14ac:dyDescent="0.3">
      <c r="K422" s="24"/>
    </row>
    <row r="423" spans="11:11" x14ac:dyDescent="0.3">
      <c r="K423" s="24"/>
    </row>
    <row r="424" spans="11:11" x14ac:dyDescent="0.3">
      <c r="K424" s="24"/>
    </row>
    <row r="425" spans="11:11" x14ac:dyDescent="0.3">
      <c r="K425" s="24"/>
    </row>
    <row r="426" spans="11:11" x14ac:dyDescent="0.3">
      <c r="K426" s="24"/>
    </row>
    <row r="427" spans="11:11" x14ac:dyDescent="0.3">
      <c r="K427" s="24"/>
    </row>
    <row r="428" spans="11:11" x14ac:dyDescent="0.3">
      <c r="K428" s="24"/>
    </row>
    <row r="429" spans="11:11" x14ac:dyDescent="0.3">
      <c r="K429" s="24"/>
    </row>
    <row r="430" spans="11:11" x14ac:dyDescent="0.3">
      <c r="K430" s="24"/>
    </row>
    <row r="431" spans="11:11" x14ac:dyDescent="0.3">
      <c r="K431" s="24"/>
    </row>
    <row r="432" spans="11:11" x14ac:dyDescent="0.3">
      <c r="K432" s="24"/>
    </row>
    <row r="433" spans="6:11" x14ac:dyDescent="0.3">
      <c r="K433" s="24"/>
    </row>
    <row r="434" spans="6:11" x14ac:dyDescent="0.3">
      <c r="F434" s="6"/>
      <c r="K434" s="24"/>
    </row>
  </sheetData>
  <sortState xmlns:xlrd2="http://schemas.microsoft.com/office/spreadsheetml/2017/richdata2" ref="A2:K36">
    <sortCondition descending="1" ref="K1:K36"/>
  </sortState>
  <pageMargins left="0.7" right="0.7" top="0.75" bottom="0.75" header="0.3" footer="0.3"/>
  <pageSetup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M459"/>
  <sheetViews>
    <sheetView workbookViewId="0">
      <pane ySplit="1" topLeftCell="A2" activePane="bottomLeft" state="frozen"/>
      <selection pane="bottomLeft"/>
    </sheetView>
  </sheetViews>
  <sheetFormatPr defaultColWidth="12.53515625" defaultRowHeight="15.75" customHeight="1" outlineLevelCol="1" x14ac:dyDescent="0.3"/>
  <cols>
    <col min="1" max="1" width="7.61328125" style="3" bestFit="1" customWidth="1"/>
    <col min="2" max="2" width="7.53515625" style="3" bestFit="1" customWidth="1"/>
    <col min="3" max="3" width="7.15234375" style="3" bestFit="1" customWidth="1"/>
    <col min="4" max="4" width="4.23046875" style="3" bestFit="1" customWidth="1"/>
    <col min="5" max="5" width="28" style="3" bestFit="1" customWidth="1" collapsed="1"/>
    <col min="6" max="6" width="38.2304687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5.3046875" style="3" bestFit="1" customWidth="1"/>
    <col min="12" max="16384" width="12.53515625" style="3"/>
  </cols>
  <sheetData>
    <row r="1" spans="1:13" s="10" customFormat="1" ht="12.45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ht="12.45" x14ac:dyDescent="0.3">
      <c r="A2" t="s">
        <v>243</v>
      </c>
      <c r="B2" t="s">
        <v>244</v>
      </c>
      <c r="C2" t="s">
        <v>34</v>
      </c>
      <c r="D2">
        <v>72</v>
      </c>
      <c r="E2" s="2" t="s">
        <v>23</v>
      </c>
      <c r="F2" s="19" t="str">
        <f>A2&amp;B2&amp;C2&amp;E2</f>
        <v>JudiLemaireFROCHESTER RUNNERS</v>
      </c>
      <c r="G2" s="22">
        <f>SUMIF('Aviation 4M'!$F$2:$F$300,$F2,'Aviation 4M'!$J$2:$J$300)</f>
        <v>0</v>
      </c>
      <c r="H2" s="22">
        <f>SUMIF('Capital City Classic'!$F$2:$F$300,$F2,'Capital City Classic'!$J$2:$J$300)</f>
        <v>88</v>
      </c>
      <c r="I2" s="22">
        <f>SUMIF('Auburn 10M'!$F$2:$F$296,$F2,'Auburn 10M'!$J$2:$J$296)</f>
        <v>0</v>
      </c>
      <c r="J2" s="22">
        <f>SUMIF('Tiger 12K'!$F$2:$F$300,$F2,'Tiger 12K'!$J$2:$J$300)</f>
        <v>0</v>
      </c>
      <c r="K2" s="24">
        <f>SUM(G2:J2)</f>
        <v>88</v>
      </c>
    </row>
    <row r="3" spans="1:13" ht="12.45" x14ac:dyDescent="0.3">
      <c r="A3" t="s">
        <v>279</v>
      </c>
      <c r="B3" t="s">
        <v>231</v>
      </c>
      <c r="C3" t="s">
        <v>34</v>
      </c>
      <c r="D3">
        <v>72</v>
      </c>
      <c r="E3" s="2" t="s">
        <v>17</v>
      </c>
      <c r="F3" s="19" t="str">
        <f>A3&amp;B3&amp;C3&amp;E3</f>
        <v>SusanLoveringFMILLENNIUM RUNNING</v>
      </c>
      <c r="G3" s="22">
        <f>SUMIF('Aviation 4M'!$F$2:$F$300,$F3,'Aviation 4M'!$J$2:$J$300)</f>
        <v>0</v>
      </c>
      <c r="H3" s="22">
        <f>SUMIF('Capital City Classic'!$F$2:$F$300,$F3,'Capital City Classic'!$J$2:$J$300)</f>
        <v>14.5</v>
      </c>
      <c r="I3" s="22">
        <f>SUMIF('Auburn 10M'!$F$2:$F$296,$F3,'Auburn 10M'!$J$2:$J$296)</f>
        <v>0</v>
      </c>
      <c r="J3" s="22">
        <f>SUMIF('Tiger 12K'!$F$2:$F$300,$F3,'Tiger 12K'!$J$2:$J$300)</f>
        <v>0</v>
      </c>
      <c r="K3" s="24">
        <f>SUM(G3:J3)</f>
        <v>14.5</v>
      </c>
    </row>
    <row r="4" spans="1:13" ht="12.45" x14ac:dyDescent="0.3">
      <c r="A4" s="3" t="s">
        <v>551</v>
      </c>
      <c r="B4" s="3" t="s">
        <v>552</v>
      </c>
      <c r="C4" s="3" t="s">
        <v>34</v>
      </c>
      <c r="D4" s="3">
        <v>70</v>
      </c>
      <c r="E4" s="2" t="s">
        <v>17</v>
      </c>
      <c r="F4" s="19" t="str">
        <f>A4&amp;B4&amp;C4&amp;E4</f>
        <v>KathleenRiouxFMILLENNIUM RUNNING</v>
      </c>
      <c r="G4" s="22">
        <f>SUMIF('Aviation 4M'!$F$2:$F$300,$F4,'Aviation 4M'!$J$2:$J$300)</f>
        <v>0</v>
      </c>
      <c r="H4" s="22">
        <f>SUMIF('Capital City Classic'!$F$2:$F$300,$F4,'Capital City Classic'!$J$2:$J$300)</f>
        <v>0</v>
      </c>
      <c r="I4" s="22">
        <f>SUMIF('Auburn 10M'!$F$2:$F$296,$F4,'Auburn 10M'!$J$2:$J$296)</f>
        <v>14.5</v>
      </c>
      <c r="J4" s="22">
        <f>SUMIF('Tiger 12K'!$F$2:$F$300,$F4,'Tiger 12K'!$J$2:$J$300)</f>
        <v>0</v>
      </c>
      <c r="K4" s="24">
        <f>SUM(G4:J4)</f>
        <v>14.5</v>
      </c>
    </row>
    <row r="5" spans="1:13" ht="12.45" x14ac:dyDescent="0.3">
      <c r="A5" t="s">
        <v>260</v>
      </c>
      <c r="B5" t="s">
        <v>304</v>
      </c>
      <c r="C5" t="s">
        <v>34</v>
      </c>
      <c r="D5">
        <v>78</v>
      </c>
      <c r="E5" t="s">
        <v>16</v>
      </c>
      <c r="F5" s="19" t="str">
        <f>A5&amp;B5&amp;C5&amp;E5</f>
        <v>IreneMullenFGREATER DERRY TRACK CLUB</v>
      </c>
      <c r="G5" s="22">
        <f>SUMIF('Aviation 4M'!$F$2:$F$300,$F5,'Aviation 4M'!$J$2:$J$300)</f>
        <v>0</v>
      </c>
      <c r="H5" s="22">
        <f>SUMIF('Capital City Classic'!$F$2:$F$300,$F5,'Capital City Classic'!$J$2:$J$300)</f>
        <v>5.25</v>
      </c>
      <c r="I5" s="22">
        <f>SUMIF('Auburn 10M'!$F$2:$F$296,$F5,'Auburn 10M'!$J$2:$J$296)</f>
        <v>0</v>
      </c>
      <c r="J5" s="22">
        <f>SUMIF('Tiger 12K'!$F$2:$F$300,$F5,'Tiger 12K'!$J$2:$J$300)</f>
        <v>0</v>
      </c>
      <c r="K5" s="24">
        <f>SUM(G5:J5)</f>
        <v>5.25</v>
      </c>
    </row>
    <row r="6" spans="1:13" ht="12.45" x14ac:dyDescent="0.3">
      <c r="A6" s="3" t="s">
        <v>509</v>
      </c>
      <c r="B6" s="3" t="s">
        <v>510</v>
      </c>
      <c r="C6" s="3" t="s">
        <v>34</v>
      </c>
      <c r="D6" s="3">
        <v>70</v>
      </c>
      <c r="E6" s="2" t="s">
        <v>17</v>
      </c>
      <c r="F6" s="19" t="str">
        <f>A6&amp;B6&amp;C6&amp;E6</f>
        <v>KathyRouxFMILLENNIUM RUNNING</v>
      </c>
      <c r="G6" s="22">
        <f>SUMIF('Aviation 4M'!$F$2:$F$300,$F6,'Aviation 4M'!$J$2:$J$300)</f>
        <v>0</v>
      </c>
      <c r="H6" s="22">
        <f>SUMIF('Capital City Classic'!$F$2:$F$300,$F6,'Capital City Classic'!$J$2:$J$300)</f>
        <v>0</v>
      </c>
      <c r="I6" s="22">
        <f>SUMIF('Auburn 10M'!$F$2:$F$296,$F6,'Auburn 10M'!$J$2:$J$296)</f>
        <v>1</v>
      </c>
      <c r="J6" s="22">
        <f>SUMIF('Tiger 12K'!$F$2:$F$300,$F6,'Tiger 12K'!$J$2:$J$300)</f>
        <v>0</v>
      </c>
      <c r="K6" s="24">
        <f>SUM(G6:J6)</f>
        <v>1</v>
      </c>
    </row>
    <row r="7" spans="1:13" ht="12.45" x14ac:dyDescent="0.3">
      <c r="K7" s="24"/>
    </row>
    <row r="8" spans="1:13" ht="12.45" x14ac:dyDescent="0.3">
      <c r="K8" s="24"/>
    </row>
    <row r="9" spans="1:13" ht="12.45" x14ac:dyDescent="0.3">
      <c r="K9" s="24"/>
    </row>
    <row r="10" spans="1:13" ht="12.45" x14ac:dyDescent="0.3">
      <c r="K10" s="24"/>
    </row>
    <row r="11" spans="1:13" ht="12.45" x14ac:dyDescent="0.3">
      <c r="K11" s="24"/>
    </row>
    <row r="12" spans="1:13" ht="12.45" x14ac:dyDescent="0.3">
      <c r="K12" s="24"/>
    </row>
    <row r="13" spans="1:13" ht="12.45" x14ac:dyDescent="0.3">
      <c r="K13" s="24"/>
    </row>
    <row r="14" spans="1:13" ht="12.45" x14ac:dyDescent="0.3">
      <c r="K14" s="24"/>
    </row>
    <row r="15" spans="1:13" ht="12.45" x14ac:dyDescent="0.3">
      <c r="K15" s="24"/>
    </row>
    <row r="16" spans="1:13" ht="12.45" x14ac:dyDescent="0.3">
      <c r="K16" s="24"/>
    </row>
    <row r="17" spans="11:11" ht="12.45" x14ac:dyDescent="0.3">
      <c r="K17" s="24"/>
    </row>
    <row r="18" spans="11:11" ht="12.45" x14ac:dyDescent="0.3">
      <c r="K18" s="24"/>
    </row>
    <row r="19" spans="11:11" ht="12.45" x14ac:dyDescent="0.3">
      <c r="K19" s="24"/>
    </row>
    <row r="20" spans="11:11" ht="12.45" x14ac:dyDescent="0.3">
      <c r="K20" s="24"/>
    </row>
    <row r="21" spans="11:11" ht="12.45" x14ac:dyDescent="0.3">
      <c r="K21" s="24"/>
    </row>
    <row r="22" spans="11:11" ht="12.45" x14ac:dyDescent="0.3">
      <c r="K22" s="24"/>
    </row>
    <row r="23" spans="11:11" ht="12.45" x14ac:dyDescent="0.3">
      <c r="K23" s="24"/>
    </row>
    <row r="24" spans="11:11" ht="12.45" x14ac:dyDescent="0.3">
      <c r="K24" s="24"/>
    </row>
    <row r="25" spans="11:11" ht="12.45" x14ac:dyDescent="0.3">
      <c r="K25" s="24"/>
    </row>
    <row r="26" spans="11:11" ht="12.45" x14ac:dyDescent="0.3">
      <c r="K26" s="24"/>
    </row>
    <row r="27" spans="11:11" ht="12.45" x14ac:dyDescent="0.3">
      <c r="K27" s="24"/>
    </row>
    <row r="28" spans="11:11" ht="12.45" x14ac:dyDescent="0.3">
      <c r="K28" s="24"/>
    </row>
    <row r="29" spans="11:11" ht="12.45" x14ac:dyDescent="0.3">
      <c r="K29" s="24"/>
    </row>
    <row r="30" spans="11:11" ht="12.45" x14ac:dyDescent="0.3">
      <c r="K30" s="24"/>
    </row>
    <row r="31" spans="11:11" ht="12.45" x14ac:dyDescent="0.3">
      <c r="K31" s="24"/>
    </row>
    <row r="32" spans="11:11" ht="12.45" x14ac:dyDescent="0.3">
      <c r="K32" s="24"/>
    </row>
    <row r="33" spans="11:11" ht="12.45" x14ac:dyDescent="0.3">
      <c r="K33" s="24"/>
    </row>
    <row r="34" spans="11:11" ht="12.45" x14ac:dyDescent="0.3">
      <c r="K34" s="24"/>
    </row>
    <row r="35" spans="11:11" ht="12.45" x14ac:dyDescent="0.3">
      <c r="K35" s="24"/>
    </row>
    <row r="36" spans="11:11" ht="12.45" x14ac:dyDescent="0.3">
      <c r="K36" s="24"/>
    </row>
    <row r="37" spans="11:11" ht="12.45" x14ac:dyDescent="0.3">
      <c r="K37" s="24"/>
    </row>
    <row r="38" spans="11:11" ht="12.45" x14ac:dyDescent="0.3">
      <c r="K38" s="24"/>
    </row>
    <row r="39" spans="11:11" ht="12.45" x14ac:dyDescent="0.3">
      <c r="K39" s="24"/>
    </row>
    <row r="40" spans="11:11" ht="12.45" x14ac:dyDescent="0.3">
      <c r="K40" s="24"/>
    </row>
    <row r="41" spans="11:11" ht="12.45" x14ac:dyDescent="0.3">
      <c r="K41" s="24"/>
    </row>
    <row r="42" spans="11:11" ht="12.45" x14ac:dyDescent="0.3">
      <c r="K42" s="24"/>
    </row>
    <row r="43" spans="11:11" ht="12.45" x14ac:dyDescent="0.3">
      <c r="K43" s="24"/>
    </row>
    <row r="44" spans="11:11" ht="12.45" x14ac:dyDescent="0.3">
      <c r="K44" s="24"/>
    </row>
    <row r="45" spans="11:11" ht="12.45" x14ac:dyDescent="0.3">
      <c r="K45" s="24"/>
    </row>
    <row r="46" spans="11:11" ht="12.45" x14ac:dyDescent="0.3">
      <c r="K46" s="24"/>
    </row>
    <row r="47" spans="11:11" ht="12.45" x14ac:dyDescent="0.3">
      <c r="K47" s="24"/>
    </row>
    <row r="48" spans="11:11" ht="12.45" x14ac:dyDescent="0.3">
      <c r="K48" s="24"/>
    </row>
    <row r="49" spans="11:11" ht="12.45" x14ac:dyDescent="0.3">
      <c r="K49" s="24"/>
    </row>
    <row r="50" spans="11:11" ht="12.45" x14ac:dyDescent="0.3">
      <c r="K50" s="24"/>
    </row>
    <row r="51" spans="11:11" ht="12.45" x14ac:dyDescent="0.3">
      <c r="K51" s="24"/>
    </row>
    <row r="52" spans="11:11" ht="12.45" x14ac:dyDescent="0.3">
      <c r="K52" s="24"/>
    </row>
    <row r="53" spans="11:11" ht="12.45" x14ac:dyDescent="0.3">
      <c r="K53" s="24"/>
    </row>
    <row r="54" spans="11:11" ht="12.45" x14ac:dyDescent="0.3">
      <c r="K54" s="24"/>
    </row>
    <row r="55" spans="11:11" ht="12.45" x14ac:dyDescent="0.3">
      <c r="K55" s="24"/>
    </row>
    <row r="56" spans="11:11" ht="12.45" x14ac:dyDescent="0.3">
      <c r="K56" s="24"/>
    </row>
    <row r="57" spans="11:11" ht="12.45" x14ac:dyDescent="0.3">
      <c r="K57" s="24"/>
    </row>
    <row r="58" spans="11:11" ht="12.45" x14ac:dyDescent="0.3">
      <c r="K58" s="24"/>
    </row>
    <row r="59" spans="11:11" ht="12.45" x14ac:dyDescent="0.3">
      <c r="K59" s="24"/>
    </row>
    <row r="60" spans="11:11" ht="12.45" x14ac:dyDescent="0.3">
      <c r="K60" s="24"/>
    </row>
    <row r="61" spans="11:11" ht="12.45" x14ac:dyDescent="0.3">
      <c r="K61" s="24"/>
    </row>
    <row r="62" spans="11:11" ht="12.45" x14ac:dyDescent="0.3">
      <c r="K62" s="24"/>
    </row>
    <row r="63" spans="11:11" ht="12.45" x14ac:dyDescent="0.3">
      <c r="K63" s="24"/>
    </row>
    <row r="64" spans="11:11" ht="12.45" x14ac:dyDescent="0.3">
      <c r="K64" s="24"/>
    </row>
    <row r="65" spans="11:11" ht="12.45" x14ac:dyDescent="0.3">
      <c r="K65" s="24"/>
    </row>
    <row r="66" spans="11:11" ht="12.45" x14ac:dyDescent="0.3">
      <c r="K66" s="24"/>
    </row>
    <row r="67" spans="11:11" ht="12.45" x14ac:dyDescent="0.3">
      <c r="K67" s="24"/>
    </row>
    <row r="68" spans="11:11" ht="12.45" x14ac:dyDescent="0.3">
      <c r="K68" s="24"/>
    </row>
    <row r="69" spans="11:11" ht="12.45" x14ac:dyDescent="0.3">
      <c r="K69" s="24"/>
    </row>
    <row r="70" spans="11:11" ht="12.45" x14ac:dyDescent="0.3">
      <c r="K70" s="24"/>
    </row>
    <row r="71" spans="11:11" ht="12.45" x14ac:dyDescent="0.3">
      <c r="K71" s="24"/>
    </row>
    <row r="72" spans="11:11" ht="12.45" x14ac:dyDescent="0.3">
      <c r="K72" s="24"/>
    </row>
    <row r="73" spans="11:11" ht="12.45" x14ac:dyDescent="0.3">
      <c r="K73" s="24"/>
    </row>
    <row r="74" spans="11:11" ht="12.45" x14ac:dyDescent="0.3">
      <c r="K74" s="24"/>
    </row>
    <row r="75" spans="11:11" ht="12.45" x14ac:dyDescent="0.3">
      <c r="K75" s="24"/>
    </row>
    <row r="76" spans="11:11" ht="12.45" x14ac:dyDescent="0.3">
      <c r="K76" s="24"/>
    </row>
    <row r="77" spans="11:11" ht="12.45" x14ac:dyDescent="0.3">
      <c r="K77" s="24"/>
    </row>
    <row r="78" spans="11:11" ht="12.45" x14ac:dyDescent="0.3">
      <c r="K78" s="24"/>
    </row>
    <row r="79" spans="11:11" ht="12.45" x14ac:dyDescent="0.3">
      <c r="K79" s="24"/>
    </row>
    <row r="80" spans="11:11" ht="12.45" x14ac:dyDescent="0.3">
      <c r="K80" s="24"/>
    </row>
    <row r="81" spans="11:11" ht="12.45" x14ac:dyDescent="0.3">
      <c r="K81" s="24"/>
    </row>
    <row r="82" spans="11:11" ht="12.45" x14ac:dyDescent="0.3">
      <c r="K82" s="24"/>
    </row>
    <row r="83" spans="11:11" ht="12.45" x14ac:dyDescent="0.3">
      <c r="K83" s="24"/>
    </row>
    <row r="84" spans="11:11" ht="12.45" x14ac:dyDescent="0.3">
      <c r="K84" s="24"/>
    </row>
    <row r="85" spans="11:11" ht="12.45" x14ac:dyDescent="0.3">
      <c r="K85" s="24"/>
    </row>
    <row r="86" spans="11:11" ht="12.45" x14ac:dyDescent="0.3">
      <c r="K86" s="24"/>
    </row>
    <row r="87" spans="11:11" ht="12.45" x14ac:dyDescent="0.3">
      <c r="K87" s="24"/>
    </row>
    <row r="88" spans="11:11" ht="12.45" x14ac:dyDescent="0.3">
      <c r="K88" s="24"/>
    </row>
    <row r="89" spans="11:11" ht="12.45" x14ac:dyDescent="0.3">
      <c r="K89" s="24"/>
    </row>
    <row r="90" spans="11:11" ht="12.45" x14ac:dyDescent="0.3">
      <c r="K90" s="24"/>
    </row>
    <row r="91" spans="11:11" ht="12.45" x14ac:dyDescent="0.3">
      <c r="K91" s="24"/>
    </row>
    <row r="92" spans="11:11" ht="12.45" x14ac:dyDescent="0.3">
      <c r="K92" s="24"/>
    </row>
    <row r="93" spans="11:11" ht="12.45" x14ac:dyDescent="0.3">
      <c r="K93" s="24"/>
    </row>
    <row r="94" spans="11:11" ht="12.45" x14ac:dyDescent="0.3">
      <c r="K94" s="24"/>
    </row>
    <row r="95" spans="11:11" ht="12.45" x14ac:dyDescent="0.3">
      <c r="K95" s="24"/>
    </row>
    <row r="96" spans="11:11" ht="12.45" x14ac:dyDescent="0.3">
      <c r="K96" s="24"/>
    </row>
    <row r="97" spans="11:11" ht="12.45" x14ac:dyDescent="0.3">
      <c r="K97" s="24"/>
    </row>
    <row r="98" spans="11:11" ht="12.45" x14ac:dyDescent="0.3">
      <c r="K98" s="24"/>
    </row>
    <row r="99" spans="11:11" ht="12.45" x14ac:dyDescent="0.3">
      <c r="K99" s="24"/>
    </row>
    <row r="100" spans="11:11" ht="12.45" x14ac:dyDescent="0.3">
      <c r="K100" s="24"/>
    </row>
    <row r="101" spans="11:11" ht="12.45" x14ac:dyDescent="0.3">
      <c r="K101" s="24"/>
    </row>
    <row r="102" spans="11:11" ht="12.45" x14ac:dyDescent="0.3">
      <c r="K102" s="24"/>
    </row>
    <row r="103" spans="11:11" ht="12.45" x14ac:dyDescent="0.3">
      <c r="K103" s="24"/>
    </row>
    <row r="104" spans="11:11" ht="12.45" x14ac:dyDescent="0.3">
      <c r="K104" s="24"/>
    </row>
    <row r="105" spans="11:11" ht="12.45" x14ac:dyDescent="0.3">
      <c r="K105" s="24"/>
    </row>
    <row r="106" spans="11:11" ht="12.45" x14ac:dyDescent="0.3">
      <c r="K106" s="24"/>
    </row>
    <row r="107" spans="11:11" ht="12.45" x14ac:dyDescent="0.3">
      <c r="K107" s="24"/>
    </row>
    <row r="108" spans="11:11" ht="12.45" x14ac:dyDescent="0.3">
      <c r="K108" s="24"/>
    </row>
    <row r="109" spans="11:11" ht="12.45" x14ac:dyDescent="0.3">
      <c r="K109" s="24"/>
    </row>
    <row r="110" spans="11:11" ht="12.45" x14ac:dyDescent="0.3">
      <c r="K110" s="24"/>
    </row>
    <row r="111" spans="11:11" ht="12.45" x14ac:dyDescent="0.3">
      <c r="K111" s="24"/>
    </row>
    <row r="112" spans="11:11" ht="12.45" x14ac:dyDescent="0.3">
      <c r="K112" s="24"/>
    </row>
    <row r="113" spans="11:11" ht="12.45" x14ac:dyDescent="0.3">
      <c r="K113" s="24"/>
    </row>
    <row r="114" spans="11:11" ht="12.45" x14ac:dyDescent="0.3">
      <c r="K114" s="24"/>
    </row>
    <row r="115" spans="11:11" ht="12.45" x14ac:dyDescent="0.3">
      <c r="K115" s="24"/>
    </row>
    <row r="116" spans="11:11" ht="12.45" x14ac:dyDescent="0.3">
      <c r="K116" s="24"/>
    </row>
    <row r="117" spans="11:11" ht="12.45" x14ac:dyDescent="0.3">
      <c r="K117" s="24"/>
    </row>
    <row r="118" spans="11:11" ht="12.45" x14ac:dyDescent="0.3">
      <c r="K118" s="24"/>
    </row>
    <row r="119" spans="11:11" ht="12.45" x14ac:dyDescent="0.3">
      <c r="K119" s="24"/>
    </row>
    <row r="120" spans="11:11" ht="12.45" x14ac:dyDescent="0.3">
      <c r="K120" s="24"/>
    </row>
    <row r="121" spans="11:11" ht="12.45" x14ac:dyDescent="0.3">
      <c r="K121" s="24"/>
    </row>
    <row r="122" spans="11:11" ht="12.45" x14ac:dyDescent="0.3">
      <c r="K122" s="24"/>
    </row>
    <row r="123" spans="11:11" ht="12.45" x14ac:dyDescent="0.3">
      <c r="K123" s="24"/>
    </row>
    <row r="124" spans="11:11" ht="12.45" x14ac:dyDescent="0.3">
      <c r="K124" s="24"/>
    </row>
    <row r="125" spans="11:11" ht="12.45" x14ac:dyDescent="0.3">
      <c r="K125" s="24"/>
    </row>
    <row r="126" spans="11:11" ht="12.45" x14ac:dyDescent="0.3">
      <c r="K126" s="24"/>
    </row>
    <row r="127" spans="11:11" ht="12.45" x14ac:dyDescent="0.3">
      <c r="K127" s="24"/>
    </row>
    <row r="128" spans="11:11" ht="12.45" x14ac:dyDescent="0.3">
      <c r="K128" s="24"/>
    </row>
    <row r="129" spans="11:11" ht="12.45" x14ac:dyDescent="0.3">
      <c r="K129" s="24"/>
    </row>
    <row r="130" spans="11:11" ht="12.45" x14ac:dyDescent="0.3">
      <c r="K130" s="24"/>
    </row>
    <row r="131" spans="11:11" ht="12.45" x14ac:dyDescent="0.3">
      <c r="K131" s="24"/>
    </row>
    <row r="132" spans="11:11" ht="12.45" x14ac:dyDescent="0.3">
      <c r="K132" s="24"/>
    </row>
    <row r="133" spans="11:11" ht="12.45" x14ac:dyDescent="0.3">
      <c r="K133" s="24"/>
    </row>
    <row r="134" spans="11:11" ht="12.45" x14ac:dyDescent="0.3">
      <c r="K134" s="24"/>
    </row>
    <row r="135" spans="11:11" ht="12.45" x14ac:dyDescent="0.3">
      <c r="K135" s="24"/>
    </row>
    <row r="136" spans="11:11" ht="12.45" x14ac:dyDescent="0.3">
      <c r="K136" s="24"/>
    </row>
    <row r="137" spans="11:11" ht="12.45" x14ac:dyDescent="0.3">
      <c r="K137" s="24"/>
    </row>
    <row r="138" spans="11:11" ht="12.45" x14ac:dyDescent="0.3">
      <c r="K138" s="24"/>
    </row>
    <row r="139" spans="11:11" ht="12.45" x14ac:dyDescent="0.3">
      <c r="K139" s="24"/>
    </row>
    <row r="140" spans="11:11" ht="12.45" x14ac:dyDescent="0.3">
      <c r="K140" s="24"/>
    </row>
    <row r="141" spans="11:11" ht="12.45" x14ac:dyDescent="0.3">
      <c r="K141" s="24"/>
    </row>
    <row r="142" spans="11:11" ht="12.45" x14ac:dyDescent="0.3">
      <c r="K142" s="24"/>
    </row>
    <row r="143" spans="11:11" ht="12.45" x14ac:dyDescent="0.3">
      <c r="K143" s="24"/>
    </row>
    <row r="144" spans="11:11" ht="12.45" x14ac:dyDescent="0.3">
      <c r="K144" s="24"/>
    </row>
    <row r="145" spans="11:11" ht="12.45" x14ac:dyDescent="0.3">
      <c r="K145" s="24"/>
    </row>
    <row r="146" spans="11:11" ht="12.45" x14ac:dyDescent="0.3">
      <c r="K146" s="24"/>
    </row>
    <row r="147" spans="11:11" ht="12.45" x14ac:dyDescent="0.3">
      <c r="K147" s="24"/>
    </row>
    <row r="148" spans="11:11" ht="12.45" x14ac:dyDescent="0.3">
      <c r="K148" s="24"/>
    </row>
    <row r="149" spans="11:11" ht="12.45" x14ac:dyDescent="0.3">
      <c r="K149" s="24"/>
    </row>
    <row r="150" spans="11:11" ht="12.45" x14ac:dyDescent="0.3">
      <c r="K150" s="24"/>
    </row>
    <row r="151" spans="11:11" ht="12.45" x14ac:dyDescent="0.3">
      <c r="K151" s="24"/>
    </row>
    <row r="152" spans="11:11" ht="12.45" x14ac:dyDescent="0.3">
      <c r="K152" s="24"/>
    </row>
    <row r="153" spans="11:11" ht="12.45" x14ac:dyDescent="0.3">
      <c r="K153" s="24"/>
    </row>
    <row r="154" spans="11:11" ht="12.45" x14ac:dyDescent="0.3">
      <c r="K154" s="24"/>
    </row>
    <row r="155" spans="11:11" ht="12.45" x14ac:dyDescent="0.3">
      <c r="K155" s="24"/>
    </row>
    <row r="156" spans="11:11" ht="12.45" x14ac:dyDescent="0.3">
      <c r="K156" s="24"/>
    </row>
    <row r="157" spans="11:11" ht="12.45" x14ac:dyDescent="0.3">
      <c r="K157" s="24"/>
    </row>
    <row r="158" spans="11:11" ht="12.45" x14ac:dyDescent="0.3">
      <c r="K158" s="24"/>
    </row>
    <row r="159" spans="11:11" ht="12.45" x14ac:dyDescent="0.3">
      <c r="K159" s="24"/>
    </row>
    <row r="160" spans="11:11" ht="12.45" x14ac:dyDescent="0.3">
      <c r="K160" s="24"/>
    </row>
    <row r="161" spans="11:11" ht="12.45" x14ac:dyDescent="0.3">
      <c r="K161" s="24"/>
    </row>
    <row r="162" spans="11:11" ht="12.45" x14ac:dyDescent="0.3">
      <c r="K162" s="24"/>
    </row>
    <row r="163" spans="11:11" ht="12.45" x14ac:dyDescent="0.3">
      <c r="K163" s="24"/>
    </row>
    <row r="164" spans="11:11" ht="12.45" x14ac:dyDescent="0.3">
      <c r="K164" s="24"/>
    </row>
    <row r="165" spans="11:11" ht="12.45" x14ac:dyDescent="0.3">
      <c r="K165" s="24"/>
    </row>
    <row r="166" spans="11:11" ht="12.45" x14ac:dyDescent="0.3">
      <c r="K166" s="24"/>
    </row>
    <row r="167" spans="11:11" ht="12.45" x14ac:dyDescent="0.3">
      <c r="K167" s="24"/>
    </row>
    <row r="168" spans="11:11" ht="12.45" x14ac:dyDescent="0.3">
      <c r="K168" s="24"/>
    </row>
    <row r="169" spans="11:11" ht="12.45" x14ac:dyDescent="0.3">
      <c r="K169" s="24"/>
    </row>
    <row r="170" spans="11:11" ht="12.45" x14ac:dyDescent="0.3">
      <c r="K170" s="24"/>
    </row>
    <row r="171" spans="11:11" ht="12.45" x14ac:dyDescent="0.3">
      <c r="K171" s="24"/>
    </row>
    <row r="172" spans="11:11" ht="12.45" x14ac:dyDescent="0.3">
      <c r="K172" s="24"/>
    </row>
    <row r="173" spans="11:11" ht="12.45" x14ac:dyDescent="0.3">
      <c r="K173" s="24"/>
    </row>
    <row r="174" spans="11:11" ht="12.45" x14ac:dyDescent="0.3">
      <c r="K174" s="24"/>
    </row>
    <row r="175" spans="11:11" ht="12.45" x14ac:dyDescent="0.3">
      <c r="K175" s="24"/>
    </row>
    <row r="176" spans="11:11" ht="12.45" x14ac:dyDescent="0.3">
      <c r="K176" s="24"/>
    </row>
    <row r="177" spans="11:11" ht="12.45" x14ac:dyDescent="0.3">
      <c r="K177" s="24"/>
    </row>
    <row r="178" spans="11:11" ht="12.45" x14ac:dyDescent="0.3">
      <c r="K178" s="24"/>
    </row>
    <row r="179" spans="11:11" ht="12.45" x14ac:dyDescent="0.3">
      <c r="K179" s="24"/>
    </row>
    <row r="180" spans="11:11" ht="12.45" x14ac:dyDescent="0.3">
      <c r="K180" s="24"/>
    </row>
    <row r="181" spans="11:11" ht="12.45" x14ac:dyDescent="0.3">
      <c r="K181" s="24"/>
    </row>
    <row r="182" spans="11:11" ht="12.45" x14ac:dyDescent="0.3">
      <c r="K182" s="24"/>
    </row>
    <row r="183" spans="11:11" ht="12.45" x14ac:dyDescent="0.3">
      <c r="K183" s="24"/>
    </row>
    <row r="184" spans="11:11" ht="12.45" x14ac:dyDescent="0.3">
      <c r="K184" s="24"/>
    </row>
    <row r="185" spans="11:11" ht="12.45" x14ac:dyDescent="0.3">
      <c r="K185" s="24"/>
    </row>
    <row r="186" spans="11:11" ht="12.45" x14ac:dyDescent="0.3">
      <c r="K186" s="24"/>
    </row>
    <row r="187" spans="11:11" ht="12.45" x14ac:dyDescent="0.3">
      <c r="K187" s="24"/>
    </row>
    <row r="188" spans="11:11" ht="12.45" x14ac:dyDescent="0.3">
      <c r="K188" s="24"/>
    </row>
    <row r="189" spans="11:11" ht="12.45" x14ac:dyDescent="0.3">
      <c r="K189" s="24"/>
    </row>
    <row r="190" spans="11:11" ht="12.45" x14ac:dyDescent="0.3">
      <c r="K190" s="24"/>
    </row>
    <row r="191" spans="11:11" ht="12.45" x14ac:dyDescent="0.3">
      <c r="K191" s="24"/>
    </row>
    <row r="192" spans="11:11" ht="12.45" x14ac:dyDescent="0.3">
      <c r="K192" s="24"/>
    </row>
    <row r="193" spans="11:11" ht="12.45" x14ac:dyDescent="0.3">
      <c r="K193" s="24"/>
    </row>
    <row r="194" spans="11:11" ht="12.45" x14ac:dyDescent="0.3">
      <c r="K194" s="24"/>
    </row>
    <row r="195" spans="11:11" ht="12.45" x14ac:dyDescent="0.3">
      <c r="K195" s="24"/>
    </row>
    <row r="196" spans="11:11" ht="12.45" x14ac:dyDescent="0.3">
      <c r="K196" s="24"/>
    </row>
    <row r="197" spans="11:11" ht="12.45" x14ac:dyDescent="0.3">
      <c r="K197" s="24"/>
    </row>
    <row r="198" spans="11:11" ht="12.45" x14ac:dyDescent="0.3">
      <c r="K198" s="24"/>
    </row>
    <row r="199" spans="11:11" ht="12.45" x14ac:dyDescent="0.3">
      <c r="K199" s="24"/>
    </row>
    <row r="200" spans="11:11" ht="12.45" x14ac:dyDescent="0.3">
      <c r="K200" s="24"/>
    </row>
    <row r="201" spans="11:11" ht="12.45" x14ac:dyDescent="0.3">
      <c r="K201" s="24"/>
    </row>
    <row r="202" spans="11:11" ht="12.45" x14ac:dyDescent="0.3">
      <c r="K202" s="24"/>
    </row>
    <row r="203" spans="11:11" ht="12.45" x14ac:dyDescent="0.3">
      <c r="K203" s="24"/>
    </row>
    <row r="204" spans="11:11" ht="12.45" x14ac:dyDescent="0.3">
      <c r="K204" s="24"/>
    </row>
    <row r="205" spans="11:11" ht="12.45" x14ac:dyDescent="0.3">
      <c r="K205" s="24"/>
    </row>
    <row r="206" spans="11:11" ht="12.45" x14ac:dyDescent="0.3">
      <c r="K206" s="24"/>
    </row>
    <row r="207" spans="11:11" ht="12.45" x14ac:dyDescent="0.3">
      <c r="K207" s="24"/>
    </row>
    <row r="208" spans="11:11" ht="12.45" x14ac:dyDescent="0.3">
      <c r="K208" s="24"/>
    </row>
    <row r="209" spans="11:11" ht="12.45" x14ac:dyDescent="0.3">
      <c r="K209" s="24"/>
    </row>
    <row r="210" spans="11:11" ht="12.45" x14ac:dyDescent="0.3">
      <c r="K210" s="24"/>
    </row>
    <row r="211" spans="11:11" ht="12.45" x14ac:dyDescent="0.3">
      <c r="K211" s="24"/>
    </row>
    <row r="212" spans="11:11" ht="12.45" x14ac:dyDescent="0.3">
      <c r="K212" s="24"/>
    </row>
    <row r="213" spans="11:11" ht="12.45" x14ac:dyDescent="0.3">
      <c r="K213" s="24"/>
    </row>
    <row r="214" spans="11:11" ht="12.45" x14ac:dyDescent="0.3">
      <c r="K214" s="24"/>
    </row>
    <row r="215" spans="11:11" ht="12.45" x14ac:dyDescent="0.3">
      <c r="K215" s="24"/>
    </row>
    <row r="216" spans="11:11" ht="12.45" x14ac:dyDescent="0.3">
      <c r="K216" s="24"/>
    </row>
    <row r="217" spans="11:11" ht="12.45" x14ac:dyDescent="0.3">
      <c r="K217" s="24"/>
    </row>
    <row r="218" spans="11:11" ht="12.45" x14ac:dyDescent="0.3">
      <c r="K218" s="24"/>
    </row>
    <row r="219" spans="11:11" ht="12.45" x14ac:dyDescent="0.3">
      <c r="K219" s="24"/>
    </row>
    <row r="220" spans="11:11" ht="12.45" x14ac:dyDescent="0.3">
      <c r="K220" s="24"/>
    </row>
    <row r="221" spans="11:11" ht="12.45" x14ac:dyDescent="0.3">
      <c r="K221" s="24"/>
    </row>
    <row r="222" spans="11:11" ht="12.45" x14ac:dyDescent="0.3">
      <c r="K222" s="24"/>
    </row>
    <row r="223" spans="11:11" ht="12.45" x14ac:dyDescent="0.3">
      <c r="K223" s="24"/>
    </row>
    <row r="224" spans="11:11" ht="12.45" x14ac:dyDescent="0.3">
      <c r="K224" s="24"/>
    </row>
    <row r="225" spans="11:11" ht="12.45" x14ac:dyDescent="0.3">
      <c r="K225" s="24"/>
    </row>
    <row r="226" spans="11:11" ht="12.45" x14ac:dyDescent="0.3">
      <c r="K226" s="24"/>
    </row>
    <row r="227" spans="11:11" ht="12.45" x14ac:dyDescent="0.3">
      <c r="K227" s="24"/>
    </row>
    <row r="228" spans="11:11" ht="12.45" x14ac:dyDescent="0.3">
      <c r="K228" s="24"/>
    </row>
    <row r="229" spans="11:11" ht="12.45" x14ac:dyDescent="0.3">
      <c r="K229" s="24"/>
    </row>
    <row r="230" spans="11:11" ht="12.45" x14ac:dyDescent="0.3">
      <c r="K230" s="24"/>
    </row>
    <row r="231" spans="11:11" ht="12.45" x14ac:dyDescent="0.3">
      <c r="K231" s="24"/>
    </row>
    <row r="232" spans="11:11" ht="12.45" x14ac:dyDescent="0.3">
      <c r="K232" s="24"/>
    </row>
    <row r="233" spans="11:11" ht="12.45" x14ac:dyDescent="0.3">
      <c r="K233" s="24"/>
    </row>
    <row r="234" spans="11:11" ht="12.45" x14ac:dyDescent="0.3">
      <c r="K234" s="24"/>
    </row>
    <row r="235" spans="11:11" ht="12.45" x14ac:dyDescent="0.3">
      <c r="K235" s="24"/>
    </row>
    <row r="236" spans="11:11" ht="12.45" x14ac:dyDescent="0.3">
      <c r="K236" s="24"/>
    </row>
    <row r="237" spans="11:11" ht="12.45" x14ac:dyDescent="0.3">
      <c r="K237" s="24"/>
    </row>
    <row r="238" spans="11:11" ht="12.45" x14ac:dyDescent="0.3">
      <c r="K238" s="24"/>
    </row>
    <row r="239" spans="11:11" ht="12.45" x14ac:dyDescent="0.3">
      <c r="K239" s="24"/>
    </row>
    <row r="240" spans="11:11" ht="12.45" x14ac:dyDescent="0.3">
      <c r="K240" s="24"/>
    </row>
    <row r="241" spans="11:11" ht="12.45" x14ac:dyDescent="0.3">
      <c r="K241" s="24"/>
    </row>
    <row r="242" spans="11:11" ht="12.45" x14ac:dyDescent="0.3">
      <c r="K242" s="24"/>
    </row>
    <row r="243" spans="11:11" ht="12.45" x14ac:dyDescent="0.3">
      <c r="K243" s="24"/>
    </row>
    <row r="244" spans="11:11" ht="12.45" x14ac:dyDescent="0.3">
      <c r="K244" s="24"/>
    </row>
    <row r="245" spans="11:11" ht="12.45" x14ac:dyDescent="0.3">
      <c r="K245" s="24"/>
    </row>
    <row r="246" spans="11:11" ht="12.45" x14ac:dyDescent="0.3">
      <c r="K246" s="24"/>
    </row>
    <row r="247" spans="11:11" ht="12.45" x14ac:dyDescent="0.3">
      <c r="K247" s="24"/>
    </row>
    <row r="248" spans="11:11" ht="12.45" x14ac:dyDescent="0.3">
      <c r="K248" s="24"/>
    </row>
    <row r="249" spans="11:11" ht="12.45" x14ac:dyDescent="0.3">
      <c r="K249" s="24"/>
    </row>
    <row r="250" spans="11:11" ht="12.45" x14ac:dyDescent="0.3">
      <c r="K250" s="24"/>
    </row>
    <row r="251" spans="11:11" ht="12.45" x14ac:dyDescent="0.3">
      <c r="K251" s="24"/>
    </row>
    <row r="252" spans="11:11" ht="12.45" x14ac:dyDescent="0.3">
      <c r="K252" s="24"/>
    </row>
    <row r="253" spans="11:11" ht="12.45" x14ac:dyDescent="0.3">
      <c r="K253" s="24"/>
    </row>
    <row r="254" spans="11:11" ht="12.45" x14ac:dyDescent="0.3">
      <c r="K254" s="24"/>
    </row>
    <row r="255" spans="11:11" ht="12.45" x14ac:dyDescent="0.3">
      <c r="K255" s="24"/>
    </row>
    <row r="256" spans="11:11" ht="12.45" x14ac:dyDescent="0.3">
      <c r="K256" s="24"/>
    </row>
    <row r="257" spans="11:11" ht="12.45" x14ac:dyDescent="0.3">
      <c r="K257" s="24"/>
    </row>
    <row r="258" spans="11:11" ht="12.45" x14ac:dyDescent="0.3">
      <c r="K258" s="24"/>
    </row>
    <row r="259" spans="11:11" ht="12.45" x14ac:dyDescent="0.3">
      <c r="K259" s="24"/>
    </row>
    <row r="260" spans="11:11" ht="12.45" x14ac:dyDescent="0.3">
      <c r="K260" s="24"/>
    </row>
    <row r="261" spans="11:11" ht="12.45" x14ac:dyDescent="0.3">
      <c r="K261" s="24"/>
    </row>
    <row r="262" spans="11:11" ht="12.45" x14ac:dyDescent="0.3">
      <c r="K262" s="24"/>
    </row>
    <row r="263" spans="11:11" ht="12.45" x14ac:dyDescent="0.3">
      <c r="K263" s="24"/>
    </row>
    <row r="264" spans="11:11" ht="12.45" x14ac:dyDescent="0.3">
      <c r="K264" s="24"/>
    </row>
    <row r="265" spans="11:11" ht="12.45" x14ac:dyDescent="0.3">
      <c r="K265" s="24"/>
    </row>
    <row r="266" spans="11:11" ht="12.45" x14ac:dyDescent="0.3">
      <c r="K266" s="24"/>
    </row>
    <row r="267" spans="11:11" ht="12.45" x14ac:dyDescent="0.3">
      <c r="K267" s="24"/>
    </row>
    <row r="268" spans="11:11" ht="12.45" x14ac:dyDescent="0.3">
      <c r="K268" s="24"/>
    </row>
    <row r="269" spans="11:11" ht="12.45" x14ac:dyDescent="0.3">
      <c r="K269" s="24"/>
    </row>
    <row r="270" spans="11:11" ht="12.45" x14ac:dyDescent="0.3">
      <c r="K270" s="24"/>
    </row>
    <row r="271" spans="11:11" ht="12.45" x14ac:dyDescent="0.3">
      <c r="K271" s="24"/>
    </row>
    <row r="272" spans="11:11" ht="12.45" x14ac:dyDescent="0.3">
      <c r="K272" s="24"/>
    </row>
    <row r="273" spans="11:11" ht="12.45" x14ac:dyDescent="0.3">
      <c r="K273" s="24"/>
    </row>
    <row r="274" spans="11:11" ht="12.45" x14ac:dyDescent="0.3">
      <c r="K274" s="24"/>
    </row>
    <row r="275" spans="11:11" ht="12.45" x14ac:dyDescent="0.3">
      <c r="K275" s="24"/>
    </row>
    <row r="276" spans="11:11" ht="12.45" x14ac:dyDescent="0.3">
      <c r="K276" s="24"/>
    </row>
    <row r="277" spans="11:11" ht="12.45" x14ac:dyDescent="0.3">
      <c r="K277" s="24"/>
    </row>
    <row r="278" spans="11:11" ht="12.45" x14ac:dyDescent="0.3">
      <c r="K278" s="24"/>
    </row>
    <row r="279" spans="11:11" ht="12.45" x14ac:dyDescent="0.3">
      <c r="K279" s="24"/>
    </row>
    <row r="280" spans="11:11" ht="12.45" x14ac:dyDescent="0.3">
      <c r="K280" s="24"/>
    </row>
    <row r="281" spans="11:11" ht="12.45" x14ac:dyDescent="0.3">
      <c r="K281" s="24"/>
    </row>
    <row r="282" spans="11:11" ht="12.45" x14ac:dyDescent="0.3">
      <c r="K282" s="24"/>
    </row>
    <row r="283" spans="11:11" ht="12.45" x14ac:dyDescent="0.3">
      <c r="K283" s="24"/>
    </row>
    <row r="284" spans="11:11" ht="12.45" x14ac:dyDescent="0.3">
      <c r="K284" s="24"/>
    </row>
    <row r="285" spans="11:11" ht="12.45" x14ac:dyDescent="0.3">
      <c r="K285" s="24"/>
    </row>
    <row r="286" spans="11:11" ht="12.45" x14ac:dyDescent="0.3">
      <c r="K286" s="24"/>
    </row>
    <row r="287" spans="11:11" ht="12.45" x14ac:dyDescent="0.3">
      <c r="K287" s="24"/>
    </row>
    <row r="288" spans="11:11" ht="12.45" x14ac:dyDescent="0.3">
      <c r="K288" s="24"/>
    </row>
    <row r="289" spans="11:11" ht="12.45" x14ac:dyDescent="0.3">
      <c r="K289" s="24"/>
    </row>
    <row r="290" spans="11:11" ht="12.45" x14ac:dyDescent="0.3">
      <c r="K290" s="24"/>
    </row>
    <row r="291" spans="11:11" ht="12.45" x14ac:dyDescent="0.3">
      <c r="K291" s="24"/>
    </row>
    <row r="292" spans="11:11" ht="12.45" x14ac:dyDescent="0.3">
      <c r="K292" s="24"/>
    </row>
    <row r="293" spans="11:11" ht="12.45" x14ac:dyDescent="0.3">
      <c r="K293" s="24"/>
    </row>
    <row r="294" spans="11:11" ht="12.45" x14ac:dyDescent="0.3">
      <c r="K294" s="24"/>
    </row>
    <row r="295" spans="11:11" ht="12.45" x14ac:dyDescent="0.3">
      <c r="K295" s="24"/>
    </row>
    <row r="296" spans="11:11" ht="12.45" x14ac:dyDescent="0.3">
      <c r="K296" s="24"/>
    </row>
    <row r="297" spans="11:11" ht="12.45" x14ac:dyDescent="0.3">
      <c r="K297" s="24"/>
    </row>
    <row r="298" spans="11:11" ht="12.45" x14ac:dyDescent="0.3">
      <c r="K298" s="24"/>
    </row>
    <row r="299" spans="11:11" ht="12.45" x14ac:dyDescent="0.3">
      <c r="K299" s="24"/>
    </row>
    <row r="300" spans="11:11" ht="12.45" x14ac:dyDescent="0.3">
      <c r="K300" s="24"/>
    </row>
    <row r="301" spans="11:11" ht="12.45" x14ac:dyDescent="0.3">
      <c r="K301" s="24"/>
    </row>
    <row r="302" spans="11:11" ht="12.45" x14ac:dyDescent="0.3">
      <c r="K302" s="24"/>
    </row>
    <row r="303" spans="11:11" ht="12.45" x14ac:dyDescent="0.3">
      <c r="K303" s="24"/>
    </row>
    <row r="304" spans="11:11" ht="12.45" x14ac:dyDescent="0.3">
      <c r="K304" s="24"/>
    </row>
    <row r="305" spans="11:11" ht="12.45" x14ac:dyDescent="0.3">
      <c r="K305" s="24"/>
    </row>
    <row r="306" spans="11:11" ht="12.45" x14ac:dyDescent="0.3">
      <c r="K306" s="24"/>
    </row>
    <row r="307" spans="11:11" ht="12.45" x14ac:dyDescent="0.3">
      <c r="K307" s="24"/>
    </row>
    <row r="308" spans="11:11" ht="12.45" x14ac:dyDescent="0.3">
      <c r="K308" s="24"/>
    </row>
    <row r="309" spans="11:11" ht="12.45" x14ac:dyDescent="0.3">
      <c r="K309" s="24"/>
    </row>
    <row r="310" spans="11:11" ht="12.45" x14ac:dyDescent="0.3">
      <c r="K310" s="24"/>
    </row>
    <row r="311" spans="11:11" ht="12.45" x14ac:dyDescent="0.3">
      <c r="K311" s="24"/>
    </row>
    <row r="312" spans="11:11" ht="12.45" x14ac:dyDescent="0.3">
      <c r="K312" s="24"/>
    </row>
    <row r="313" spans="11:11" ht="12.45" x14ac:dyDescent="0.3">
      <c r="K313" s="24"/>
    </row>
    <row r="314" spans="11:11" ht="12.45" x14ac:dyDescent="0.3">
      <c r="K314" s="24"/>
    </row>
    <row r="315" spans="11:11" ht="12.45" x14ac:dyDescent="0.3">
      <c r="K315" s="24"/>
    </row>
    <row r="316" spans="11:11" ht="12.45" x14ac:dyDescent="0.3">
      <c r="K316" s="24"/>
    </row>
    <row r="317" spans="11:11" ht="12.45" x14ac:dyDescent="0.3">
      <c r="K317" s="24"/>
    </row>
    <row r="318" spans="11:11" ht="12.45" x14ac:dyDescent="0.3">
      <c r="K318" s="24"/>
    </row>
    <row r="319" spans="11:11" ht="12.45" x14ac:dyDescent="0.3">
      <c r="K319" s="24"/>
    </row>
    <row r="320" spans="11:11" ht="12.45" x14ac:dyDescent="0.3">
      <c r="K320" s="24"/>
    </row>
    <row r="321" spans="11:11" ht="12.45" x14ac:dyDescent="0.3">
      <c r="K321" s="24"/>
    </row>
    <row r="322" spans="11:11" ht="12.45" x14ac:dyDescent="0.3">
      <c r="K322" s="24"/>
    </row>
    <row r="323" spans="11:11" ht="12.45" x14ac:dyDescent="0.3">
      <c r="K323" s="24"/>
    </row>
    <row r="324" spans="11:11" ht="12.45" x14ac:dyDescent="0.3">
      <c r="K324" s="24"/>
    </row>
    <row r="325" spans="11:11" ht="12.45" x14ac:dyDescent="0.3">
      <c r="K325" s="24"/>
    </row>
    <row r="326" spans="11:11" ht="12.45" x14ac:dyDescent="0.3">
      <c r="K326" s="24"/>
    </row>
    <row r="327" spans="11:11" ht="12.45" x14ac:dyDescent="0.3">
      <c r="K327" s="24"/>
    </row>
    <row r="328" spans="11:11" ht="12.45" x14ac:dyDescent="0.3">
      <c r="K328" s="24"/>
    </row>
    <row r="329" spans="11:11" ht="12.45" x14ac:dyDescent="0.3">
      <c r="K329" s="24"/>
    </row>
    <row r="330" spans="11:11" ht="12.45" x14ac:dyDescent="0.3">
      <c r="K330" s="24"/>
    </row>
    <row r="331" spans="11:11" ht="12.45" x14ac:dyDescent="0.3">
      <c r="K331" s="24"/>
    </row>
    <row r="332" spans="11:11" ht="12.45" x14ac:dyDescent="0.3">
      <c r="K332" s="24"/>
    </row>
    <row r="333" spans="11:11" ht="12.45" x14ac:dyDescent="0.3">
      <c r="K333" s="24"/>
    </row>
    <row r="334" spans="11:11" ht="12.45" x14ac:dyDescent="0.3">
      <c r="K334" s="24"/>
    </row>
    <row r="335" spans="11:11" ht="12.45" x14ac:dyDescent="0.3">
      <c r="K335" s="24"/>
    </row>
    <row r="336" spans="11:11" ht="12.45" x14ac:dyDescent="0.3">
      <c r="K336" s="24"/>
    </row>
    <row r="337" spans="11:11" ht="12.45" x14ac:dyDescent="0.3">
      <c r="K337" s="24"/>
    </row>
    <row r="338" spans="11:11" ht="12.45" x14ac:dyDescent="0.3">
      <c r="K338" s="24"/>
    </row>
    <row r="339" spans="11:11" ht="12.45" x14ac:dyDescent="0.3">
      <c r="K339" s="24"/>
    </row>
    <row r="340" spans="11:11" ht="12.45" x14ac:dyDescent="0.3">
      <c r="K340" s="24"/>
    </row>
    <row r="341" spans="11:11" ht="12.45" x14ac:dyDescent="0.3">
      <c r="K341" s="24"/>
    </row>
    <row r="342" spans="11:11" ht="12.45" x14ac:dyDescent="0.3">
      <c r="K342" s="24"/>
    </row>
    <row r="343" spans="11:11" ht="12.45" x14ac:dyDescent="0.3">
      <c r="K343" s="24"/>
    </row>
    <row r="344" spans="11:11" ht="12.45" x14ac:dyDescent="0.3">
      <c r="K344" s="24"/>
    </row>
    <row r="345" spans="11:11" ht="12.45" x14ac:dyDescent="0.3">
      <c r="K345" s="24"/>
    </row>
    <row r="346" spans="11:11" ht="12.45" x14ac:dyDescent="0.3">
      <c r="K346" s="24"/>
    </row>
    <row r="347" spans="11:11" ht="12.45" x14ac:dyDescent="0.3">
      <c r="K347" s="24"/>
    </row>
    <row r="348" spans="11:11" ht="12.45" x14ac:dyDescent="0.3">
      <c r="K348" s="24"/>
    </row>
    <row r="349" spans="11:11" ht="12.45" x14ac:dyDescent="0.3">
      <c r="K349" s="24"/>
    </row>
    <row r="350" spans="11:11" ht="12.45" x14ac:dyDescent="0.3">
      <c r="K350" s="24"/>
    </row>
    <row r="351" spans="11:11" ht="12.45" x14ac:dyDescent="0.3">
      <c r="K351" s="24"/>
    </row>
    <row r="352" spans="11:11" ht="12.45" x14ac:dyDescent="0.3">
      <c r="K352" s="24"/>
    </row>
    <row r="353" spans="11:11" ht="12.45" x14ac:dyDescent="0.3">
      <c r="K353" s="24"/>
    </row>
    <row r="354" spans="11:11" ht="12.45" x14ac:dyDescent="0.3">
      <c r="K354" s="24"/>
    </row>
    <row r="355" spans="11:11" ht="12.45" x14ac:dyDescent="0.3">
      <c r="K355" s="24"/>
    </row>
    <row r="356" spans="11:11" ht="12.45" x14ac:dyDescent="0.3">
      <c r="K356" s="24"/>
    </row>
    <row r="357" spans="11:11" ht="12.45" x14ac:dyDescent="0.3">
      <c r="K357" s="24"/>
    </row>
    <row r="358" spans="11:11" ht="12.45" x14ac:dyDescent="0.3">
      <c r="K358" s="24"/>
    </row>
    <row r="359" spans="11:11" ht="12.45" x14ac:dyDescent="0.3">
      <c r="K359" s="24"/>
    </row>
    <row r="360" spans="11:11" ht="12.45" x14ac:dyDescent="0.3">
      <c r="K360" s="24"/>
    </row>
    <row r="361" spans="11:11" ht="12.45" x14ac:dyDescent="0.3">
      <c r="K361" s="24"/>
    </row>
    <row r="362" spans="11:11" ht="12.45" x14ac:dyDescent="0.3">
      <c r="K362" s="24"/>
    </row>
    <row r="363" spans="11:11" ht="12.45" x14ac:dyDescent="0.3">
      <c r="K363" s="24"/>
    </row>
    <row r="364" spans="11:11" ht="12.45" x14ac:dyDescent="0.3">
      <c r="K364" s="24"/>
    </row>
    <row r="365" spans="11:11" ht="12.45" x14ac:dyDescent="0.3">
      <c r="K365" s="24"/>
    </row>
    <row r="366" spans="11:11" ht="12.45" x14ac:dyDescent="0.3">
      <c r="K366" s="24"/>
    </row>
    <row r="367" spans="11:11" ht="12.45" x14ac:dyDescent="0.3">
      <c r="K367" s="24"/>
    </row>
    <row r="368" spans="11:11" ht="12.45" x14ac:dyDescent="0.3">
      <c r="K368" s="24"/>
    </row>
    <row r="369" spans="11:11" ht="12.45" x14ac:dyDescent="0.3">
      <c r="K369" s="24"/>
    </row>
    <row r="370" spans="11:11" ht="12.45" x14ac:dyDescent="0.3">
      <c r="K370" s="24"/>
    </row>
    <row r="371" spans="11:11" ht="12.45" x14ac:dyDescent="0.3">
      <c r="K371" s="24"/>
    </row>
    <row r="372" spans="11:11" ht="12.45" x14ac:dyDescent="0.3">
      <c r="K372" s="24"/>
    </row>
    <row r="373" spans="11:11" ht="12.45" x14ac:dyDescent="0.3">
      <c r="K373" s="24"/>
    </row>
    <row r="374" spans="11:11" ht="12.45" x14ac:dyDescent="0.3">
      <c r="K374" s="24"/>
    </row>
    <row r="375" spans="11:11" ht="12.45" x14ac:dyDescent="0.3">
      <c r="K375" s="24"/>
    </row>
    <row r="376" spans="11:11" ht="12.45" x14ac:dyDescent="0.3">
      <c r="K376" s="24"/>
    </row>
    <row r="377" spans="11:11" ht="12.45" x14ac:dyDescent="0.3">
      <c r="K377" s="24"/>
    </row>
    <row r="378" spans="11:11" ht="12.45" x14ac:dyDescent="0.3">
      <c r="K378" s="24"/>
    </row>
    <row r="379" spans="11:11" ht="12.45" x14ac:dyDescent="0.3">
      <c r="K379" s="24"/>
    </row>
    <row r="380" spans="11:11" ht="12.45" x14ac:dyDescent="0.3">
      <c r="K380" s="24"/>
    </row>
    <row r="381" spans="11:11" ht="12.45" x14ac:dyDescent="0.3">
      <c r="K381" s="24"/>
    </row>
    <row r="382" spans="11:11" ht="12.45" x14ac:dyDescent="0.3">
      <c r="K382" s="24"/>
    </row>
    <row r="383" spans="11:11" ht="12.45" x14ac:dyDescent="0.3">
      <c r="K383" s="24"/>
    </row>
    <row r="384" spans="11:11" ht="12.45" x14ac:dyDescent="0.3">
      <c r="K384" s="24"/>
    </row>
    <row r="385" spans="11:11" ht="12.45" x14ac:dyDescent="0.3">
      <c r="K385" s="24"/>
    </row>
    <row r="386" spans="11:11" ht="12.45" x14ac:dyDescent="0.3">
      <c r="K386" s="24"/>
    </row>
    <row r="387" spans="11:11" ht="12.45" x14ac:dyDescent="0.3">
      <c r="K387" s="24"/>
    </row>
    <row r="388" spans="11:11" ht="12.45" x14ac:dyDescent="0.3">
      <c r="K388" s="24"/>
    </row>
    <row r="389" spans="11:11" ht="12.45" x14ac:dyDescent="0.3">
      <c r="K389" s="24"/>
    </row>
    <row r="390" spans="11:11" ht="12.45" x14ac:dyDescent="0.3">
      <c r="K390" s="24"/>
    </row>
    <row r="391" spans="11:11" ht="12.45" x14ac:dyDescent="0.3">
      <c r="K391" s="24"/>
    </row>
    <row r="392" spans="11:11" ht="12.45" x14ac:dyDescent="0.3">
      <c r="K392" s="24"/>
    </row>
    <row r="393" spans="11:11" ht="12.45" x14ac:dyDescent="0.3">
      <c r="K393" s="24"/>
    </row>
    <row r="394" spans="11:11" ht="12.45" x14ac:dyDescent="0.3">
      <c r="K394" s="24"/>
    </row>
    <row r="395" spans="11:11" ht="12.45" x14ac:dyDescent="0.3">
      <c r="K395" s="24"/>
    </row>
    <row r="396" spans="11:11" ht="12.45" x14ac:dyDescent="0.3">
      <c r="K396" s="24"/>
    </row>
    <row r="397" spans="11:11" ht="12.45" x14ac:dyDescent="0.3">
      <c r="K397" s="24"/>
    </row>
    <row r="398" spans="11:11" ht="12.45" x14ac:dyDescent="0.3">
      <c r="K398" s="24"/>
    </row>
    <row r="399" spans="11:11" ht="12.45" x14ac:dyDescent="0.3">
      <c r="K399" s="24"/>
    </row>
    <row r="400" spans="11:11" ht="12.45" x14ac:dyDescent="0.3">
      <c r="K400" s="24"/>
    </row>
    <row r="401" spans="11:11" ht="12.45" x14ac:dyDescent="0.3">
      <c r="K401" s="24"/>
    </row>
    <row r="402" spans="11:11" ht="12.45" x14ac:dyDescent="0.3">
      <c r="K402" s="24"/>
    </row>
    <row r="403" spans="11:11" ht="12.45" x14ac:dyDescent="0.3">
      <c r="K403" s="24"/>
    </row>
    <row r="404" spans="11:11" ht="12.45" x14ac:dyDescent="0.3">
      <c r="K404" s="24"/>
    </row>
    <row r="405" spans="11:11" ht="12.45" x14ac:dyDescent="0.3">
      <c r="K405" s="24"/>
    </row>
    <row r="406" spans="11:11" ht="12.45" x14ac:dyDescent="0.3">
      <c r="K406" s="24"/>
    </row>
    <row r="407" spans="11:11" ht="12.45" x14ac:dyDescent="0.3">
      <c r="K407" s="24"/>
    </row>
    <row r="408" spans="11:11" ht="12.45" x14ac:dyDescent="0.3">
      <c r="K408" s="24"/>
    </row>
    <row r="409" spans="11:11" ht="12.45" x14ac:dyDescent="0.3">
      <c r="K409" s="24"/>
    </row>
    <row r="410" spans="11:11" ht="12.45" x14ac:dyDescent="0.3">
      <c r="K410" s="24"/>
    </row>
    <row r="411" spans="11:11" ht="12.45" x14ac:dyDescent="0.3">
      <c r="K411" s="24"/>
    </row>
    <row r="412" spans="11:11" ht="12.45" x14ac:dyDescent="0.3">
      <c r="K412" s="24"/>
    </row>
    <row r="413" spans="11:11" ht="12.45" x14ac:dyDescent="0.3">
      <c r="K413" s="24"/>
    </row>
    <row r="414" spans="11:11" ht="12.45" x14ac:dyDescent="0.3">
      <c r="K414" s="24"/>
    </row>
    <row r="415" spans="11:11" ht="12.45" x14ac:dyDescent="0.3">
      <c r="K415" s="24"/>
    </row>
    <row r="416" spans="11:11" ht="12.45" x14ac:dyDescent="0.3">
      <c r="K416" s="24"/>
    </row>
    <row r="417" spans="11:11" ht="12.45" x14ac:dyDescent="0.3">
      <c r="K417" s="24"/>
    </row>
    <row r="418" spans="11:11" ht="12.45" x14ac:dyDescent="0.3">
      <c r="K418" s="24"/>
    </row>
    <row r="419" spans="11:11" ht="12.45" x14ac:dyDescent="0.3">
      <c r="K419" s="24"/>
    </row>
    <row r="420" spans="11:11" ht="12.45" x14ac:dyDescent="0.3">
      <c r="K420" s="24"/>
    </row>
    <row r="421" spans="11:11" ht="12.45" x14ac:dyDescent="0.3">
      <c r="K421" s="24"/>
    </row>
    <row r="422" spans="11:11" ht="12.45" x14ac:dyDescent="0.3">
      <c r="K422" s="24"/>
    </row>
    <row r="423" spans="11:11" ht="12.45" x14ac:dyDescent="0.3">
      <c r="K423" s="24"/>
    </row>
    <row r="424" spans="11:11" ht="12.45" x14ac:dyDescent="0.3">
      <c r="K424" s="24"/>
    </row>
    <row r="425" spans="11:11" ht="12.45" x14ac:dyDescent="0.3">
      <c r="K425" s="24"/>
    </row>
    <row r="426" spans="11:11" ht="12.45" x14ac:dyDescent="0.3">
      <c r="K426" s="24"/>
    </row>
    <row r="427" spans="11:11" ht="12.45" x14ac:dyDescent="0.3">
      <c r="K427" s="24"/>
    </row>
    <row r="428" spans="11:11" ht="12.45" x14ac:dyDescent="0.3">
      <c r="K428" s="24"/>
    </row>
    <row r="429" spans="11:11" ht="12.45" x14ac:dyDescent="0.3">
      <c r="K429" s="24"/>
    </row>
    <row r="430" spans="11:11" ht="12.45" x14ac:dyDescent="0.3">
      <c r="K430" s="24"/>
    </row>
    <row r="431" spans="11:11" ht="12.45" x14ac:dyDescent="0.3">
      <c r="K431" s="24"/>
    </row>
    <row r="432" spans="11:11" ht="12.45" x14ac:dyDescent="0.3">
      <c r="K432" s="24"/>
    </row>
    <row r="433" spans="11:11" ht="12.45" x14ac:dyDescent="0.3">
      <c r="K433" s="24"/>
    </row>
    <row r="434" spans="11:11" ht="12.45" x14ac:dyDescent="0.3">
      <c r="K434" s="24"/>
    </row>
    <row r="435" spans="11:11" ht="12.45" x14ac:dyDescent="0.3">
      <c r="K435" s="24"/>
    </row>
    <row r="436" spans="11:11" ht="12.45" x14ac:dyDescent="0.3">
      <c r="K436" s="24"/>
    </row>
    <row r="437" spans="11:11" ht="12.45" x14ac:dyDescent="0.3">
      <c r="K437" s="24"/>
    </row>
    <row r="438" spans="11:11" ht="12.45" x14ac:dyDescent="0.3">
      <c r="K438" s="24"/>
    </row>
    <row r="439" spans="11:11" ht="12.45" x14ac:dyDescent="0.3">
      <c r="K439" s="24"/>
    </row>
    <row r="440" spans="11:11" ht="12.45" x14ac:dyDescent="0.3">
      <c r="K440" s="24"/>
    </row>
    <row r="441" spans="11:11" ht="12.45" x14ac:dyDescent="0.3">
      <c r="K441" s="24"/>
    </row>
    <row r="442" spans="11:11" ht="12.45" x14ac:dyDescent="0.3">
      <c r="K442" s="24"/>
    </row>
    <row r="443" spans="11:11" ht="12.45" x14ac:dyDescent="0.3">
      <c r="K443" s="24"/>
    </row>
    <row r="444" spans="11:11" ht="12.45" x14ac:dyDescent="0.3">
      <c r="K444" s="24"/>
    </row>
    <row r="445" spans="11:11" ht="12.45" x14ac:dyDescent="0.3">
      <c r="K445" s="24"/>
    </row>
    <row r="446" spans="11:11" ht="12.45" x14ac:dyDescent="0.3">
      <c r="K446" s="24"/>
    </row>
    <row r="447" spans="11:11" ht="12.45" x14ac:dyDescent="0.3">
      <c r="K447" s="24"/>
    </row>
    <row r="448" spans="11:11" ht="12.45" x14ac:dyDescent="0.3">
      <c r="K448" s="24"/>
    </row>
    <row r="449" spans="6:11" ht="12.45" x14ac:dyDescent="0.3">
      <c r="K449" s="24"/>
    </row>
    <row r="450" spans="6:11" ht="12.45" x14ac:dyDescent="0.3">
      <c r="K450" s="24"/>
    </row>
    <row r="451" spans="6:11" ht="12.45" x14ac:dyDescent="0.3">
      <c r="K451" s="24"/>
    </row>
    <row r="452" spans="6:11" ht="12.45" x14ac:dyDescent="0.3">
      <c r="K452" s="24"/>
    </row>
    <row r="453" spans="6:11" ht="12.45" x14ac:dyDescent="0.3">
      <c r="K453" s="24"/>
    </row>
    <row r="454" spans="6:11" ht="12.45" x14ac:dyDescent="0.3">
      <c r="K454" s="24"/>
    </row>
    <row r="455" spans="6:11" ht="12.45" x14ac:dyDescent="0.3">
      <c r="K455" s="24"/>
    </row>
    <row r="456" spans="6:11" ht="12.45" x14ac:dyDescent="0.3">
      <c r="K456" s="24"/>
    </row>
    <row r="457" spans="6:11" ht="12.45" x14ac:dyDescent="0.3">
      <c r="K457" s="24"/>
    </row>
    <row r="458" spans="6:11" ht="12.45" x14ac:dyDescent="0.3">
      <c r="K458" s="24"/>
    </row>
    <row r="459" spans="6:11" ht="12.45" x14ac:dyDescent="0.3">
      <c r="F459" s="6"/>
      <c r="K459" s="24"/>
    </row>
  </sheetData>
  <sortState xmlns:xlrd2="http://schemas.microsoft.com/office/spreadsheetml/2017/richdata2" ref="A2:K6">
    <sortCondition descending="1" ref="K1:K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N167"/>
  <sheetViews>
    <sheetView workbookViewId="0">
      <pane ySplit="1" topLeftCell="A2" activePane="bottomLeft" state="frozen"/>
      <selection pane="bottomLeft"/>
    </sheetView>
  </sheetViews>
  <sheetFormatPr defaultColWidth="15.61328125" defaultRowHeight="12.45" outlineLevelCol="1" x14ac:dyDescent="0.3"/>
  <cols>
    <col min="1" max="1" width="9.921875" style="3" bestFit="1" customWidth="1"/>
    <col min="2" max="2" width="10.23046875" style="3" bestFit="1" customWidth="1"/>
    <col min="3" max="3" width="7.15234375" style="3" customWidth="1"/>
    <col min="4" max="4" width="4.23046875" style="3" customWidth="1"/>
    <col min="5" max="5" width="28.3046875" style="3" bestFit="1" customWidth="1" collapsed="1"/>
    <col min="6" max="6" width="4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6.3046875" style="3" bestFit="1" customWidth="1"/>
    <col min="12" max="16384" width="15.61328125" style="3"/>
  </cols>
  <sheetData>
    <row r="1" spans="1:14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  <c r="N1" s="41"/>
    </row>
    <row r="2" spans="1:14" x14ac:dyDescent="0.3">
      <c r="A2" s="3" t="s">
        <v>46</v>
      </c>
      <c r="B2" s="3" t="s">
        <v>47</v>
      </c>
      <c r="C2" s="3" t="s">
        <v>37</v>
      </c>
      <c r="D2" s="3">
        <v>57</v>
      </c>
      <c r="E2" s="2" t="s">
        <v>15</v>
      </c>
      <c r="F2" s="19" t="str">
        <f>A2&amp;B2&amp;C2&amp;E2</f>
        <v>MichaelO'NeillMGATE CITY STRIDERS</v>
      </c>
      <c r="G2" s="22">
        <f>SUMIF('Aviation 4M'!$F$2:$F$300,$F2,'Aviation 4M'!$J$2:$J$300)</f>
        <v>100</v>
      </c>
      <c r="H2" s="22">
        <f>SUMIF('Capital City Classic'!$F$2:$F$300,$F2,'Capital City Classic'!$J$2:$J$300)</f>
        <v>100</v>
      </c>
      <c r="I2" s="22">
        <f>SUMIF('Auburn 10M'!$F$2:$F$300,$F2,'Auburn 10M'!$J$2:$J$300)</f>
        <v>100</v>
      </c>
      <c r="J2" s="22">
        <f>SUMIF('Tiger 12K'!$F$2:$F$300,$F2,'Tiger 12K'!$J$2:$J$300)</f>
        <v>100</v>
      </c>
      <c r="K2" s="24">
        <f>SUM(G2:J2)</f>
        <v>400</v>
      </c>
    </row>
    <row r="3" spans="1:14" x14ac:dyDescent="0.3">
      <c r="A3" s="3" t="s">
        <v>40</v>
      </c>
      <c r="B3" s="3" t="s">
        <v>41</v>
      </c>
      <c r="C3" s="3" t="s">
        <v>37</v>
      </c>
      <c r="D3" s="3">
        <v>47</v>
      </c>
      <c r="E3" s="3" t="s">
        <v>17</v>
      </c>
      <c r="F3" s="19" t="str">
        <f>A3&amp;B3&amp;C3&amp;E3</f>
        <v>DaveBeaudoinMMILLENNIUM RUNNING</v>
      </c>
      <c r="G3" s="22">
        <f>SUMIF('Aviation 4M'!$F$2:$F$300,$F3,'Aviation 4M'!$J$2:$J$300)</f>
        <v>96</v>
      </c>
      <c r="H3" s="22">
        <f>SUMIF('Capital City Classic'!$F$2:$F$300,$F3,'Capital City Classic'!$J$2:$J$300)</f>
        <v>96</v>
      </c>
      <c r="I3" s="22">
        <f>SUMIF('Auburn 10M'!$F$2:$F$300,$F3,'Auburn 10M'!$J$2:$J$300)</f>
        <v>76</v>
      </c>
      <c r="J3" s="22">
        <f>SUMIF('Tiger 12K'!$F$2:$F$300,$F3,'Tiger 12K'!$J$2:$J$300)</f>
        <v>0</v>
      </c>
      <c r="K3" s="24">
        <f>SUM(G3:J3)</f>
        <v>268</v>
      </c>
    </row>
    <row r="4" spans="1:14" x14ac:dyDescent="0.3">
      <c r="A4" s="3" t="s">
        <v>35</v>
      </c>
      <c r="B4" s="3" t="s">
        <v>36</v>
      </c>
      <c r="C4" s="3" t="s">
        <v>37</v>
      </c>
      <c r="D4" s="3">
        <v>42</v>
      </c>
      <c r="E4" s="3" t="s">
        <v>17</v>
      </c>
      <c r="F4" s="19" t="str">
        <f>A4&amp;B4&amp;C4&amp;E4</f>
        <v>MaikeGengMMILLENNIUM RUNNING</v>
      </c>
      <c r="G4" s="22">
        <f>SUMIF('Aviation 4M'!$F$2:$F$300,$F4,'Aviation 4M'!$J$2:$J$300)</f>
        <v>92</v>
      </c>
      <c r="H4" s="22">
        <f>SUMIF('Capital City Classic'!$F$2:$F$300,$F4,'Capital City Classic'!$J$2:$J$300)</f>
        <v>84</v>
      </c>
      <c r="I4" s="22">
        <f>SUMIF('Auburn 10M'!$F$2:$F$300,$F4,'Auburn 10M'!$J$2:$J$300)</f>
        <v>55</v>
      </c>
      <c r="J4" s="22">
        <f>SUMIF('Tiger 12K'!$F$2:$F$300,$F4,'Tiger 12K'!$J$2:$J$300)</f>
        <v>0</v>
      </c>
      <c r="K4" s="24">
        <f>SUM(G4:J4)</f>
        <v>231</v>
      </c>
    </row>
    <row r="5" spans="1:14" x14ac:dyDescent="0.3">
      <c r="A5" t="s">
        <v>48</v>
      </c>
      <c r="B5" t="s">
        <v>166</v>
      </c>
      <c r="C5" t="s">
        <v>37</v>
      </c>
      <c r="D5">
        <v>48</v>
      </c>
      <c r="E5" s="3" t="s">
        <v>17</v>
      </c>
      <c r="F5" s="19" t="str">
        <f>A5&amp;B5&amp;C5&amp;E5</f>
        <v>EdwardFerrisMMILLENNIUM RUNNING</v>
      </c>
      <c r="G5" s="22">
        <f>SUMIF('Aviation 4M'!$F$2:$F$300,$F5,'Aviation 4M'!$J$2:$J$300)</f>
        <v>88</v>
      </c>
      <c r="H5" s="22">
        <f>SUMIF('Capital City Classic'!$F$2:$F$300,$F5,'Capital City Classic'!$J$2:$J$300)</f>
        <v>72</v>
      </c>
      <c r="I5" s="22">
        <f>SUMIF('Auburn 10M'!$F$2:$F$300,$F5,'Auburn 10M'!$J$2:$J$300)</f>
        <v>61</v>
      </c>
      <c r="J5" s="22">
        <f>SUMIF('Tiger 12K'!$F$2:$F$300,$F5,'Tiger 12K'!$J$2:$J$300)</f>
        <v>0</v>
      </c>
      <c r="K5" s="24">
        <f>SUM(G5:J5)</f>
        <v>221</v>
      </c>
    </row>
    <row r="6" spans="1:14" x14ac:dyDescent="0.3">
      <c r="A6" s="3" t="s">
        <v>52</v>
      </c>
      <c r="B6" s="3" t="s">
        <v>53</v>
      </c>
      <c r="C6" s="3" t="s">
        <v>37</v>
      </c>
      <c r="D6" s="3">
        <v>54</v>
      </c>
      <c r="E6" s="3" t="s">
        <v>17</v>
      </c>
      <c r="F6" s="19" t="str">
        <f>A6&amp;B6&amp;C6&amp;E6</f>
        <v>DavidSaarinenMMILLENNIUM RUNNING</v>
      </c>
      <c r="G6" s="22">
        <f>SUMIF('Aviation 4M'!$F$2:$F$300,$F6,'Aviation 4M'!$J$2:$J$300)</f>
        <v>84</v>
      </c>
      <c r="H6" s="22">
        <f>SUMIF('Capital City Classic'!$F$2:$F$300,$F6,'Capital City Classic'!$J$2:$J$300)</f>
        <v>68</v>
      </c>
      <c r="I6" s="22">
        <f>SUMIF('Auburn 10M'!$F$2:$F$300,$F6,'Auburn 10M'!$J$2:$J$300)</f>
        <v>49</v>
      </c>
      <c r="J6" s="22">
        <f>SUMIF('Tiger 12K'!$F$2:$F$300,$F6,'Tiger 12K'!$J$2:$J$300)</f>
        <v>0</v>
      </c>
      <c r="K6" s="24">
        <f>SUM(G6:J6)</f>
        <v>201</v>
      </c>
    </row>
    <row r="7" spans="1:14" x14ac:dyDescent="0.3">
      <c r="A7" s="3" t="s">
        <v>63</v>
      </c>
      <c r="B7" s="3" t="s">
        <v>161</v>
      </c>
      <c r="C7" s="3" t="s">
        <v>37</v>
      </c>
      <c r="D7" s="3">
        <v>58</v>
      </c>
      <c r="E7" s="3" t="s">
        <v>16</v>
      </c>
      <c r="F7" s="19" t="str">
        <f>A7&amp;B7&amp;C7&amp;E7</f>
        <v>JohnMcGarryMGREATER DERRY TRACK CLUB</v>
      </c>
      <c r="G7" s="22">
        <f>SUMIF('Aviation 4M'!$F$2:$F$300,$F7,'Aviation 4M'!$J$2:$J$300)</f>
        <v>64</v>
      </c>
      <c r="H7" s="22">
        <f>SUMIF('Capital City Classic'!$F$2:$F$300,$F7,'Capital City Classic'!$J$2:$J$300)</f>
        <v>52</v>
      </c>
      <c r="I7" s="22">
        <f>SUMIF('Auburn 10M'!$F$2:$F$300,$F7,'Auburn 10M'!$J$2:$J$300)</f>
        <v>0</v>
      </c>
      <c r="J7" s="22">
        <f>SUMIF('Tiger 12K'!$F$2:$F$300,$F7,'Tiger 12K'!$J$2:$J$300)</f>
        <v>80</v>
      </c>
      <c r="K7" s="24">
        <f>SUM(G7:J7)</f>
        <v>196</v>
      </c>
    </row>
    <row r="8" spans="1:14" x14ac:dyDescent="0.3">
      <c r="A8" s="3" t="s">
        <v>56</v>
      </c>
      <c r="B8" s="3" t="s">
        <v>57</v>
      </c>
      <c r="C8" s="3" t="s">
        <v>37</v>
      </c>
      <c r="D8" s="3">
        <v>58</v>
      </c>
      <c r="E8" s="3" t="s">
        <v>17</v>
      </c>
      <c r="F8" s="19" t="str">
        <f>A8&amp;B8&amp;C8&amp;E8</f>
        <v>MarkCraneMMILLENNIUM RUNNING</v>
      </c>
      <c r="G8" s="22">
        <f>SUMIF('Aviation 4M'!$F$2:$F$300,$F8,'Aviation 4M'!$J$2:$J$300)</f>
        <v>76</v>
      </c>
      <c r="H8" s="22">
        <f>SUMIF('Capital City Classic'!$F$2:$F$300,$F8,'Capital City Classic'!$J$2:$J$300)</f>
        <v>64</v>
      </c>
      <c r="I8" s="22">
        <f>SUMIF('Auburn 10M'!$F$2:$F$300,$F8,'Auburn 10M'!$J$2:$J$300)</f>
        <v>40</v>
      </c>
      <c r="J8" s="22">
        <f>SUMIF('Tiger 12K'!$F$2:$F$300,$F8,'Tiger 12K'!$J$2:$J$300)</f>
        <v>0</v>
      </c>
      <c r="K8" s="24">
        <f>SUM(G8:J8)</f>
        <v>180</v>
      </c>
    </row>
    <row r="9" spans="1:14" x14ac:dyDescent="0.3">
      <c r="A9" s="3" t="s">
        <v>52</v>
      </c>
      <c r="B9" s="3" t="s">
        <v>60</v>
      </c>
      <c r="C9" s="3" t="s">
        <v>37</v>
      </c>
      <c r="D9" s="3">
        <v>60</v>
      </c>
      <c r="E9" s="3" t="s">
        <v>17</v>
      </c>
      <c r="F9" s="19" t="str">
        <f>A9&amp;B9&amp;C9&amp;E9</f>
        <v>DavidAudetMMILLENNIUM RUNNING</v>
      </c>
      <c r="G9" s="22">
        <f>SUMIF('Aviation 4M'!$F$2:$F$300,$F9,'Aviation 4M'!$J$2:$J$300)</f>
        <v>80</v>
      </c>
      <c r="H9" s="22">
        <f>SUMIF('Capital City Classic'!$F$2:$F$300,$F9,'Capital City Classic'!$J$2:$J$300)</f>
        <v>49</v>
      </c>
      <c r="I9" s="22">
        <f>SUMIF('Auburn 10M'!$F$2:$F$300,$F9,'Auburn 10M'!$J$2:$J$300)</f>
        <v>46</v>
      </c>
      <c r="J9" s="22">
        <f>SUMIF('Tiger 12K'!$F$2:$F$300,$F9,'Tiger 12K'!$J$2:$J$300)</f>
        <v>0</v>
      </c>
      <c r="K9" s="24">
        <f>SUM(G9:J9)</f>
        <v>175</v>
      </c>
    </row>
    <row r="10" spans="1:14" x14ac:dyDescent="0.3">
      <c r="A10" s="3" t="s">
        <v>42</v>
      </c>
      <c r="B10" s="3" t="s">
        <v>43</v>
      </c>
      <c r="C10" s="3" t="s">
        <v>37</v>
      </c>
      <c r="D10" s="3">
        <v>29</v>
      </c>
      <c r="E10" s="3" t="s">
        <v>16</v>
      </c>
      <c r="F10" s="19" t="str">
        <f>A10&amp;B10&amp;C10&amp;E10</f>
        <v>LoganFosterMGREATER DERRY TRACK CLUB</v>
      </c>
      <c r="G10" s="22">
        <f>SUMIF('Aviation 4M'!$F$2:$F$300,$F10,'Aviation 4M'!$J$2:$J$300)</f>
        <v>58</v>
      </c>
      <c r="H10" s="22">
        <f>SUMIF('Capital City Classic'!$F$2:$F$300,$F10,'Capital City Classic'!$J$2:$J$300)</f>
        <v>32</v>
      </c>
      <c r="I10" s="22">
        <f>SUMIF('Auburn 10M'!$F$2:$F$300,$F10,'Auburn 10M'!$J$2:$J$300)</f>
        <v>15.5</v>
      </c>
      <c r="J10" s="22">
        <f>SUMIF('Tiger 12K'!$F$2:$F$300,$F10,'Tiger 12K'!$J$2:$J$300)</f>
        <v>64</v>
      </c>
      <c r="K10" s="24">
        <f>SUM(G10:J10)</f>
        <v>169.5</v>
      </c>
    </row>
    <row r="11" spans="1:14" x14ac:dyDescent="0.3">
      <c r="A11" t="s">
        <v>49</v>
      </c>
      <c r="B11" t="s">
        <v>332</v>
      </c>
      <c r="C11" t="s">
        <v>37</v>
      </c>
      <c r="D11">
        <v>34</v>
      </c>
      <c r="E11" s="2" t="s">
        <v>15</v>
      </c>
      <c r="F11" s="19" t="str">
        <f>A11&amp;B11&amp;C11&amp;E11</f>
        <v>ThomasCantaraMGATE CITY STRIDERS</v>
      </c>
      <c r="G11" s="22">
        <f>SUMIF('Aviation 4M'!$F$2:$F$300,$F11,'Aviation 4M'!$J$2:$J$300)</f>
        <v>0</v>
      </c>
      <c r="H11" s="22">
        <f>SUMIF('Capital City Classic'!$F$2:$F$300,$F11,'Capital City Classic'!$J$2:$J$300)</f>
        <v>0</v>
      </c>
      <c r="I11" s="22">
        <f>SUMIF('Auburn 10M'!$F$2:$F$300,$F11,'Auburn 10M'!$J$2:$J$300)</f>
        <v>80</v>
      </c>
      <c r="J11" s="22">
        <f>SUMIF('Tiger 12K'!$F$2:$F$300,$F11,'Tiger 12K'!$J$2:$J$300)</f>
        <v>88</v>
      </c>
      <c r="K11" s="24">
        <f>SUM(G11:J11)</f>
        <v>168</v>
      </c>
    </row>
    <row r="12" spans="1:14" x14ac:dyDescent="0.3">
      <c r="A12" s="3" t="s">
        <v>204</v>
      </c>
      <c r="B12" s="3" t="s">
        <v>526</v>
      </c>
      <c r="C12" s="3" t="s">
        <v>37</v>
      </c>
      <c r="D12" s="3">
        <v>61</v>
      </c>
      <c r="E12" s="2" t="s">
        <v>18</v>
      </c>
      <c r="F12" s="19" t="str">
        <f>A12&amp;B12&amp;C12&amp;E12</f>
        <v>JimWestrichMUPPER VALLEY RUNNING CLUB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0</v>
      </c>
      <c r="I12" s="22">
        <f>SUMIF('Auburn 10M'!$F$2:$F$300,$F12,'Auburn 10M'!$J$2:$J$300)</f>
        <v>58</v>
      </c>
      <c r="J12" s="22">
        <f>SUMIF('Tiger 12K'!$F$2:$F$300,$F12,'Tiger 12K'!$J$2:$J$300)</f>
        <v>92</v>
      </c>
      <c r="K12" s="24">
        <f>SUM(G12:J12)</f>
        <v>150</v>
      </c>
    </row>
    <row r="13" spans="1:14" x14ac:dyDescent="0.3">
      <c r="A13" t="s">
        <v>113</v>
      </c>
      <c r="B13" t="s">
        <v>167</v>
      </c>
      <c r="C13" t="s">
        <v>37</v>
      </c>
      <c r="D13">
        <v>53</v>
      </c>
      <c r="E13" s="2" t="s">
        <v>16</v>
      </c>
      <c r="F13" s="19" t="str">
        <f>A13&amp;B13&amp;C13&amp;E13</f>
        <v>PaulMahonMGREATER DERRY TRACK CLUB</v>
      </c>
      <c r="G13" s="22">
        <f>SUMIF('Aviation 4M'!$F$2:$F$300,$F13,'Aviation 4M'!$J$2:$J$300)</f>
        <v>0</v>
      </c>
      <c r="H13" s="22">
        <f>SUMIF('Capital City Classic'!$F$2:$F$300,$F13,'Capital City Classic'!$J$2:$J$300)</f>
        <v>55</v>
      </c>
      <c r="I13" s="22">
        <f>SUMIF('Auburn 10M'!$F$2:$F$300,$F13,'Auburn 10M'!$J$2:$J$300)</f>
        <v>21</v>
      </c>
      <c r="J13" s="22">
        <f>SUMIF('Tiger 12K'!$F$2:$F$300,$F13,'Tiger 12K'!$J$2:$J$300)</f>
        <v>72</v>
      </c>
      <c r="K13" s="24">
        <f>SUM(G13:J13)</f>
        <v>148</v>
      </c>
    </row>
    <row r="14" spans="1:14" x14ac:dyDescent="0.3">
      <c r="A14" t="s">
        <v>164</v>
      </c>
      <c r="B14" t="s">
        <v>165</v>
      </c>
      <c r="C14" t="s">
        <v>37</v>
      </c>
      <c r="D14">
        <v>35</v>
      </c>
      <c r="E14" s="2" t="s">
        <v>18</v>
      </c>
      <c r="F14" s="19" t="str">
        <f>A14&amp;B14&amp;C14&amp;E14</f>
        <v>KyleDunnMUPPER VALLEY RUNNING CLUB</v>
      </c>
      <c r="G14" s="22">
        <f>SUMIF('Aviation 4M'!$F$2:$F$300,$F14,'Aviation 4M'!$J$2:$J$300)</f>
        <v>0</v>
      </c>
      <c r="H14" s="22">
        <f>SUMIF('Capital City Classic'!$F$2:$F$300,$F14,'Capital City Classic'!$J$2:$J$300)</f>
        <v>76</v>
      </c>
      <c r="I14" s="22">
        <f>SUMIF('Auburn 10M'!$F$2:$F$300,$F14,'Auburn 10M'!$J$2:$J$300)</f>
        <v>64</v>
      </c>
      <c r="J14" s="22">
        <f>SUMIF('Tiger 12K'!$F$2:$F$300,$F14,'Tiger 12K'!$J$2:$J$300)</f>
        <v>0</v>
      </c>
      <c r="K14" s="24">
        <f>SUM(G14:J14)</f>
        <v>140</v>
      </c>
    </row>
    <row r="15" spans="1:14" x14ac:dyDescent="0.3">
      <c r="A15" s="3" t="s">
        <v>38</v>
      </c>
      <c r="B15" s="3" t="s">
        <v>39</v>
      </c>
      <c r="C15" s="3" t="s">
        <v>37</v>
      </c>
      <c r="D15" s="3">
        <v>38</v>
      </c>
      <c r="E15" s="3" t="s">
        <v>16</v>
      </c>
      <c r="F15" s="19" t="str">
        <f>A15&amp;B15&amp;C15&amp;E15</f>
        <v>NicholasGregoryMGREATER DERRY TRACK CLUB</v>
      </c>
      <c r="G15" s="22">
        <f>SUMIF('Aviation 4M'!$F$2:$F$300,$F15,'Aviation 4M'!$J$2:$J$300)</f>
        <v>72</v>
      </c>
      <c r="H15" s="22">
        <f>SUMIF('Capital City Classic'!$F$2:$F$300,$F15,'Capital City Classic'!$J$2:$J$300)</f>
        <v>58</v>
      </c>
      <c r="I15" s="22">
        <f>SUMIF('Auburn 10M'!$F$2:$F$300,$F15,'Auburn 10M'!$J$2:$J$300)</f>
        <v>0</v>
      </c>
      <c r="J15" s="22">
        <f>SUMIF('Tiger 12K'!$F$2:$F$300,$F15,'Tiger 12K'!$J$2:$J$300)</f>
        <v>0</v>
      </c>
      <c r="K15" s="24">
        <f>SUM(G15:J15)</f>
        <v>130</v>
      </c>
    </row>
    <row r="16" spans="1:14" x14ac:dyDescent="0.3">
      <c r="A16" s="3" t="s">
        <v>80</v>
      </c>
      <c r="B16" s="3" t="s">
        <v>81</v>
      </c>
      <c r="C16" s="3" t="s">
        <v>37</v>
      </c>
      <c r="D16" s="3">
        <v>64</v>
      </c>
      <c r="E16" s="2" t="s">
        <v>15</v>
      </c>
      <c r="F16" s="19" t="str">
        <f>A16&amp;B16&amp;C16&amp;E16</f>
        <v>RickRoyMGATE CITY STRIDERS</v>
      </c>
      <c r="G16" s="22">
        <f>SUMIF('Aviation 4M'!$F$2:$F$300,$F16,'Aviation 4M'!$J$2:$J$300)</f>
        <v>43</v>
      </c>
      <c r="H16" s="22">
        <f>SUMIF('Capital City Classic'!$F$2:$F$300,$F16,'Capital City Classic'!$J$2:$J$300)</f>
        <v>16.5</v>
      </c>
      <c r="I16" s="22">
        <f>SUMIF('Auburn 10M'!$F$2:$F$300,$F16,'Auburn 10M'!$J$2:$J$300)</f>
        <v>6.75</v>
      </c>
      <c r="J16" s="22">
        <f>SUMIF('Tiger 12K'!$F$2:$F$300,$F16,'Tiger 12K'!$J$2:$J$300)</f>
        <v>43</v>
      </c>
      <c r="K16" s="24">
        <f>SUM(G16:J16)</f>
        <v>109.25</v>
      </c>
    </row>
    <row r="17" spans="1:11" x14ac:dyDescent="0.3">
      <c r="A17" t="s">
        <v>70</v>
      </c>
      <c r="B17" t="s">
        <v>160</v>
      </c>
      <c r="C17" t="s">
        <v>37</v>
      </c>
      <c r="D17">
        <v>44</v>
      </c>
      <c r="E17" s="2" t="s">
        <v>16</v>
      </c>
      <c r="F17" s="19" t="str">
        <f>A17&amp;B17&amp;C17&amp;E17</f>
        <v>BrianSeveranceMGREATER DERRY TRACK CLUB</v>
      </c>
      <c r="G17" s="22">
        <f>SUMIF('Aviation 4M'!$F$2:$F$300,$F17,'Aviation 4M'!$J$2:$J$300)</f>
        <v>0</v>
      </c>
      <c r="H17" s="22">
        <f>SUMIF('Capital City Classic'!$F$2:$F$300,$F17,'Capital City Classic'!$J$2:$J$300)</f>
        <v>61</v>
      </c>
      <c r="I17" s="22">
        <f>SUMIF('Auburn 10M'!$F$2:$F$300,$F17,'Auburn 10M'!$J$2:$J$300)</f>
        <v>43</v>
      </c>
      <c r="J17" s="22">
        <f>SUMIF('Tiger 12K'!$F$2:$F$300,$F17,'Tiger 12K'!$J$2:$J$300)</f>
        <v>0</v>
      </c>
      <c r="K17" s="24">
        <f>SUM(G17:J17)</f>
        <v>104</v>
      </c>
    </row>
    <row r="18" spans="1:11" x14ac:dyDescent="0.3">
      <c r="A18" t="s">
        <v>170</v>
      </c>
      <c r="B18" t="s">
        <v>206</v>
      </c>
      <c r="C18" t="s">
        <v>37</v>
      </c>
      <c r="D18">
        <v>49</v>
      </c>
      <c r="E18" s="2" t="s">
        <v>16</v>
      </c>
      <c r="F18" s="19" t="str">
        <f>A18&amp;B18&amp;C18&amp;E18</f>
        <v>PeterChristopherMGREATER DERRY TRACK CLUB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0</v>
      </c>
      <c r="I18" s="22">
        <f>SUMIF('Auburn 10M'!$F$2:$F$300,$F18,'Auburn 10M'!$J$2:$J$300)</f>
        <v>96</v>
      </c>
      <c r="J18" s="22">
        <f>SUMIF('Tiger 12K'!$F$2:$F$300,$F18,'Tiger 12K'!$J$2:$J$300)</f>
        <v>0</v>
      </c>
      <c r="K18" s="24">
        <f>SUM(G18:J18)</f>
        <v>96</v>
      </c>
    </row>
    <row r="19" spans="1:11" x14ac:dyDescent="0.3">
      <c r="A19" t="s">
        <v>453</v>
      </c>
      <c r="B19" t="s">
        <v>570</v>
      </c>
      <c r="C19" t="s">
        <v>37</v>
      </c>
      <c r="D19">
        <v>52</v>
      </c>
      <c r="E19" t="s">
        <v>18</v>
      </c>
      <c r="F19" s="19" t="str">
        <f>A19&amp;B19&amp;C19&amp;E19</f>
        <v>DanSheaMUPPER VALLEY RUNNING CLUB</v>
      </c>
      <c r="G19" s="22">
        <f>SUMIF('Aviation 4M'!$F$2:$F$300,$F19,'Aviation 4M'!$J$2:$J$300)</f>
        <v>0</v>
      </c>
      <c r="H19" s="22">
        <f>SUMIF('Capital City Classic'!$F$2:$F$300,$F19,'Capital City Classic'!$J$2:$J$300)</f>
        <v>0</v>
      </c>
      <c r="I19" s="22">
        <f>SUMIF('Auburn 10M'!$F$2:$F$300,$F19,'Auburn 10M'!$J$2:$J$300)</f>
        <v>0</v>
      </c>
      <c r="J19" s="22">
        <f>SUMIF('Tiger 12K'!$F$2:$F$300,$F19,'Tiger 12K'!$J$2:$J$300)</f>
        <v>96</v>
      </c>
      <c r="K19" s="24">
        <f>SUM(G19:J19)</f>
        <v>96</v>
      </c>
    </row>
    <row r="20" spans="1:11" x14ac:dyDescent="0.3">
      <c r="A20" t="s">
        <v>170</v>
      </c>
      <c r="B20" t="s">
        <v>171</v>
      </c>
      <c r="C20" t="s">
        <v>37</v>
      </c>
      <c r="D20">
        <v>70</v>
      </c>
      <c r="E20" s="2" t="s">
        <v>15</v>
      </c>
      <c r="F20" s="19" t="str">
        <f>A20&amp;B20&amp;C20&amp;E20</f>
        <v>PeterWasylakMGATE CITY STRIDERS</v>
      </c>
      <c r="G20" s="22">
        <f>SUMIF('Aviation 4M'!$F$2:$F$300,$F20,'Aviation 4M'!$J$2:$J$300)</f>
        <v>0</v>
      </c>
      <c r="H20" s="22">
        <f>SUMIF('Capital City Classic'!$F$2:$F$300,$F20,'Capital City Classic'!$J$2:$J$300)</f>
        <v>43</v>
      </c>
      <c r="I20" s="22">
        <f>SUMIF('Auburn 10M'!$F$2:$F$300,$F20,'Auburn 10M'!$J$2:$J$300)</f>
        <v>52</v>
      </c>
      <c r="J20" s="22">
        <f>SUMIF('Tiger 12K'!$F$2:$F$300,$F20,'Tiger 12K'!$J$2:$J$300)</f>
        <v>0</v>
      </c>
      <c r="K20" s="24">
        <f>SUM(G20:J20)</f>
        <v>95</v>
      </c>
    </row>
    <row r="21" spans="1:11" x14ac:dyDescent="0.3">
      <c r="A21" s="3" t="s">
        <v>74</v>
      </c>
      <c r="B21" s="3" t="s">
        <v>75</v>
      </c>
      <c r="C21" s="3" t="s">
        <v>37</v>
      </c>
      <c r="D21" s="3">
        <v>52</v>
      </c>
      <c r="E21" s="3" t="s">
        <v>16</v>
      </c>
      <c r="F21" s="19" t="str">
        <f>A21&amp;B21&amp;C21&amp;E21</f>
        <v>JamesAikenMGREATER DERRY TRACK CLUB</v>
      </c>
      <c r="G21" s="22">
        <f>SUMIF('Aviation 4M'!$F$2:$F$300,$F21,'Aviation 4M'!$J$2:$J$300)</f>
        <v>40</v>
      </c>
      <c r="H21" s="22">
        <f>SUMIF('Capital City Classic'!$F$2:$F$300,$F21,'Capital City Classic'!$J$2:$J$300)</f>
        <v>0</v>
      </c>
      <c r="I21" s="22">
        <f>SUMIF('Auburn 10M'!$F$2:$F$300,$F21,'Auburn 10M'!$J$2:$J$300)</f>
        <v>7.25</v>
      </c>
      <c r="J21" s="22">
        <f>SUMIF('Tiger 12K'!$F$2:$F$300,$F21,'Tiger 12K'!$J$2:$J$300)</f>
        <v>46</v>
      </c>
      <c r="K21" s="24">
        <f>SUM(G21:J21)</f>
        <v>93.25</v>
      </c>
    </row>
    <row r="22" spans="1:11" x14ac:dyDescent="0.3">
      <c r="A22" s="3" t="s">
        <v>49</v>
      </c>
      <c r="B22" s="3" t="s">
        <v>50</v>
      </c>
      <c r="C22" s="3" t="s">
        <v>37</v>
      </c>
      <c r="D22" s="3">
        <v>39</v>
      </c>
      <c r="E22" s="3" t="s">
        <v>17</v>
      </c>
      <c r="F22" s="19" t="str">
        <f>A22&amp;B22&amp;C22&amp;E22</f>
        <v>ThomasCookMMILLENNIUM RUNNING</v>
      </c>
      <c r="G22" s="22">
        <f>SUMIF('Aviation 4M'!$F$2:$F$300,$F22,'Aviation 4M'!$J$2:$J$300)</f>
        <v>55</v>
      </c>
      <c r="H22" s="22">
        <f>SUMIF('Capital City Classic'!$F$2:$F$300,$F22,'Capital City Classic'!$J$2:$J$300)</f>
        <v>37</v>
      </c>
      <c r="I22" s="22">
        <f>SUMIF('Auburn 10M'!$F$2:$F$300,$F22,'Auburn 10M'!$J$2:$J$300)</f>
        <v>0</v>
      </c>
      <c r="J22" s="22">
        <f>SUMIF('Tiger 12K'!$F$2:$F$300,$F22,'Tiger 12K'!$J$2:$J$300)</f>
        <v>0</v>
      </c>
      <c r="K22" s="24">
        <f>SUM(G22:J22)</f>
        <v>92</v>
      </c>
    </row>
    <row r="23" spans="1:11" x14ac:dyDescent="0.3">
      <c r="A23" s="3" t="s">
        <v>46</v>
      </c>
      <c r="B23" s="3" t="s">
        <v>51</v>
      </c>
      <c r="C23" s="3" t="s">
        <v>37</v>
      </c>
      <c r="D23" s="3">
        <v>46</v>
      </c>
      <c r="E23" s="3" t="s">
        <v>17</v>
      </c>
      <c r="F23" s="19" t="str">
        <f>A23&amp;B23&amp;C23&amp;E23</f>
        <v>MichaelMartinezMMILLENNIUM RUNNING</v>
      </c>
      <c r="G23" s="22">
        <f>SUMIF('Aviation 4M'!$F$2:$F$300,$F23,'Aviation 4M'!$J$2:$J$300)</f>
        <v>68</v>
      </c>
      <c r="H23" s="22">
        <f>SUMIF('Capital City Classic'!$F$2:$F$300,$F23,'Capital City Classic'!$J$2:$J$300)</f>
        <v>0</v>
      </c>
      <c r="I23" s="22">
        <f>SUMIF('Auburn 10M'!$F$2:$F$300,$F23,'Auburn 10M'!$J$2:$J$300)</f>
        <v>24</v>
      </c>
      <c r="J23" s="22">
        <f>SUMIF('Tiger 12K'!$F$2:$F$300,$F23,'Tiger 12K'!$J$2:$J$300)</f>
        <v>0</v>
      </c>
      <c r="K23" s="24">
        <f>SUM(G23:J23)</f>
        <v>92</v>
      </c>
    </row>
    <row r="24" spans="1:11" x14ac:dyDescent="0.3">
      <c r="A24" t="s">
        <v>416</v>
      </c>
      <c r="B24" t="s">
        <v>417</v>
      </c>
      <c r="C24" t="s">
        <v>37</v>
      </c>
      <c r="D24">
        <v>48</v>
      </c>
      <c r="E24" s="3" t="s">
        <v>17</v>
      </c>
      <c r="F24" s="19" t="str">
        <f>A24&amp;B24&amp;C24&amp;E24</f>
        <v>MikeVeilleuxMMILLENNIUM RUNNING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0</v>
      </c>
      <c r="I24" s="22">
        <f>SUMIF('Auburn 10M'!$F$2:$F$300,$F24,'Auburn 10M'!$J$2:$J$300)</f>
        <v>92</v>
      </c>
      <c r="J24" s="22">
        <f>SUMIF('Tiger 12K'!$F$2:$F$300,$F24,'Tiger 12K'!$J$2:$J$300)</f>
        <v>0</v>
      </c>
      <c r="K24" s="24">
        <f>SUM(G24:J24)</f>
        <v>92</v>
      </c>
    </row>
    <row r="25" spans="1:11" x14ac:dyDescent="0.3">
      <c r="A25" t="s">
        <v>70</v>
      </c>
      <c r="B25" t="s">
        <v>162</v>
      </c>
      <c r="C25" t="s">
        <v>37</v>
      </c>
      <c r="D25">
        <v>60</v>
      </c>
      <c r="E25" s="2" t="s">
        <v>15</v>
      </c>
      <c r="F25" s="19" t="str">
        <f>A25&amp;B25&amp;C25&amp;E25</f>
        <v>BrianRuhmMGATE CITY STRIDERS</v>
      </c>
      <c r="G25" s="22">
        <f>SUMIF('Aviation 4M'!$F$2:$F$300,$F25,'Aviation 4M'!$J$2:$J$300)</f>
        <v>0</v>
      </c>
      <c r="H25" s="22">
        <f>SUMIF('Capital City Classic'!$F$2:$F$300,$F25,'Capital City Classic'!$J$2:$J$300)</f>
        <v>92</v>
      </c>
      <c r="I25" s="22">
        <f>SUMIF('Auburn 10M'!$F$2:$F$300,$F25,'Auburn 10M'!$J$2:$J$300)</f>
        <v>0</v>
      </c>
      <c r="J25" s="22">
        <f>SUMIF('Tiger 12K'!$F$2:$F$300,$F25,'Tiger 12K'!$J$2:$J$300)</f>
        <v>0</v>
      </c>
      <c r="K25" s="24">
        <f>SUM(G25:J25)</f>
        <v>92</v>
      </c>
    </row>
    <row r="26" spans="1:11" x14ac:dyDescent="0.3">
      <c r="A26" t="s">
        <v>377</v>
      </c>
      <c r="B26" t="s">
        <v>378</v>
      </c>
      <c r="C26" t="s">
        <v>37</v>
      </c>
      <c r="D26">
        <v>43</v>
      </c>
      <c r="E26" s="2" t="s">
        <v>16</v>
      </c>
      <c r="F26" s="19" t="str">
        <f>A26&amp;B26&amp;C26&amp;E26</f>
        <v>BrandonNewbouldMGREATER DERRY TRACK CLUB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0</v>
      </c>
      <c r="I26" s="22">
        <f>SUMIF('Auburn 10M'!$F$2:$F$300,$F26,'Auburn 10M'!$J$2:$J$300)</f>
        <v>88</v>
      </c>
      <c r="J26" s="22">
        <f>SUMIF('Tiger 12K'!$F$2:$F$300,$F26,'Tiger 12K'!$J$2:$J$300)</f>
        <v>0</v>
      </c>
      <c r="K26" s="24">
        <f>SUM(G26:J26)</f>
        <v>88</v>
      </c>
    </row>
    <row r="27" spans="1:11" x14ac:dyDescent="0.3">
      <c r="A27" t="s">
        <v>63</v>
      </c>
      <c r="B27" t="s">
        <v>33</v>
      </c>
      <c r="C27" t="s">
        <v>37</v>
      </c>
      <c r="D27">
        <v>48</v>
      </c>
      <c r="E27" s="3" t="s">
        <v>17</v>
      </c>
      <c r="F27" s="19" t="str">
        <f>A27&amp;B27&amp;C27&amp;E27</f>
        <v>JohnMortimerMMILLENNIUM RUNNING</v>
      </c>
      <c r="G27" s="22">
        <f>SUMIF('Aviation 4M'!$F$2:$F$300,$F27,'Aviation 4M'!$J$2:$J$300)</f>
        <v>0</v>
      </c>
      <c r="H27" s="22">
        <f>SUMIF('Capital City Classic'!$F$2:$F$300,$F27,'Capital City Classic'!$J$2:$J$300)</f>
        <v>88</v>
      </c>
      <c r="I27" s="22">
        <f>SUMIF('Auburn 10M'!$F$2:$F$300,$F27,'Auburn 10M'!$J$2:$J$300)</f>
        <v>0</v>
      </c>
      <c r="J27" s="22">
        <f>SUMIF('Tiger 12K'!$F$2:$F$300,$F27,'Tiger 12K'!$J$2:$J$300)</f>
        <v>0</v>
      </c>
      <c r="K27" s="24">
        <f>SUM(G27:J27)</f>
        <v>88</v>
      </c>
    </row>
    <row r="28" spans="1:11" x14ac:dyDescent="0.3">
      <c r="A28" t="s">
        <v>414</v>
      </c>
      <c r="B28" t="s">
        <v>415</v>
      </c>
      <c r="C28" t="s">
        <v>37</v>
      </c>
      <c r="D28">
        <v>19</v>
      </c>
      <c r="E28" s="3" t="s">
        <v>17</v>
      </c>
      <c r="F28" s="19" t="str">
        <f>A28&amp;B28&amp;C28&amp;E28</f>
        <v>EliLemireMMILLENNIUM RUNNING</v>
      </c>
      <c r="G28" s="22">
        <f>SUMIF('Aviation 4M'!$F$2:$F$300,$F28,'Aviation 4M'!$J$2:$J$300)</f>
        <v>0</v>
      </c>
      <c r="H28" s="22">
        <f>SUMIF('Capital City Classic'!$F$2:$F$300,$F28,'Capital City Classic'!$J$2:$J$300)</f>
        <v>0</v>
      </c>
      <c r="I28" s="22">
        <f>SUMIF('Auburn 10M'!$F$2:$F$300,$F28,'Auburn 10M'!$J$2:$J$300)</f>
        <v>84</v>
      </c>
      <c r="J28" s="22">
        <f>SUMIF('Tiger 12K'!$F$2:$F$300,$F28,'Tiger 12K'!$J$2:$J$300)</f>
        <v>0</v>
      </c>
      <c r="K28" s="24">
        <f>SUM(G28:J28)</f>
        <v>84</v>
      </c>
    </row>
    <row r="29" spans="1:11" x14ac:dyDescent="0.3">
      <c r="A29" t="s">
        <v>572</v>
      </c>
      <c r="B29" t="s">
        <v>138</v>
      </c>
      <c r="C29" t="s">
        <v>37</v>
      </c>
      <c r="D29">
        <v>49</v>
      </c>
      <c r="E29" t="s">
        <v>18</v>
      </c>
      <c r="F29" s="19" t="str">
        <f>A29&amp;B29&amp;C29&amp;E29</f>
        <v>ColinSmithMUPPER VALLEY RUNNING CLUB</v>
      </c>
      <c r="G29" s="22">
        <f>SUMIF('Aviation 4M'!$F$2:$F$300,$F29,'Aviation 4M'!$J$2:$J$300)</f>
        <v>0</v>
      </c>
      <c r="H29" s="22">
        <f>SUMIF('Capital City Classic'!$F$2:$F$300,$F29,'Capital City Classic'!$J$2:$J$300)</f>
        <v>0</v>
      </c>
      <c r="I29" s="22">
        <f>SUMIF('Auburn 10M'!$F$2:$F$300,$F29,'Auburn 10M'!$J$2:$J$300)</f>
        <v>0</v>
      </c>
      <c r="J29" s="22">
        <f>SUMIF('Tiger 12K'!$F$2:$F$300,$F29,'Tiger 12K'!$J$2:$J$300)</f>
        <v>84</v>
      </c>
      <c r="K29" s="24">
        <f>SUM(G29:J29)</f>
        <v>84</v>
      </c>
    </row>
    <row r="30" spans="1:11" x14ac:dyDescent="0.3">
      <c r="A30" t="s">
        <v>87</v>
      </c>
      <c r="B30" t="s">
        <v>163</v>
      </c>
      <c r="C30" t="s">
        <v>37</v>
      </c>
      <c r="D30">
        <v>32</v>
      </c>
      <c r="E30" s="2" t="s">
        <v>19</v>
      </c>
      <c r="F30" s="19" t="str">
        <f>A30&amp;B30&amp;C30&amp;E30</f>
        <v>SeanMcCauleyMGRANITE STATE RACING TEAM</v>
      </c>
      <c r="G30" s="22">
        <f>SUMIF('Aviation 4M'!$F$2:$F$300,$F30,'Aviation 4M'!$J$2:$J$300)</f>
        <v>0</v>
      </c>
      <c r="H30" s="22">
        <f>SUMIF('Capital City Classic'!$F$2:$F$300,$F30,'Capital City Classic'!$J$2:$J$300)</f>
        <v>80</v>
      </c>
      <c r="I30" s="22">
        <f>SUMIF('Auburn 10M'!$F$2:$F$300,$F30,'Auburn 10M'!$J$2:$J$300)</f>
        <v>0</v>
      </c>
      <c r="J30" s="22">
        <f>SUMIF('Tiger 12K'!$F$2:$F$300,$F30,'Tiger 12K'!$J$2:$J$300)</f>
        <v>0</v>
      </c>
      <c r="K30" s="24">
        <f>SUM(G30:J30)</f>
        <v>80</v>
      </c>
    </row>
    <row r="31" spans="1:11" x14ac:dyDescent="0.3">
      <c r="A31" t="s">
        <v>335</v>
      </c>
      <c r="B31" t="s">
        <v>569</v>
      </c>
      <c r="C31" t="s">
        <v>37</v>
      </c>
      <c r="D31">
        <v>30</v>
      </c>
      <c r="E31" t="s">
        <v>18</v>
      </c>
      <c r="F31" s="19" t="str">
        <f>A31&amp;B31&amp;C31&amp;E31</f>
        <v>AndrewEricksonMUPPER VALLEY RUNNING CLUB</v>
      </c>
      <c r="G31" s="22">
        <f>SUMIF('Aviation 4M'!$F$2:$F$300,$F31,'Aviation 4M'!$J$2:$J$300)</f>
        <v>0</v>
      </c>
      <c r="H31" s="22">
        <f>SUMIF('Capital City Classic'!$F$2:$F$300,$F31,'Capital City Classic'!$J$2:$J$300)</f>
        <v>0</v>
      </c>
      <c r="I31" s="22">
        <f>SUMIF('Auburn 10M'!$F$2:$F$300,$F31,'Auburn 10M'!$J$2:$J$300)</f>
        <v>0</v>
      </c>
      <c r="J31" s="22">
        <f>SUMIF('Tiger 12K'!$F$2:$F$300,$F31,'Tiger 12K'!$J$2:$J$300)</f>
        <v>76</v>
      </c>
      <c r="K31" s="24">
        <f>SUM(G31:J31)</f>
        <v>76</v>
      </c>
    </row>
    <row r="32" spans="1:11" x14ac:dyDescent="0.3">
      <c r="A32" t="s">
        <v>418</v>
      </c>
      <c r="B32" t="s">
        <v>419</v>
      </c>
      <c r="C32" t="s">
        <v>37</v>
      </c>
      <c r="D32">
        <v>43</v>
      </c>
      <c r="E32" s="3" t="s">
        <v>17</v>
      </c>
      <c r="F32" s="19" t="str">
        <f>A32&amp;B32&amp;C32&amp;E32</f>
        <v>CoreyGirardMMILLENNIUM RUNNING</v>
      </c>
      <c r="G32" s="22">
        <f>SUMIF('Aviation 4M'!$F$2:$F$300,$F32,'Aviation 4M'!$J$2:$J$300)</f>
        <v>0</v>
      </c>
      <c r="H32" s="22">
        <f>SUMIF('Capital City Classic'!$F$2:$F$300,$F32,'Capital City Classic'!$J$2:$J$300)</f>
        <v>0</v>
      </c>
      <c r="I32" s="22">
        <f>SUMIF('Auburn 10M'!$F$2:$F$300,$F32,'Auburn 10M'!$J$2:$J$300)</f>
        <v>72</v>
      </c>
      <c r="J32" s="22">
        <f>SUMIF('Tiger 12K'!$F$2:$F$300,$F32,'Tiger 12K'!$J$2:$J$300)</f>
        <v>0</v>
      </c>
      <c r="K32" s="24">
        <f>SUM(G32:J32)</f>
        <v>72</v>
      </c>
    </row>
    <row r="33" spans="1:11" x14ac:dyDescent="0.3">
      <c r="A33" s="3" t="s">
        <v>40</v>
      </c>
      <c r="B33" s="3" t="s">
        <v>66</v>
      </c>
      <c r="C33" s="3" t="s">
        <v>37</v>
      </c>
      <c r="D33" s="3">
        <v>57</v>
      </c>
      <c r="E33" s="3" t="s">
        <v>17</v>
      </c>
      <c r="F33" s="19" t="str">
        <f>A33&amp;B33&amp;C33&amp;E33</f>
        <v>DaveBeliveauMMILLENNIUM RUNNING</v>
      </c>
      <c r="G33" s="22">
        <f>SUMIF('Aviation 4M'!$F$2:$F$300,$F33,'Aviation 4M'!$J$2:$J$300)</f>
        <v>52</v>
      </c>
      <c r="H33" s="22">
        <f>SUMIF('Capital City Classic'!$F$2:$F$300,$F33,'Capital City Classic'!$J$2:$J$300)</f>
        <v>0</v>
      </c>
      <c r="I33" s="22">
        <f>SUMIF('Auburn 10M'!$F$2:$F$300,$F33,'Auburn 10M'!$J$2:$J$300)</f>
        <v>19.5</v>
      </c>
      <c r="J33" s="22">
        <f>SUMIF('Tiger 12K'!$F$2:$F$300,$F33,'Tiger 12K'!$J$2:$J$300)</f>
        <v>0</v>
      </c>
      <c r="K33" s="24">
        <f>SUM(G33:J33)</f>
        <v>71.5</v>
      </c>
    </row>
    <row r="34" spans="1:11" x14ac:dyDescent="0.3">
      <c r="A34" s="3" t="s">
        <v>70</v>
      </c>
      <c r="B34" s="3" t="s">
        <v>71</v>
      </c>
      <c r="C34" s="3" t="s">
        <v>37</v>
      </c>
      <c r="D34" s="3">
        <v>59</v>
      </c>
      <c r="E34" s="3" t="s">
        <v>17</v>
      </c>
      <c r="F34" s="19" t="str">
        <f>A34&amp;B34&amp;C34&amp;E34</f>
        <v>BrianArsenaultMMILLENNIUM RUNNING</v>
      </c>
      <c r="G34" s="22">
        <f>SUMIF('Aviation 4M'!$F$2:$F$300,$F34,'Aviation 4M'!$J$2:$J$300)</f>
        <v>61</v>
      </c>
      <c r="H34" s="22">
        <f>SUMIF('Capital City Classic'!$F$2:$F$300,$F34,'Capital City Classic'!$J$2:$J$300)</f>
        <v>0</v>
      </c>
      <c r="I34" s="22">
        <f>SUMIF('Auburn 10M'!$F$2:$F$300,$F34,'Auburn 10M'!$J$2:$J$300)</f>
        <v>9</v>
      </c>
      <c r="J34" s="22">
        <f>SUMIF('Tiger 12K'!$F$2:$F$300,$F34,'Tiger 12K'!$J$2:$J$300)</f>
        <v>0</v>
      </c>
      <c r="K34" s="24">
        <f>SUM(G34:J34)</f>
        <v>70</v>
      </c>
    </row>
    <row r="35" spans="1:11" x14ac:dyDescent="0.3">
      <c r="A35" s="3" t="s">
        <v>206</v>
      </c>
      <c r="B35" s="3" t="s">
        <v>536</v>
      </c>
      <c r="C35" s="3" t="s">
        <v>37</v>
      </c>
      <c r="D35" s="3">
        <v>31</v>
      </c>
      <c r="E35" s="3" t="s">
        <v>17</v>
      </c>
      <c r="F35" s="19" t="str">
        <f>A35&amp;B35&amp;C35&amp;E35</f>
        <v>ChristopherBusbyMMILLENNIUM RUNNING</v>
      </c>
      <c r="G35" s="22">
        <f>SUMIF('Aviation 4M'!$F$2:$F$300,$F35,'Aviation 4M'!$J$2:$J$300)</f>
        <v>0</v>
      </c>
      <c r="H35" s="22">
        <f>SUMIF('Capital City Classic'!$F$2:$F$300,$F35,'Capital City Classic'!$J$2:$J$300)</f>
        <v>0</v>
      </c>
      <c r="I35" s="22">
        <f>SUMIF('Auburn 10M'!$F$2:$F$300,$F35,'Auburn 10M'!$J$2:$J$300)</f>
        <v>68</v>
      </c>
      <c r="J35" s="22">
        <f>SUMIF('Tiger 12K'!$F$2:$F$300,$F35,'Tiger 12K'!$J$2:$J$300)</f>
        <v>0</v>
      </c>
      <c r="K35" s="24">
        <f>SUM(G35:J35)</f>
        <v>68</v>
      </c>
    </row>
    <row r="36" spans="1:11" x14ac:dyDescent="0.3">
      <c r="A36" s="3" t="s">
        <v>159</v>
      </c>
      <c r="B36" s="3" t="s">
        <v>160</v>
      </c>
      <c r="C36" s="3" t="s">
        <v>37</v>
      </c>
      <c r="D36" s="3">
        <v>51</v>
      </c>
      <c r="E36" s="3" t="s">
        <v>16</v>
      </c>
      <c r="F36" s="19" t="str">
        <f>A36&amp;B36&amp;C36&amp;E36</f>
        <v>ChrisSeveranceMGREATER DERRY TRACK CLUB</v>
      </c>
      <c r="G36" s="22">
        <f>SUMIF('Aviation 4M'!$F$2:$F$300,$F36,'Aviation 4M'!$J$2:$J$300)</f>
        <v>34</v>
      </c>
      <c r="H36" s="22">
        <f>SUMIF('Capital City Classic'!$F$2:$F$300,$F36,'Capital City Classic'!$J$2:$J$300)</f>
        <v>0</v>
      </c>
      <c r="I36" s="22">
        <f>SUMIF('Auburn 10M'!$F$2:$F$300,$F36,'Auburn 10M'!$J$2:$J$300)</f>
        <v>0</v>
      </c>
      <c r="J36" s="22">
        <f>SUMIF('Tiger 12K'!$F$2:$F$300,$F36,'Tiger 12K'!$J$2:$J$300)</f>
        <v>34</v>
      </c>
      <c r="K36" s="24">
        <f>SUM(G36:J36)</f>
        <v>68</v>
      </c>
    </row>
    <row r="37" spans="1:11" x14ac:dyDescent="0.3">
      <c r="A37" s="3" t="s">
        <v>80</v>
      </c>
      <c r="B37" s="3" t="s">
        <v>326</v>
      </c>
      <c r="C37" s="3" t="s">
        <v>37</v>
      </c>
      <c r="D37" s="3">
        <v>60</v>
      </c>
      <c r="E37" t="s">
        <v>16</v>
      </c>
      <c r="F37" s="19" t="str">
        <f>A37&amp;B37&amp;C37&amp;E37</f>
        <v>RickTaylorMGREATER DERRY TRACK CLUB</v>
      </c>
      <c r="G37" s="22">
        <f>SUMIF('Aviation 4M'!$F$2:$F$300,$F37,'Aviation 4M'!$J$2:$J$300)</f>
        <v>0</v>
      </c>
      <c r="H37" s="22">
        <f>SUMIF('Capital City Classic'!$F$2:$F$300,$F37,'Capital City Classic'!$J$2:$J$300)</f>
        <v>0</v>
      </c>
      <c r="I37" s="22">
        <f>SUMIF('Auburn 10M'!$F$2:$F$300,$F37,'Auburn 10M'!$J$2:$J$300)</f>
        <v>0</v>
      </c>
      <c r="J37" s="22">
        <f>SUMIF('Tiger 12K'!$F$2:$F$300,$F37,'Tiger 12K'!$J$2:$J$300)</f>
        <v>68</v>
      </c>
      <c r="K37" s="24">
        <f>SUM(G37:J37)</f>
        <v>68</v>
      </c>
    </row>
    <row r="38" spans="1:11" x14ac:dyDescent="0.3">
      <c r="A38" t="s">
        <v>173</v>
      </c>
      <c r="B38" t="s">
        <v>174</v>
      </c>
      <c r="C38" t="s">
        <v>37</v>
      </c>
      <c r="D38">
        <v>61</v>
      </c>
      <c r="E38" s="2" t="s">
        <v>19</v>
      </c>
      <c r="F38" s="19" t="str">
        <f>A38&amp;B38&amp;C38&amp;E38</f>
        <v>VincentPerelliMGRANITE STATE RACING TEAM</v>
      </c>
      <c r="G38" s="22">
        <f>SUMIF('Aviation 4M'!$F$2:$F$300,$F38,'Aviation 4M'!$J$2:$J$300)</f>
        <v>0</v>
      </c>
      <c r="H38" s="22">
        <f>SUMIF('Capital City Classic'!$F$2:$F$300,$F38,'Capital City Classic'!$J$2:$J$300)</f>
        <v>34</v>
      </c>
      <c r="I38" s="22">
        <f>SUMIF('Auburn 10M'!$F$2:$F$300,$F38,'Auburn 10M'!$J$2:$J$300)</f>
        <v>32</v>
      </c>
      <c r="J38" s="22">
        <f>SUMIF('Tiger 12K'!$F$2:$F$300,$F38,'Tiger 12K'!$J$2:$J$300)</f>
        <v>0</v>
      </c>
      <c r="K38" s="24">
        <f>SUM(G38:J38)</f>
        <v>66</v>
      </c>
    </row>
    <row r="39" spans="1:11" x14ac:dyDescent="0.3">
      <c r="A39" t="s">
        <v>435</v>
      </c>
      <c r="B39" t="s">
        <v>571</v>
      </c>
      <c r="C39" t="s">
        <v>37</v>
      </c>
      <c r="D39">
        <v>35</v>
      </c>
      <c r="E39" t="s">
        <v>18</v>
      </c>
      <c r="F39" s="19" t="str">
        <f>A39&amp;B39&amp;C39&amp;E39</f>
        <v>SamGrantMUPPER VALLEY RUNNING CLUB</v>
      </c>
      <c r="G39" s="22">
        <f>SUMIF('Aviation 4M'!$F$2:$F$300,$F39,'Aviation 4M'!$J$2:$J$300)</f>
        <v>0</v>
      </c>
      <c r="H39" s="22">
        <f>SUMIF('Capital City Classic'!$F$2:$F$300,$F39,'Capital City Classic'!$J$2:$J$300)</f>
        <v>0</v>
      </c>
      <c r="I39" s="22">
        <f>SUMIF('Auburn 10M'!$F$2:$F$300,$F39,'Auburn 10M'!$J$2:$J$300)</f>
        <v>0</v>
      </c>
      <c r="J39" s="22">
        <f>SUMIF('Tiger 12K'!$F$2:$F$300,$F39,'Tiger 12K'!$J$2:$J$300)</f>
        <v>61</v>
      </c>
      <c r="K39" s="24">
        <f>SUM(G39:J39)</f>
        <v>61</v>
      </c>
    </row>
    <row r="40" spans="1:11" x14ac:dyDescent="0.3">
      <c r="A40" s="3" t="s">
        <v>354</v>
      </c>
      <c r="B40" s="3" t="s">
        <v>525</v>
      </c>
      <c r="C40" s="3" t="s">
        <v>37</v>
      </c>
      <c r="D40" s="3">
        <v>26</v>
      </c>
      <c r="E40" s="2" t="s">
        <v>18</v>
      </c>
      <c r="F40" s="19" t="str">
        <f>A40&amp;B40&amp;C40&amp;E40</f>
        <v>WilliamRenMUPPER VALLEY RUNNING CLUB</v>
      </c>
      <c r="G40" s="22">
        <f>SUMIF('Aviation 4M'!$F$2:$F$300,$F40,'Aviation 4M'!$J$2:$J$300)</f>
        <v>0</v>
      </c>
      <c r="H40" s="22">
        <f>SUMIF('Capital City Classic'!$F$2:$F$300,$F40,'Capital City Classic'!$J$2:$J$300)</f>
        <v>0</v>
      </c>
      <c r="I40" s="22">
        <f>SUMIF('Auburn 10M'!$F$2:$F$300,$F40,'Auburn 10M'!$J$2:$J$300)</f>
        <v>10</v>
      </c>
      <c r="J40" s="22">
        <f>SUMIF('Tiger 12K'!$F$2:$F$300,$F40,'Tiger 12K'!$J$2:$J$300)</f>
        <v>49</v>
      </c>
      <c r="K40" s="24">
        <f>SUM(G40:J40)</f>
        <v>59</v>
      </c>
    </row>
    <row r="41" spans="1:11" x14ac:dyDescent="0.3">
      <c r="A41" t="s">
        <v>575</v>
      </c>
      <c r="B41" t="s">
        <v>576</v>
      </c>
      <c r="C41" t="s">
        <v>37</v>
      </c>
      <c r="D41">
        <v>41</v>
      </c>
      <c r="E41" t="s">
        <v>18</v>
      </c>
      <c r="F41" s="19" t="str">
        <f>A41&amp;B41&amp;C41&amp;E41</f>
        <v>GuillaumeSubletMUPPER VALLEY RUNNING CLUB</v>
      </c>
      <c r="G41" s="22">
        <f>SUMIF('Aviation 4M'!$F$2:$F$300,$F41,'Aviation 4M'!$J$2:$J$300)</f>
        <v>0</v>
      </c>
      <c r="H41" s="22">
        <f>SUMIF('Capital City Classic'!$F$2:$F$300,$F41,'Capital City Classic'!$J$2:$J$300)</f>
        <v>0</v>
      </c>
      <c r="I41" s="22">
        <f>SUMIF('Auburn 10M'!$F$2:$F$300,$F41,'Auburn 10M'!$J$2:$J$300)</f>
        <v>0</v>
      </c>
      <c r="J41" s="22">
        <f>SUMIF('Tiger 12K'!$F$2:$F$300,$F41,'Tiger 12K'!$J$2:$J$300)</f>
        <v>58</v>
      </c>
      <c r="K41" s="24">
        <f>SUM(G41:J41)</f>
        <v>58</v>
      </c>
    </row>
    <row r="42" spans="1:11" x14ac:dyDescent="0.3">
      <c r="A42" s="3" t="s">
        <v>68</v>
      </c>
      <c r="B42" s="3" t="s">
        <v>69</v>
      </c>
      <c r="C42" s="3" t="s">
        <v>37</v>
      </c>
      <c r="D42" s="3">
        <v>29</v>
      </c>
      <c r="E42" s="2" t="s">
        <v>16</v>
      </c>
      <c r="F42" s="19" t="str">
        <f>A42&amp;B42&amp;C42&amp;E42</f>
        <v>JeremySayersMGREATER DERRY TRACK CLUB</v>
      </c>
      <c r="G42" s="22">
        <f>SUMIF('Aviation 4M'!$F$2:$F$300,$F42,'Aviation 4M'!$J$2:$J$300)</f>
        <v>26</v>
      </c>
      <c r="H42" s="22">
        <f>SUMIF('Capital City Classic'!$F$2:$F$300,$F42,'Capital City Classic'!$J$2:$J$300)</f>
        <v>4</v>
      </c>
      <c r="I42" s="22">
        <f>SUMIF('Auburn 10M'!$F$2:$F$300,$F42,'Auburn 10M'!$J$2:$J$300)</f>
        <v>1.1000000000000001</v>
      </c>
      <c r="J42" s="22">
        <f>SUMIF('Tiger 12K'!$F$2:$F$300,$F42,'Tiger 12K'!$J$2:$J$300)</f>
        <v>26</v>
      </c>
      <c r="K42" s="24">
        <f>SUM(G42:J42)</f>
        <v>57.1</v>
      </c>
    </row>
    <row r="43" spans="1:11" x14ac:dyDescent="0.3">
      <c r="A43" t="s">
        <v>577</v>
      </c>
      <c r="B43" t="s">
        <v>578</v>
      </c>
      <c r="C43" t="s">
        <v>37</v>
      </c>
      <c r="D43">
        <v>40</v>
      </c>
      <c r="E43" t="s">
        <v>18</v>
      </c>
      <c r="F43" s="19" t="str">
        <f>A43&amp;B43&amp;C43&amp;E43</f>
        <v>AshaZimmermanMUPPER VALLEY RUNNING CLUB</v>
      </c>
      <c r="G43" s="22">
        <f>SUMIF('Aviation 4M'!$F$2:$F$300,$F43,'Aviation 4M'!$J$2:$J$300)</f>
        <v>0</v>
      </c>
      <c r="H43" s="22">
        <f>SUMIF('Capital City Classic'!$F$2:$F$300,$F43,'Capital City Classic'!$J$2:$J$300)</f>
        <v>0</v>
      </c>
      <c r="I43" s="22">
        <f>SUMIF('Auburn 10M'!$F$2:$F$300,$F43,'Auburn 10M'!$J$2:$J$300)</f>
        <v>0</v>
      </c>
      <c r="J43" s="22">
        <f>SUMIF('Tiger 12K'!$F$2:$F$300,$F43,'Tiger 12K'!$J$2:$J$300)</f>
        <v>55</v>
      </c>
      <c r="K43" s="24">
        <f>SUM(G43:J43)</f>
        <v>55</v>
      </c>
    </row>
    <row r="44" spans="1:11" x14ac:dyDescent="0.3">
      <c r="A44" t="s">
        <v>180</v>
      </c>
      <c r="B44" t="s">
        <v>581</v>
      </c>
      <c r="C44" t="s">
        <v>37</v>
      </c>
      <c r="D44">
        <v>64</v>
      </c>
      <c r="E44" t="s">
        <v>18</v>
      </c>
      <c r="F44" s="19" t="str">
        <f>A44&amp;B44&amp;C44&amp;E44</f>
        <v>TomMooreMUPPER VALLEY RUNNING CLUB</v>
      </c>
      <c r="G44" s="22">
        <f>SUMIF('Aviation 4M'!$F$2:$F$300,$F44,'Aviation 4M'!$J$2:$J$300)</f>
        <v>0</v>
      </c>
      <c r="H44" s="22">
        <f>SUMIF('Capital City Classic'!$F$2:$F$300,$F44,'Capital City Classic'!$J$2:$J$300)</f>
        <v>0</v>
      </c>
      <c r="I44" s="22">
        <f>SUMIF('Auburn 10M'!$F$2:$F$300,$F44,'Auburn 10M'!$J$2:$J$300)</f>
        <v>0</v>
      </c>
      <c r="J44" s="22">
        <f>SUMIF('Tiger 12K'!$F$2:$F$300,$F44,'Tiger 12K'!$J$2:$J$300)</f>
        <v>52</v>
      </c>
      <c r="K44" s="24">
        <f>SUM(G44:J44)</f>
        <v>52</v>
      </c>
    </row>
    <row r="45" spans="1:11" x14ac:dyDescent="0.3">
      <c r="A45" s="3" t="s">
        <v>44</v>
      </c>
      <c r="B45" s="3" t="s">
        <v>45</v>
      </c>
      <c r="C45" s="3" t="s">
        <v>37</v>
      </c>
      <c r="D45" s="3">
        <v>32</v>
      </c>
      <c r="E45" s="3" t="s">
        <v>16</v>
      </c>
      <c r="F45" s="19" t="str">
        <f>A45&amp;B45&amp;C45&amp;E45</f>
        <v>JoeDiSalvaMGREATER DERRY TRACK CLUB</v>
      </c>
      <c r="G45" s="22">
        <f>SUMIF('Aviation 4M'!$F$2:$F$300,$F45,'Aviation 4M'!$J$2:$J$300)</f>
        <v>49</v>
      </c>
      <c r="H45" s="22">
        <f>SUMIF('Capital City Classic'!$F$2:$F$300,$F45,'Capital City Classic'!$J$2:$J$300)</f>
        <v>0</v>
      </c>
      <c r="I45" s="22">
        <f>SUMIF('Auburn 10M'!$F$2:$F$300,$F45,'Auburn 10M'!$J$2:$J$300)</f>
        <v>0</v>
      </c>
      <c r="J45" s="22">
        <f>SUMIF('Tiger 12K'!$F$2:$F$300,$F45,'Tiger 12K'!$J$2:$J$300)</f>
        <v>0</v>
      </c>
      <c r="K45" s="24">
        <f>SUM(G45:J45)</f>
        <v>49</v>
      </c>
    </row>
    <row r="46" spans="1:11" x14ac:dyDescent="0.3">
      <c r="A46" s="3" t="s">
        <v>87</v>
      </c>
      <c r="B46" s="3" t="s">
        <v>88</v>
      </c>
      <c r="C46" s="3" t="s">
        <v>37</v>
      </c>
      <c r="D46" s="3">
        <v>61</v>
      </c>
      <c r="E46" s="3" t="s">
        <v>16</v>
      </c>
      <c r="F46" s="19" t="str">
        <f>A46&amp;B46&amp;C46&amp;E46</f>
        <v>SeanCoyleMGREATER DERRY TRACK CLUB</v>
      </c>
      <c r="G46" s="22">
        <f>SUMIF('Aviation 4M'!$F$2:$F$300,$F46,'Aviation 4M'!$J$2:$J$300)</f>
        <v>37</v>
      </c>
      <c r="H46" s="22">
        <f>SUMIF('Capital City Classic'!$F$2:$F$300,$F46,'Capital City Classic'!$J$2:$J$300)</f>
        <v>10</v>
      </c>
      <c r="I46" s="22">
        <f>SUMIF('Auburn 10M'!$F$2:$F$300,$F46,'Auburn 10M'!$J$2:$J$300)</f>
        <v>0</v>
      </c>
      <c r="J46" s="22">
        <f>SUMIF('Tiger 12K'!$F$2:$F$300,$F46,'Tiger 12K'!$J$2:$J$300)</f>
        <v>0</v>
      </c>
      <c r="K46" s="24">
        <f>SUM(G46:J46)</f>
        <v>47</v>
      </c>
    </row>
    <row r="47" spans="1:11" x14ac:dyDescent="0.3">
      <c r="A47" s="3" t="s">
        <v>54</v>
      </c>
      <c r="B47" s="3" t="s">
        <v>55</v>
      </c>
      <c r="C47" s="3" t="s">
        <v>37</v>
      </c>
      <c r="D47" s="3">
        <v>39</v>
      </c>
      <c r="E47" s="3" t="s">
        <v>17</v>
      </c>
      <c r="F47" s="19" t="str">
        <f>A47&amp;B47&amp;C47&amp;E47</f>
        <v>JoshuaDrazenMMILLENNIUM RUNNING</v>
      </c>
      <c r="G47" s="22">
        <f>SUMIF('Aviation 4M'!$F$2:$F$300,$F47,'Aviation 4M'!$J$2:$J$300)</f>
        <v>46</v>
      </c>
      <c r="H47" s="22">
        <f>SUMIF('Capital City Classic'!$F$2:$F$300,$F47,'Capital City Classic'!$J$2:$J$300)</f>
        <v>0</v>
      </c>
      <c r="I47" s="22">
        <f>SUMIF('Auburn 10M'!$F$2:$F$300,$F47,'Auburn 10M'!$J$2:$J$300)</f>
        <v>0</v>
      </c>
      <c r="J47" s="22">
        <f>SUMIF('Tiger 12K'!$F$2:$F$300,$F47,'Tiger 12K'!$J$2:$J$300)</f>
        <v>0</v>
      </c>
      <c r="K47" s="24">
        <f>SUM(G47:J47)</f>
        <v>46</v>
      </c>
    </row>
    <row r="48" spans="1:11" x14ac:dyDescent="0.3">
      <c r="A48" t="s">
        <v>168</v>
      </c>
      <c r="B48" t="s">
        <v>169</v>
      </c>
      <c r="C48" t="s">
        <v>37</v>
      </c>
      <c r="D48">
        <v>51</v>
      </c>
      <c r="E48" s="3" t="s">
        <v>17</v>
      </c>
      <c r="F48" s="19" t="str">
        <f>A48&amp;B48&amp;C48&amp;E48</f>
        <v>CharlesWiseMMILLENNIUM RUNNING</v>
      </c>
      <c r="G48" s="22">
        <f>SUMIF('Aviation 4M'!$F$2:$F$300,$F48,'Aviation 4M'!$J$2:$J$300)</f>
        <v>0</v>
      </c>
      <c r="H48" s="22">
        <f>SUMIF('Capital City Classic'!$F$2:$F$300,$F48,'Capital City Classic'!$J$2:$J$300)</f>
        <v>46</v>
      </c>
      <c r="I48" s="22">
        <f>SUMIF('Auburn 10M'!$F$2:$F$300,$F48,'Auburn 10M'!$J$2:$J$300)</f>
        <v>0</v>
      </c>
      <c r="J48" s="22">
        <f>SUMIF('Tiger 12K'!$F$2:$F$300,$F48,'Tiger 12K'!$J$2:$J$300)</f>
        <v>0</v>
      </c>
      <c r="K48" s="24">
        <f>SUM(G48:J48)</f>
        <v>46</v>
      </c>
    </row>
    <row r="49" spans="1:11" x14ac:dyDescent="0.3">
      <c r="A49" s="3" t="s">
        <v>82</v>
      </c>
      <c r="B49" s="3" t="s">
        <v>83</v>
      </c>
      <c r="C49" s="3" t="s">
        <v>37</v>
      </c>
      <c r="D49" s="3">
        <v>8</v>
      </c>
      <c r="E49" s="3" t="s">
        <v>16</v>
      </c>
      <c r="F49" s="19" t="str">
        <f>A49&amp;B49&amp;C49&amp;E49</f>
        <v>ParkerRizzoMGREATER DERRY TRACK CLUB</v>
      </c>
      <c r="G49" s="22">
        <f>SUMIF('Aviation 4M'!$F$2:$F$300,$F49,'Aviation 4M'!$J$2:$J$300)</f>
        <v>21</v>
      </c>
      <c r="H49" s="22">
        <f>SUMIF('Capital City Classic'!$F$2:$F$300,$F49,'Capital City Classic'!$J$2:$J$300)</f>
        <v>5.75</v>
      </c>
      <c r="I49" s="22">
        <f>SUMIF('Auburn 10M'!$F$2:$F$300,$F49,'Auburn 10M'!$J$2:$J$300)</f>
        <v>0</v>
      </c>
      <c r="J49" s="22">
        <f>SUMIF('Tiger 12K'!$F$2:$F$300,$F49,'Tiger 12K'!$J$2:$J$300)</f>
        <v>14.5</v>
      </c>
      <c r="K49" s="24">
        <f>SUM(G49:J49)</f>
        <v>41.25</v>
      </c>
    </row>
    <row r="50" spans="1:11" x14ac:dyDescent="0.3">
      <c r="A50" s="3" t="s">
        <v>76</v>
      </c>
      <c r="B50" s="3" t="s">
        <v>77</v>
      </c>
      <c r="C50" s="3" t="s">
        <v>37</v>
      </c>
      <c r="D50" s="3">
        <v>53</v>
      </c>
      <c r="E50" s="2" t="s">
        <v>15</v>
      </c>
      <c r="F50" s="19" t="str">
        <f>A50&amp;B50&amp;C50&amp;E50</f>
        <v>MatthewShapiroMGATE CITY STRIDERS</v>
      </c>
      <c r="G50" s="22">
        <f>SUMIF('Aviation 4M'!$F$2:$F$300,$F50,'Aviation 4M'!$J$2:$J$300)</f>
        <v>30</v>
      </c>
      <c r="H50" s="22">
        <f>SUMIF('Capital City Classic'!$F$2:$F$300,$F50,'Capital City Classic'!$J$2:$J$300)</f>
        <v>11</v>
      </c>
      <c r="I50" s="22">
        <f>SUMIF('Auburn 10M'!$F$2:$F$300,$F50,'Auburn 10M'!$J$2:$J$300)</f>
        <v>0</v>
      </c>
      <c r="J50" s="22">
        <f>SUMIF('Tiger 12K'!$F$2:$F$300,$F50,'Tiger 12K'!$J$2:$J$300)</f>
        <v>0</v>
      </c>
      <c r="K50" s="24">
        <f>SUM(G50:J50)</f>
        <v>41</v>
      </c>
    </row>
    <row r="51" spans="1:11" x14ac:dyDescent="0.3">
      <c r="A51" t="s">
        <v>46</v>
      </c>
      <c r="B51" t="s">
        <v>172</v>
      </c>
      <c r="C51" t="s">
        <v>37</v>
      </c>
      <c r="D51">
        <v>34</v>
      </c>
      <c r="E51" s="2" t="s">
        <v>16</v>
      </c>
      <c r="F51" s="19" t="str">
        <f>A51&amp;B51&amp;C51&amp;E51</f>
        <v>MichaelOlszewskiMGREATER DERRY TRACK CLUB</v>
      </c>
      <c r="G51" s="22">
        <f>SUMIF('Aviation 4M'!$F$2:$F$300,$F51,'Aviation 4M'!$J$2:$J$300)</f>
        <v>0</v>
      </c>
      <c r="H51" s="22">
        <f>SUMIF('Capital City Classic'!$F$2:$F$300,$F51,'Capital City Classic'!$J$2:$J$300)</f>
        <v>40</v>
      </c>
      <c r="I51" s="22">
        <f>SUMIF('Auburn 10M'!$F$2:$F$300,$F51,'Auburn 10M'!$J$2:$J$300)</f>
        <v>0</v>
      </c>
      <c r="J51" s="22">
        <f>SUMIF('Tiger 12K'!$F$2:$F$300,$F51,'Tiger 12K'!$J$2:$J$300)</f>
        <v>0</v>
      </c>
      <c r="K51" s="24">
        <f>SUM(G51:J51)</f>
        <v>40</v>
      </c>
    </row>
    <row r="52" spans="1:11" x14ac:dyDescent="0.3">
      <c r="A52" t="s">
        <v>170</v>
      </c>
      <c r="B52" t="s">
        <v>597</v>
      </c>
      <c r="C52" t="s">
        <v>37</v>
      </c>
      <c r="D52">
        <v>63</v>
      </c>
      <c r="E52" t="s">
        <v>18</v>
      </c>
      <c r="F52" s="19" t="str">
        <f>A52&amp;B52&amp;C52&amp;E52</f>
        <v>PeterWildMUPPER VALLEY RUNNING CLUB</v>
      </c>
      <c r="G52" s="22">
        <f>SUMIF('Aviation 4M'!$F$2:$F$300,$F52,'Aviation 4M'!$J$2:$J$300)</f>
        <v>0</v>
      </c>
      <c r="H52" s="22">
        <f>SUMIF('Capital City Classic'!$F$2:$F$300,$F52,'Capital City Classic'!$J$2:$J$300)</f>
        <v>0</v>
      </c>
      <c r="I52" s="22">
        <f>SUMIF('Auburn 10M'!$F$2:$F$300,$F52,'Auburn 10M'!$J$2:$J$300)</f>
        <v>0</v>
      </c>
      <c r="J52" s="22">
        <f>SUMIF('Tiger 12K'!$F$2:$F$300,$F52,'Tiger 12K'!$J$2:$J$300)</f>
        <v>40</v>
      </c>
      <c r="K52" s="24">
        <f>SUM(G52:J52)</f>
        <v>40</v>
      </c>
    </row>
    <row r="53" spans="1:11" x14ac:dyDescent="0.3">
      <c r="A53" s="3" t="s">
        <v>93</v>
      </c>
      <c r="B53" s="3" t="s">
        <v>94</v>
      </c>
      <c r="C53" s="3" t="s">
        <v>37</v>
      </c>
      <c r="D53" s="3">
        <v>41</v>
      </c>
      <c r="E53" s="3" t="s">
        <v>16</v>
      </c>
      <c r="F53" s="19" t="str">
        <f>A53&amp;B53&amp;C53&amp;E53</f>
        <v>ChristophJaegerMGREATER DERRY TRACK CLUB</v>
      </c>
      <c r="G53" s="22">
        <f>SUMIF('Aviation 4M'!$F$2:$F$300,$F53,'Aviation 4M'!$J$2:$J$300)</f>
        <v>16.5</v>
      </c>
      <c r="H53" s="22">
        <f>SUMIF('Capital City Classic'!$F$2:$F$300,$F53,'Capital City Classic'!$J$2:$J$300)</f>
        <v>7.8</v>
      </c>
      <c r="I53" s="22">
        <f>SUMIF('Auburn 10M'!$F$2:$F$300,$F53,'Auburn 10M'!$J$2:$J$300)</f>
        <v>0</v>
      </c>
      <c r="J53" s="22">
        <f>SUMIF('Tiger 12K'!$F$2:$F$300,$F53,'Tiger 12K'!$J$2:$J$300)</f>
        <v>15.5</v>
      </c>
      <c r="K53" s="24">
        <f>SUM(G53:J53)</f>
        <v>39.799999999999997</v>
      </c>
    </row>
    <row r="54" spans="1:11" x14ac:dyDescent="0.3">
      <c r="A54" s="3" t="s">
        <v>44</v>
      </c>
      <c r="B54" s="3" t="s">
        <v>83</v>
      </c>
      <c r="C54" s="3" t="s">
        <v>37</v>
      </c>
      <c r="D54" s="3">
        <v>37</v>
      </c>
      <c r="E54" s="3" t="s">
        <v>16</v>
      </c>
      <c r="F54" s="19" t="str">
        <f>A54&amp;B54&amp;C54&amp;E54</f>
        <v>JoeRizzoMGREATER DERRY TRACK CLUB</v>
      </c>
      <c r="G54" s="22">
        <f>SUMIF('Aviation 4M'!$F$2:$F$300,$F54,'Aviation 4M'!$J$2:$J$300)</f>
        <v>15.5</v>
      </c>
      <c r="H54" s="22">
        <f>SUMIF('Capital City Classic'!$F$2:$F$300,$F54,'Capital City Classic'!$J$2:$J$300)</f>
        <v>3.75</v>
      </c>
      <c r="I54" s="22">
        <f>SUMIF('Auburn 10M'!$F$2:$F$300,$F54,'Auburn 10M'!$J$2:$J$300)</f>
        <v>0</v>
      </c>
      <c r="J54" s="22">
        <f>SUMIF('Tiger 12K'!$F$2:$F$300,$F54,'Tiger 12K'!$J$2:$J$300)</f>
        <v>19.5</v>
      </c>
      <c r="K54" s="24">
        <f>SUM(G54:J54)</f>
        <v>38.75</v>
      </c>
    </row>
    <row r="55" spans="1:11" x14ac:dyDescent="0.3">
      <c r="A55" t="s">
        <v>420</v>
      </c>
      <c r="B55" t="s">
        <v>421</v>
      </c>
      <c r="C55" t="s">
        <v>37</v>
      </c>
      <c r="D55">
        <v>25</v>
      </c>
      <c r="E55" s="3" t="s">
        <v>17</v>
      </c>
      <c r="F55" s="19" t="str">
        <f>A55&amp;B55&amp;C55&amp;E55</f>
        <v>JacobIsaacsonMMILLENNIUM RUNNING</v>
      </c>
      <c r="G55" s="22">
        <f>SUMIF('Aviation 4M'!$F$2:$F$300,$F55,'Aviation 4M'!$J$2:$J$300)</f>
        <v>0</v>
      </c>
      <c r="H55" s="22">
        <f>SUMIF('Capital City Classic'!$F$2:$F$300,$F55,'Capital City Classic'!$J$2:$J$300)</f>
        <v>0</v>
      </c>
      <c r="I55" s="22">
        <f>SUMIF('Auburn 10M'!$F$2:$F$300,$F55,'Auburn 10M'!$J$2:$J$300)</f>
        <v>37</v>
      </c>
      <c r="J55" s="22">
        <f>SUMIF('Tiger 12K'!$F$2:$F$300,$F55,'Tiger 12K'!$J$2:$J$300)</f>
        <v>0</v>
      </c>
      <c r="K55" s="24">
        <f>SUM(G55:J55)</f>
        <v>37</v>
      </c>
    </row>
    <row r="56" spans="1:11" x14ac:dyDescent="0.3">
      <c r="A56" t="s">
        <v>599</v>
      </c>
      <c r="B56" t="s">
        <v>600</v>
      </c>
      <c r="C56" t="s">
        <v>37</v>
      </c>
      <c r="D56">
        <v>67</v>
      </c>
      <c r="E56" t="s">
        <v>18</v>
      </c>
      <c r="F56" s="19" t="str">
        <f>A56&amp;B56&amp;C56&amp;E56</f>
        <v>DarrelLasellMUPPER VALLEY RUNNING CLUB</v>
      </c>
      <c r="G56" s="22">
        <f>SUMIF('Aviation 4M'!$F$2:$F$300,$F56,'Aviation 4M'!$J$2:$J$300)</f>
        <v>0</v>
      </c>
      <c r="H56" s="22">
        <f>SUMIF('Capital City Classic'!$F$2:$F$300,$F56,'Capital City Classic'!$J$2:$J$300)</f>
        <v>0</v>
      </c>
      <c r="I56" s="22">
        <f>SUMIF('Auburn 10M'!$F$2:$F$300,$F56,'Auburn 10M'!$J$2:$J$300)</f>
        <v>0</v>
      </c>
      <c r="J56" s="22">
        <f>SUMIF('Tiger 12K'!$F$2:$F$300,$F56,'Tiger 12K'!$J$2:$J$300)</f>
        <v>37</v>
      </c>
      <c r="K56" s="24">
        <f>SUM(G56:J56)</f>
        <v>37</v>
      </c>
    </row>
    <row r="57" spans="1:11" x14ac:dyDescent="0.3">
      <c r="A57" t="s">
        <v>335</v>
      </c>
      <c r="B57" t="s">
        <v>336</v>
      </c>
      <c r="C57" t="s">
        <v>37</v>
      </c>
      <c r="D57">
        <v>55</v>
      </c>
      <c r="E57" s="2" t="s">
        <v>15</v>
      </c>
      <c r="F57" s="19" t="str">
        <f>A57&amp;B57&amp;C57&amp;E57</f>
        <v>AndrewBraggMGATE CITY STRIDERS</v>
      </c>
      <c r="G57" s="22">
        <f>SUMIF('Aviation 4M'!$F$2:$F$300,$F57,'Aviation 4M'!$J$2:$J$300)</f>
        <v>0</v>
      </c>
      <c r="H57" s="22">
        <f>SUMIF('Capital City Classic'!$F$2:$F$300,$F57,'Capital City Classic'!$J$2:$J$300)</f>
        <v>0</v>
      </c>
      <c r="I57" s="22">
        <f>SUMIF('Auburn 10M'!$F$2:$F$300,$F57,'Auburn 10M'!$J$2:$J$300)</f>
        <v>34</v>
      </c>
      <c r="J57" s="22">
        <f>SUMIF('Tiger 12K'!$F$2:$F$300,$F57,'Tiger 12K'!$J$2:$J$300)</f>
        <v>0</v>
      </c>
      <c r="K57" s="24">
        <f>SUM(G57:J57)</f>
        <v>34</v>
      </c>
    </row>
    <row r="58" spans="1:11" x14ac:dyDescent="0.3">
      <c r="A58" s="3" t="s">
        <v>49</v>
      </c>
      <c r="B58" s="3" t="s">
        <v>124</v>
      </c>
      <c r="C58" s="3" t="s">
        <v>37</v>
      </c>
      <c r="D58" s="3">
        <v>72</v>
      </c>
      <c r="E58" s="3" t="s">
        <v>17</v>
      </c>
      <c r="F58" s="19" t="str">
        <f>A58&amp;B58&amp;C58&amp;E58</f>
        <v>ThomasConleyMMILLENNIUM RUNNING</v>
      </c>
      <c r="G58" s="22">
        <f>SUMIF('Aviation 4M'!$F$2:$F$300,$F58,'Aviation 4M'!$J$2:$J$300)</f>
        <v>22.5</v>
      </c>
      <c r="H58" s="22">
        <f>SUMIF('Capital City Classic'!$F$2:$F$300,$F58,'Capital City Classic'!$J$2:$J$300)</f>
        <v>9.5</v>
      </c>
      <c r="I58" s="22">
        <f>SUMIF('Auburn 10M'!$F$2:$F$300,$F58,'Auburn 10M'!$J$2:$J$300)</f>
        <v>1.3</v>
      </c>
      <c r="J58" s="22">
        <f>SUMIF('Tiger 12K'!$F$2:$F$300,$F58,'Tiger 12K'!$J$2:$J$300)</f>
        <v>0</v>
      </c>
      <c r="K58" s="24">
        <f>SUM(G58:J58)</f>
        <v>33.299999999999997</v>
      </c>
    </row>
    <row r="59" spans="1:11" x14ac:dyDescent="0.3">
      <c r="A59" t="s">
        <v>394</v>
      </c>
      <c r="B59" t="s">
        <v>395</v>
      </c>
      <c r="C59" t="s">
        <v>37</v>
      </c>
      <c r="D59">
        <v>53</v>
      </c>
      <c r="E59" s="2" t="s">
        <v>16</v>
      </c>
      <c r="F59" s="19" t="str">
        <f>A59&amp;B59&amp;C59&amp;E59</f>
        <v>RichardChristianMGREATER DERRY TRACK CLUB</v>
      </c>
      <c r="G59" s="22">
        <f>SUMIF('Aviation 4M'!$F$2:$F$300,$F59,'Aviation 4M'!$J$2:$J$300)</f>
        <v>0</v>
      </c>
      <c r="H59" s="22">
        <f>SUMIF('Capital City Classic'!$F$2:$F$300,$F59,'Capital City Classic'!$J$2:$J$300)</f>
        <v>0</v>
      </c>
      <c r="I59" s="22">
        <f>SUMIF('Auburn 10M'!$F$2:$F$300,$F59,'Auburn 10M'!$J$2:$J$300)</f>
        <v>3.25</v>
      </c>
      <c r="J59" s="22">
        <f>SUMIF('Tiger 12K'!$F$2:$F$300,$F59,'Tiger 12K'!$J$2:$J$300)</f>
        <v>30</v>
      </c>
      <c r="K59" s="24">
        <f>SUM(G59:J59)</f>
        <v>33.25</v>
      </c>
    </row>
    <row r="60" spans="1:11" x14ac:dyDescent="0.3">
      <c r="A60" t="s">
        <v>52</v>
      </c>
      <c r="B60" t="s">
        <v>184</v>
      </c>
      <c r="C60" t="s">
        <v>37</v>
      </c>
      <c r="D60">
        <v>54</v>
      </c>
      <c r="E60" s="3" t="s">
        <v>17</v>
      </c>
      <c r="F60" s="19" t="str">
        <f>A60&amp;B60&amp;C60&amp;E60</f>
        <v>DavidRoseMMILLENNIUM RUNNING</v>
      </c>
      <c r="G60" s="22">
        <f>SUMIF('Aviation 4M'!$F$2:$F$300,$F60,'Aviation 4M'!$J$2:$J$300)</f>
        <v>0</v>
      </c>
      <c r="H60" s="22">
        <f>SUMIF('Capital City Classic'!$F$2:$F$300,$F60,'Capital City Classic'!$J$2:$J$300)</f>
        <v>21</v>
      </c>
      <c r="I60" s="22">
        <f>SUMIF('Auburn 10M'!$F$2:$F$300,$F60,'Auburn 10M'!$J$2:$J$300)</f>
        <v>11.5</v>
      </c>
      <c r="J60" s="22">
        <f>SUMIF('Tiger 12K'!$F$2:$F$300,$F60,'Tiger 12K'!$J$2:$J$300)</f>
        <v>0</v>
      </c>
      <c r="K60" s="24">
        <f>SUM(G60:J60)</f>
        <v>32.5</v>
      </c>
    </row>
    <row r="61" spans="1:11" x14ac:dyDescent="0.3">
      <c r="A61" s="3" t="s">
        <v>58</v>
      </c>
      <c r="B61" s="3" t="s">
        <v>59</v>
      </c>
      <c r="C61" s="3" t="s">
        <v>37</v>
      </c>
      <c r="D61" s="3">
        <v>32</v>
      </c>
      <c r="E61" s="2" t="s">
        <v>15</v>
      </c>
      <c r="F61" s="19" t="str">
        <f>A61&amp;B61&amp;C61&amp;E61</f>
        <v>KevinO'LaughlinMGATE CITY STRIDERS</v>
      </c>
      <c r="G61" s="22">
        <f>SUMIF('Aviation 4M'!$F$2:$F$300,$F61,'Aviation 4M'!$J$2:$J$300)</f>
        <v>32</v>
      </c>
      <c r="H61" s="22">
        <f>SUMIF('Capital City Classic'!$F$2:$F$300,$F61,'Capital City Classic'!$J$2:$J$300)</f>
        <v>0</v>
      </c>
      <c r="I61" s="22">
        <f>SUMIF('Auburn 10M'!$F$2:$F$300,$F61,'Auburn 10M'!$J$2:$J$300)</f>
        <v>0</v>
      </c>
      <c r="J61" s="22">
        <f>SUMIF('Tiger 12K'!$F$2:$F$300,$F61,'Tiger 12K'!$J$2:$J$300)</f>
        <v>0</v>
      </c>
      <c r="K61" s="24">
        <f>SUM(G61:J61)</f>
        <v>32</v>
      </c>
    </row>
    <row r="62" spans="1:11" x14ac:dyDescent="0.3">
      <c r="A62" t="s">
        <v>582</v>
      </c>
      <c r="B62" t="s">
        <v>589</v>
      </c>
      <c r="C62" t="s">
        <v>37</v>
      </c>
      <c r="D62">
        <v>46</v>
      </c>
      <c r="E62" t="s">
        <v>18</v>
      </c>
      <c r="F62" s="19" t="str">
        <f>A62&amp;B62&amp;C62&amp;E62</f>
        <v>DanielSchultzMUPPER VALLEY RUNNING CLUB</v>
      </c>
      <c r="G62" s="22">
        <f>SUMIF('Aviation 4M'!$F$2:$F$300,$F62,'Aviation 4M'!$J$2:$J$300)</f>
        <v>0</v>
      </c>
      <c r="H62" s="22">
        <f>SUMIF('Capital City Classic'!$F$2:$F$300,$F62,'Capital City Classic'!$J$2:$J$300)</f>
        <v>0</v>
      </c>
      <c r="I62" s="22">
        <f>SUMIF('Auburn 10M'!$F$2:$F$300,$F62,'Auburn 10M'!$J$2:$J$300)</f>
        <v>0</v>
      </c>
      <c r="J62" s="22">
        <f>SUMIF('Tiger 12K'!$F$2:$F$300,$F62,'Tiger 12K'!$J$2:$J$300)</f>
        <v>32</v>
      </c>
      <c r="K62" s="24">
        <f>SUM(G62:J62)</f>
        <v>32</v>
      </c>
    </row>
    <row r="63" spans="1:11" x14ac:dyDescent="0.3">
      <c r="A63" t="s">
        <v>164</v>
      </c>
      <c r="B63" t="s">
        <v>92</v>
      </c>
      <c r="C63" t="s">
        <v>37</v>
      </c>
      <c r="D63">
        <v>24</v>
      </c>
      <c r="E63" s="2" t="s">
        <v>16</v>
      </c>
      <c r="F63" s="19" t="str">
        <f>A63&amp;B63&amp;C63&amp;E63</f>
        <v>KyleHoglundMGREATER DERRY TRACK CLUB</v>
      </c>
      <c r="G63" s="22">
        <f>SUMIF('Aviation 4M'!$F$2:$F$300,$F63,'Aviation 4M'!$J$2:$J$300)</f>
        <v>0</v>
      </c>
      <c r="H63" s="22">
        <f>SUMIF('Capital City Classic'!$F$2:$F$300,$F63,'Capital City Classic'!$J$2:$J$300)</f>
        <v>6.25</v>
      </c>
      <c r="I63" s="22">
        <f>SUMIF('Auburn 10M'!$F$2:$F$300,$F63,'Auburn 10M'!$J$2:$J$300)</f>
        <v>1.6</v>
      </c>
      <c r="J63" s="22">
        <f>SUMIF('Tiger 12K'!$F$2:$F$300,$F63,'Tiger 12K'!$J$2:$J$300)</f>
        <v>22.5</v>
      </c>
      <c r="K63" s="24">
        <f>SUM(G63:J63)</f>
        <v>30.35</v>
      </c>
    </row>
    <row r="64" spans="1:11" x14ac:dyDescent="0.3">
      <c r="A64" t="s">
        <v>175</v>
      </c>
      <c r="B64" t="s">
        <v>176</v>
      </c>
      <c r="C64" t="s">
        <v>37</v>
      </c>
      <c r="D64">
        <v>14</v>
      </c>
      <c r="E64" s="3" t="s">
        <v>17</v>
      </c>
      <c r="F64" s="19" t="str">
        <f>A64&amp;B64&amp;C64&amp;E64</f>
        <v>FinnKovarMMILLENNIUM RUNNING</v>
      </c>
      <c r="G64" s="22">
        <f>SUMIF('Aviation 4M'!$F$2:$F$300,$F64,'Aviation 4M'!$J$2:$J$300)</f>
        <v>0</v>
      </c>
      <c r="H64" s="22">
        <f>SUMIF('Capital City Classic'!$F$2:$F$300,$F64,'Capital City Classic'!$J$2:$J$300)</f>
        <v>30</v>
      </c>
      <c r="I64" s="22">
        <f>SUMIF('Auburn 10M'!$F$2:$F$300,$F64,'Auburn 10M'!$J$2:$J$300)</f>
        <v>0</v>
      </c>
      <c r="J64" s="22">
        <f>SUMIF('Tiger 12K'!$F$2:$F$300,$F64,'Tiger 12K'!$J$2:$J$300)</f>
        <v>0</v>
      </c>
      <c r="K64" s="24">
        <f>SUM(G64:J64)</f>
        <v>30</v>
      </c>
    </row>
    <row r="65" spans="1:11" x14ac:dyDescent="0.3">
      <c r="A65" t="s">
        <v>428</v>
      </c>
      <c r="B65" t="s">
        <v>429</v>
      </c>
      <c r="C65" t="s">
        <v>37</v>
      </c>
      <c r="D65">
        <v>54</v>
      </c>
      <c r="E65" s="3" t="s">
        <v>17</v>
      </c>
      <c r="F65" s="19" t="str">
        <f>A65&amp;B65&amp;C65&amp;E65</f>
        <v>SteveChampeyMMILLENNIUM RUNNING</v>
      </c>
      <c r="G65" s="22">
        <f>SUMIF('Aviation 4M'!$F$2:$F$300,$F65,'Aviation 4M'!$J$2:$J$300)</f>
        <v>0</v>
      </c>
      <c r="H65" s="22">
        <f>SUMIF('Capital City Classic'!$F$2:$F$300,$F65,'Capital City Classic'!$J$2:$J$300)</f>
        <v>0</v>
      </c>
      <c r="I65" s="22">
        <f>SUMIF('Auburn 10M'!$F$2:$F$300,$F65,'Auburn 10M'!$J$2:$J$300)</f>
        <v>30</v>
      </c>
      <c r="J65" s="22">
        <f>SUMIF('Tiger 12K'!$F$2:$F$300,$F65,'Tiger 12K'!$J$2:$J$300)</f>
        <v>0</v>
      </c>
      <c r="K65" s="24">
        <f>SUM(G65:J65)</f>
        <v>30</v>
      </c>
    </row>
    <row r="66" spans="1:11" x14ac:dyDescent="0.3">
      <c r="A66" t="s">
        <v>168</v>
      </c>
      <c r="B66" t="s">
        <v>186</v>
      </c>
      <c r="C66" t="s">
        <v>37</v>
      </c>
      <c r="D66">
        <v>43</v>
      </c>
      <c r="E66" s="3" t="s">
        <v>17</v>
      </c>
      <c r="F66" s="19" t="str">
        <f>A66&amp;B66&amp;C66&amp;E66</f>
        <v>CharlesPerreaultMMILLENNIUM RUNNING</v>
      </c>
      <c r="G66" s="22">
        <f>SUMIF('Aviation 4M'!$F$2:$F$300,$F66,'Aviation 4M'!$J$2:$J$300)</f>
        <v>0</v>
      </c>
      <c r="H66" s="22">
        <f>SUMIF('Capital City Classic'!$F$2:$F$300,$F66,'Capital City Classic'!$J$2:$J$300)</f>
        <v>18</v>
      </c>
      <c r="I66" s="22">
        <f>SUMIF('Auburn 10M'!$F$2:$F$300,$F66,'Auburn 10M'!$J$2:$J$300)</f>
        <v>11</v>
      </c>
      <c r="J66" s="22">
        <f>SUMIF('Tiger 12K'!$F$2:$F$300,$F66,'Tiger 12K'!$J$2:$J$300)</f>
        <v>0</v>
      </c>
      <c r="K66" s="24">
        <f>SUM(G66:J66)</f>
        <v>29</v>
      </c>
    </row>
    <row r="67" spans="1:11" x14ac:dyDescent="0.3">
      <c r="A67" t="s">
        <v>216</v>
      </c>
      <c r="B67" t="s">
        <v>217</v>
      </c>
      <c r="C67" t="s">
        <v>37</v>
      </c>
      <c r="D67">
        <v>70</v>
      </c>
      <c r="E67" s="2" t="s">
        <v>16</v>
      </c>
      <c r="F67" s="19" t="str">
        <f>A67&amp;B67&amp;C67&amp;E67</f>
        <v>GarySomogieMGREATER DERRY TRACK CLUB</v>
      </c>
      <c r="G67" s="22">
        <f>SUMIF('Aviation 4M'!$F$2:$F$300,$F67,'Aviation 4M'!$J$2:$J$300)</f>
        <v>0</v>
      </c>
      <c r="H67" s="22">
        <f>SUMIF('Capital City Classic'!$F$2:$F$300,$F67,'Capital City Classic'!$J$2:$J$300)</f>
        <v>5</v>
      </c>
      <c r="I67" s="22">
        <f>SUMIF('Auburn 10M'!$F$2:$F$300,$F67,'Auburn 10M'!$J$2:$J$300)</f>
        <v>3</v>
      </c>
      <c r="J67" s="22">
        <f>SUMIF('Tiger 12K'!$F$2:$F$300,$F67,'Tiger 12K'!$J$2:$J$300)</f>
        <v>21</v>
      </c>
      <c r="K67" s="24">
        <f>SUM(G67:J67)</f>
        <v>29</v>
      </c>
    </row>
    <row r="68" spans="1:11" x14ac:dyDescent="0.3">
      <c r="A68" s="3" t="s">
        <v>64</v>
      </c>
      <c r="B68" s="3" t="s">
        <v>65</v>
      </c>
      <c r="C68" s="3" t="s">
        <v>37</v>
      </c>
      <c r="D68" s="3">
        <v>29</v>
      </c>
      <c r="E68" s="2" t="s">
        <v>15</v>
      </c>
      <c r="F68" s="19" t="str">
        <f>A68&amp;B68&amp;C68&amp;E68</f>
        <v>StephenDavisMGATE CITY STRIDERS</v>
      </c>
      <c r="G68" s="22">
        <f>SUMIF('Aviation 4M'!$F$2:$F$300,$F68,'Aviation 4M'!$J$2:$J$300)</f>
        <v>28</v>
      </c>
      <c r="H68" s="22">
        <f>SUMIF('Capital City Classic'!$F$2:$F$300,$F68,'Capital City Classic'!$J$2:$J$300)</f>
        <v>0</v>
      </c>
      <c r="I68" s="22">
        <f>SUMIF('Auburn 10M'!$F$2:$F$300,$F68,'Auburn 10M'!$J$2:$J$300)</f>
        <v>0</v>
      </c>
      <c r="J68" s="22">
        <f>SUMIF('Tiger 12K'!$F$2:$F$300,$F68,'Tiger 12K'!$J$2:$J$300)</f>
        <v>0</v>
      </c>
      <c r="K68" s="24">
        <f>SUM(G68:J68)</f>
        <v>28</v>
      </c>
    </row>
    <row r="69" spans="1:11" x14ac:dyDescent="0.3">
      <c r="A69" s="3" t="s">
        <v>549</v>
      </c>
      <c r="B69" s="3" t="s">
        <v>550</v>
      </c>
      <c r="C69" s="3" t="s">
        <v>37</v>
      </c>
      <c r="D69" s="3">
        <v>29</v>
      </c>
      <c r="E69" s="3" t="s">
        <v>17</v>
      </c>
      <c r="F69" s="19" t="str">
        <f>A69&amp;B69&amp;C69&amp;E69</f>
        <v>JosephLombardiMMILLENNIUM RUNNING</v>
      </c>
      <c r="G69" s="22">
        <f>SUMIF('Aviation 4M'!$F$2:$F$300,$F69,'Aviation 4M'!$J$2:$J$300)</f>
        <v>0</v>
      </c>
      <c r="H69" s="22">
        <f>SUMIF('Capital City Classic'!$F$2:$F$300,$F69,'Capital City Classic'!$J$2:$J$300)</f>
        <v>0</v>
      </c>
      <c r="I69" s="22">
        <f>SUMIF('Auburn 10M'!$F$2:$F$300,$F69,'Auburn 10M'!$J$2:$J$300)</f>
        <v>28</v>
      </c>
      <c r="J69" s="22">
        <f>SUMIF('Tiger 12K'!$F$2:$F$300,$F69,'Tiger 12K'!$J$2:$J$300)</f>
        <v>0</v>
      </c>
      <c r="K69" s="24">
        <f>SUM(G69:J69)</f>
        <v>28</v>
      </c>
    </row>
    <row r="70" spans="1:11" x14ac:dyDescent="0.3">
      <c r="A70" t="s">
        <v>52</v>
      </c>
      <c r="B70" t="s">
        <v>177</v>
      </c>
      <c r="C70" t="s">
        <v>37</v>
      </c>
      <c r="D70">
        <v>52</v>
      </c>
      <c r="E70" s="2" t="s">
        <v>16</v>
      </c>
      <c r="F70" s="19" t="str">
        <f>A70&amp;B70&amp;C70&amp;E70</f>
        <v>DavidGagneMGREATER DERRY TRACK CLUB</v>
      </c>
      <c r="G70" s="22">
        <f>SUMIF('Aviation 4M'!$F$2:$F$300,$F70,'Aviation 4M'!$J$2:$J$300)</f>
        <v>0</v>
      </c>
      <c r="H70" s="22">
        <f>SUMIF('Capital City Classic'!$F$2:$F$300,$F70,'Capital City Classic'!$J$2:$J$300)</f>
        <v>28</v>
      </c>
      <c r="I70" s="22">
        <f>SUMIF('Auburn 10M'!$F$2:$F$300,$F70,'Auburn 10M'!$J$2:$J$300)</f>
        <v>0</v>
      </c>
      <c r="J70" s="22">
        <f>SUMIF('Tiger 12K'!$F$2:$F$300,$F70,'Tiger 12K'!$J$2:$J$300)</f>
        <v>0</v>
      </c>
      <c r="K70" s="24">
        <f>SUM(G70:J70)</f>
        <v>28</v>
      </c>
    </row>
    <row r="71" spans="1:11" x14ac:dyDescent="0.3">
      <c r="A71" s="3" t="s">
        <v>604</v>
      </c>
      <c r="B71" s="3" t="s">
        <v>605</v>
      </c>
      <c r="C71" s="3" t="s">
        <v>37</v>
      </c>
      <c r="D71" s="3">
        <v>44</v>
      </c>
      <c r="E71" t="s">
        <v>18</v>
      </c>
      <c r="F71" s="19" t="str">
        <f>A71&amp;B71&amp;C71&amp;E71</f>
        <v>WesAshordMUPPER VALLEY RUNNING CLUB</v>
      </c>
      <c r="G71" s="22">
        <f>SUMIF('Aviation 4M'!$F$2:$F$300,$F71,'Aviation 4M'!$J$2:$J$300)</f>
        <v>0</v>
      </c>
      <c r="H71" s="22">
        <f>SUMIF('Capital City Classic'!$F$2:$F$300,$F71,'Capital City Classic'!$J$2:$J$300)</f>
        <v>0</v>
      </c>
      <c r="I71" s="22">
        <f>SUMIF('Auburn 10M'!$F$2:$F$300,$F71,'Auburn 10M'!$J$2:$J$300)</f>
        <v>0</v>
      </c>
      <c r="J71" s="22">
        <f>SUMIF('Tiger 12K'!$F$2:$F$300,$F71,'Tiger 12K'!$J$2:$J$300)</f>
        <v>28</v>
      </c>
      <c r="K71" s="24">
        <f>SUM(G71:J71)</f>
        <v>28</v>
      </c>
    </row>
    <row r="72" spans="1:11" x14ac:dyDescent="0.3">
      <c r="A72" t="s">
        <v>182</v>
      </c>
      <c r="B72" t="s">
        <v>183</v>
      </c>
      <c r="C72" t="s">
        <v>37</v>
      </c>
      <c r="D72">
        <v>48</v>
      </c>
      <c r="E72" s="2" t="s">
        <v>16</v>
      </c>
      <c r="F72" s="19" t="str">
        <f>A72&amp;B72&amp;C72&amp;E72</f>
        <v>JonathanAlizioMGREATER DERRY TRACK CLUB</v>
      </c>
      <c r="G72" s="22">
        <f>SUMIF('Aviation 4M'!$F$2:$F$300,$F72,'Aviation 4M'!$J$2:$J$300)</f>
        <v>0</v>
      </c>
      <c r="H72" s="22">
        <f>SUMIF('Capital City Classic'!$F$2:$F$300,$F72,'Capital City Classic'!$J$2:$J$300)</f>
        <v>22.5</v>
      </c>
      <c r="I72" s="22">
        <f>SUMIF('Auburn 10M'!$F$2:$F$300,$F72,'Auburn 10M'!$J$2:$J$300)</f>
        <v>5</v>
      </c>
      <c r="J72" s="22">
        <f>SUMIF('Tiger 12K'!$F$2:$F$300,$F72,'Tiger 12K'!$J$2:$J$300)</f>
        <v>0</v>
      </c>
      <c r="K72" s="24">
        <f>SUM(G72:J72)</f>
        <v>27.5</v>
      </c>
    </row>
    <row r="73" spans="1:11" x14ac:dyDescent="0.3">
      <c r="A73" t="s">
        <v>178</v>
      </c>
      <c r="B73" t="s">
        <v>179</v>
      </c>
      <c r="C73" t="s">
        <v>37</v>
      </c>
      <c r="D73">
        <v>25</v>
      </c>
      <c r="E73" s="2" t="s">
        <v>16</v>
      </c>
      <c r="F73" s="19" t="str">
        <f>A73&amp;B73&amp;C73&amp;E73</f>
        <v>JasonSchoellerMGREATER DERRY TRACK CLUB</v>
      </c>
      <c r="G73" s="22">
        <f>SUMIF('Aviation 4M'!$F$2:$F$300,$F73,'Aviation 4M'!$J$2:$J$300)</f>
        <v>0</v>
      </c>
      <c r="H73" s="22">
        <f>SUMIF('Capital City Classic'!$F$2:$F$300,$F73,'Capital City Classic'!$J$2:$J$300)</f>
        <v>26</v>
      </c>
      <c r="I73" s="22">
        <f>SUMIF('Auburn 10M'!$F$2:$F$300,$F73,'Auburn 10M'!$J$2:$J$300)</f>
        <v>0</v>
      </c>
      <c r="J73" s="22">
        <f>SUMIF('Tiger 12K'!$F$2:$F$300,$F73,'Tiger 12K'!$J$2:$J$300)</f>
        <v>0</v>
      </c>
      <c r="K73" s="24">
        <f>SUM(G73:J73)</f>
        <v>26</v>
      </c>
    </row>
    <row r="74" spans="1:11" x14ac:dyDescent="0.3">
      <c r="A74" t="s">
        <v>422</v>
      </c>
      <c r="B74" t="s">
        <v>423</v>
      </c>
      <c r="C74" t="s">
        <v>37</v>
      </c>
      <c r="D74">
        <v>26</v>
      </c>
      <c r="E74" s="3" t="s">
        <v>17</v>
      </c>
      <c r="F74" s="19" t="str">
        <f>A74&amp;B74&amp;C74&amp;E74</f>
        <v>AnthonyRaineyMMILLENNIUM RUNNING</v>
      </c>
      <c r="G74" s="22">
        <f>SUMIF('Aviation 4M'!$F$2:$F$300,$F74,'Aviation 4M'!$J$2:$J$300)</f>
        <v>0</v>
      </c>
      <c r="H74" s="22">
        <f>SUMIF('Capital City Classic'!$F$2:$F$300,$F74,'Capital City Classic'!$J$2:$J$300)</f>
        <v>0</v>
      </c>
      <c r="I74" s="22">
        <f>SUMIF('Auburn 10M'!$F$2:$F$300,$F74,'Auburn 10M'!$J$2:$J$300)</f>
        <v>26</v>
      </c>
      <c r="J74" s="22">
        <f>SUMIF('Tiger 12K'!$F$2:$F$300,$F74,'Tiger 12K'!$J$2:$J$300)</f>
        <v>0</v>
      </c>
      <c r="K74" s="24">
        <f>SUM(G74:J74)</f>
        <v>26</v>
      </c>
    </row>
    <row r="75" spans="1:11" x14ac:dyDescent="0.3">
      <c r="A75" t="s">
        <v>58</v>
      </c>
      <c r="B75" t="s">
        <v>185</v>
      </c>
      <c r="C75" t="s">
        <v>37</v>
      </c>
      <c r="D75">
        <v>59</v>
      </c>
      <c r="E75" s="3" t="s">
        <v>17</v>
      </c>
      <c r="F75" s="19" t="str">
        <f>A75&amp;B75&amp;C75&amp;E75</f>
        <v>KevinReigstadMMILLENNIUM RUNNING</v>
      </c>
      <c r="G75" s="22">
        <f>SUMIF('Aviation 4M'!$F$2:$F$300,$F75,'Aviation 4M'!$J$2:$J$300)</f>
        <v>0</v>
      </c>
      <c r="H75" s="22">
        <f>SUMIF('Capital City Classic'!$F$2:$F$300,$F75,'Capital City Classic'!$J$2:$J$300)</f>
        <v>19.5</v>
      </c>
      <c r="I75" s="22">
        <f>SUMIF('Auburn 10M'!$F$2:$F$300,$F75,'Auburn 10M'!$J$2:$J$300)</f>
        <v>6</v>
      </c>
      <c r="J75" s="22">
        <f>SUMIF('Tiger 12K'!$F$2:$F$300,$F75,'Tiger 12K'!$J$2:$J$300)</f>
        <v>0</v>
      </c>
      <c r="K75" s="24">
        <f>SUM(G75:J75)</f>
        <v>25.5</v>
      </c>
    </row>
    <row r="76" spans="1:11" x14ac:dyDescent="0.3">
      <c r="A76" s="3" t="s">
        <v>97</v>
      </c>
      <c r="B76" s="3" t="s">
        <v>98</v>
      </c>
      <c r="C76" s="3" t="s">
        <v>37</v>
      </c>
      <c r="D76" s="3">
        <v>45</v>
      </c>
      <c r="E76" s="3" t="s">
        <v>17</v>
      </c>
      <c r="F76" s="19" t="str">
        <f>A76&amp;B76&amp;C76&amp;E76</f>
        <v>EricBoucherMMILLENNIUM RUNNING</v>
      </c>
      <c r="G76" s="22">
        <f>SUMIF('Aviation 4M'!$F$2:$F$300,$F76,'Aviation 4M'!$J$2:$J$300)</f>
        <v>18</v>
      </c>
      <c r="H76" s="22">
        <f>SUMIF('Capital City Classic'!$F$2:$F$300,$F76,'Capital City Classic'!$J$2:$J$300)</f>
        <v>7</v>
      </c>
      <c r="I76" s="22">
        <f>SUMIF('Auburn 10M'!$F$2:$F$300,$F76,'Auburn 10M'!$J$2:$J$300)</f>
        <v>0</v>
      </c>
      <c r="J76" s="22">
        <f>SUMIF('Tiger 12K'!$F$2:$F$300,$F76,'Tiger 12K'!$J$2:$J$300)</f>
        <v>0</v>
      </c>
      <c r="K76" s="24">
        <f>SUM(G76:J76)</f>
        <v>25</v>
      </c>
    </row>
    <row r="77" spans="1:11" x14ac:dyDescent="0.3">
      <c r="A77" t="s">
        <v>582</v>
      </c>
      <c r="B77" t="s">
        <v>583</v>
      </c>
      <c r="C77" t="s">
        <v>37</v>
      </c>
      <c r="D77">
        <v>13</v>
      </c>
      <c r="E77" t="s">
        <v>18</v>
      </c>
      <c r="F77" s="19" t="str">
        <f>A77&amp;B77&amp;C77&amp;E77</f>
        <v>DanielAchordMUPPER VALLEY RUNNING CLUB</v>
      </c>
      <c r="G77" s="22">
        <f>SUMIF('Aviation 4M'!$F$2:$F$300,$F77,'Aviation 4M'!$J$2:$J$300)</f>
        <v>0</v>
      </c>
      <c r="H77" s="22">
        <f>SUMIF('Capital City Classic'!$F$2:$F$300,$F77,'Capital City Classic'!$J$2:$J$300)</f>
        <v>0</v>
      </c>
      <c r="I77" s="22">
        <f>SUMIF('Auburn 10M'!$F$2:$F$300,$F77,'Auburn 10M'!$J$2:$J$300)</f>
        <v>0</v>
      </c>
      <c r="J77" s="22">
        <f>SUMIF('Tiger 12K'!$F$2:$F$300,$F77,'Tiger 12K'!$J$2:$J$300)</f>
        <v>24</v>
      </c>
      <c r="K77" s="24">
        <f>SUM(G77:J77)</f>
        <v>24</v>
      </c>
    </row>
    <row r="78" spans="1:11" x14ac:dyDescent="0.3">
      <c r="A78" t="s">
        <v>180</v>
      </c>
      <c r="B78" t="s">
        <v>181</v>
      </c>
      <c r="C78" t="s">
        <v>37</v>
      </c>
      <c r="D78">
        <v>41</v>
      </c>
      <c r="E78" s="3" t="s">
        <v>17</v>
      </c>
      <c r="F78" s="19" t="str">
        <f>A78&amp;B78&amp;C78&amp;E78</f>
        <v>TomJohnsonMMILLENNIUM RUNNING</v>
      </c>
      <c r="G78" s="22">
        <f>SUMIF('Aviation 4M'!$F$2:$F$300,$F78,'Aviation 4M'!$J$2:$J$300)</f>
        <v>0</v>
      </c>
      <c r="H78" s="22">
        <f>SUMIF('Capital City Classic'!$F$2:$F$300,$F78,'Capital City Classic'!$J$2:$J$300)</f>
        <v>24</v>
      </c>
      <c r="I78" s="22">
        <f>SUMIF('Auburn 10M'!$F$2:$F$300,$F78,'Auburn 10M'!$J$2:$J$300)</f>
        <v>0</v>
      </c>
      <c r="J78" s="22">
        <f>SUMIF('Tiger 12K'!$F$2:$F$300,$F78,'Tiger 12K'!$J$2:$J$300)</f>
        <v>0</v>
      </c>
      <c r="K78" s="24">
        <f>SUM(G78:J78)</f>
        <v>24</v>
      </c>
    </row>
    <row r="79" spans="1:11" x14ac:dyDescent="0.3">
      <c r="A79" s="3" t="s">
        <v>85</v>
      </c>
      <c r="B79" s="3" t="s">
        <v>86</v>
      </c>
      <c r="C79" s="3" t="s">
        <v>37</v>
      </c>
      <c r="D79" s="3">
        <v>47</v>
      </c>
      <c r="E79" s="3" t="s">
        <v>16</v>
      </c>
      <c r="F79" s="19" t="str">
        <f>A79&amp;B79&amp;C79&amp;E79</f>
        <v>FrankGeorgesMGREATER DERRY TRACK CLUB</v>
      </c>
      <c r="G79" s="22">
        <f>SUMIF('Aviation 4M'!$F$2:$F$300,$F79,'Aviation 4M'!$J$2:$J$300)</f>
        <v>24</v>
      </c>
      <c r="H79" s="22">
        <f>SUMIF('Capital City Classic'!$F$2:$F$300,$F79,'Capital City Classic'!$J$2:$J$300)</f>
        <v>0</v>
      </c>
      <c r="I79" s="22">
        <f>SUMIF('Auburn 10M'!$F$2:$F$300,$F79,'Auburn 10M'!$J$2:$J$300)</f>
        <v>0</v>
      </c>
      <c r="J79" s="22">
        <f>SUMIF('Tiger 12K'!$F$2:$F$300,$F79,'Tiger 12K'!$J$2:$J$300)</f>
        <v>0</v>
      </c>
      <c r="K79" s="24">
        <f>SUM(G79:J79)</f>
        <v>24</v>
      </c>
    </row>
    <row r="80" spans="1:11" x14ac:dyDescent="0.3">
      <c r="A80" t="s">
        <v>333</v>
      </c>
      <c r="B80" t="s">
        <v>334</v>
      </c>
      <c r="C80" t="s">
        <v>37</v>
      </c>
      <c r="D80">
        <v>47</v>
      </c>
      <c r="E80" s="2" t="s">
        <v>15</v>
      </c>
      <c r="F80" s="19" t="str">
        <f>A80&amp;B80&amp;C80&amp;E80</f>
        <v>AaronOuelletteMGATE CITY STRIDERS</v>
      </c>
      <c r="G80" s="22">
        <f>SUMIF('Aviation 4M'!$F$2:$F$300,$F80,'Aviation 4M'!$J$2:$J$300)</f>
        <v>0</v>
      </c>
      <c r="H80" s="22">
        <f>SUMIF('Capital City Classic'!$F$2:$F$300,$F80,'Capital City Classic'!$J$2:$J$300)</f>
        <v>0</v>
      </c>
      <c r="I80" s="22">
        <f>SUMIF('Auburn 10M'!$F$2:$F$300,$F80,'Auburn 10M'!$J$2:$J$300)</f>
        <v>22.5</v>
      </c>
      <c r="J80" s="22">
        <f>SUMIF('Tiger 12K'!$F$2:$F$300,$F80,'Tiger 12K'!$J$2:$J$300)</f>
        <v>0</v>
      </c>
      <c r="K80" s="24">
        <f>SUM(G80:J80)</f>
        <v>22.5</v>
      </c>
    </row>
    <row r="81" spans="1:11" x14ac:dyDescent="0.3">
      <c r="A81" t="s">
        <v>135</v>
      </c>
      <c r="B81" t="s">
        <v>160</v>
      </c>
      <c r="C81" t="s">
        <v>37</v>
      </c>
      <c r="D81">
        <v>17</v>
      </c>
      <c r="E81" s="2" t="s">
        <v>16</v>
      </c>
      <c r="F81" s="19" t="str">
        <f>A81&amp;B81&amp;C81&amp;E81</f>
        <v>AlanSeveranceMGREATER DERRY TRACK CLUB</v>
      </c>
      <c r="G81" s="22">
        <f>SUMIF('Aviation 4M'!$F$2:$F$300,$F81,'Aviation 4M'!$J$2:$J$300)</f>
        <v>0</v>
      </c>
      <c r="H81" s="22">
        <f>SUMIF('Capital City Classic'!$F$2:$F$300,$F81,'Capital City Classic'!$J$2:$J$300)</f>
        <v>12.5</v>
      </c>
      <c r="I81" s="22">
        <f>SUMIF('Auburn 10M'!$F$2:$F$300,$F81,'Auburn 10M'!$J$2:$J$300)</f>
        <v>7</v>
      </c>
      <c r="J81" s="22">
        <f>SUMIF('Tiger 12K'!$F$2:$F$300,$F81,'Tiger 12K'!$J$2:$J$300)</f>
        <v>0</v>
      </c>
      <c r="K81" s="24">
        <f>SUM(G81:J81)</f>
        <v>19.5</v>
      </c>
    </row>
    <row r="82" spans="1:11" x14ac:dyDescent="0.3">
      <c r="A82" s="3" t="s">
        <v>112</v>
      </c>
      <c r="B82" s="3" t="s">
        <v>113</v>
      </c>
      <c r="C82" s="3" t="s">
        <v>37</v>
      </c>
      <c r="D82" s="3">
        <v>57</v>
      </c>
      <c r="E82" s="3" t="s">
        <v>17</v>
      </c>
      <c r="F82" s="19" t="str">
        <f>A82&amp;B82&amp;C82&amp;E82</f>
        <v>StevenPaulMMILLENNIUM RUNNING</v>
      </c>
      <c r="G82" s="22">
        <f>SUMIF('Aviation 4M'!$F$2:$F$300,$F82,'Aviation 4M'!$J$2:$J$300)</f>
        <v>19.5</v>
      </c>
      <c r="H82" s="22">
        <f>SUMIF('Capital City Classic'!$F$2:$F$300,$F82,'Capital City Classic'!$J$2:$J$300)</f>
        <v>0</v>
      </c>
      <c r="I82" s="22">
        <f>SUMIF('Auburn 10M'!$F$2:$F$300,$F82,'Auburn 10M'!$J$2:$J$300)</f>
        <v>0</v>
      </c>
      <c r="J82" s="22">
        <f>SUMIF('Tiger 12K'!$F$2:$F$300,$F82,'Tiger 12K'!$J$2:$J$300)</f>
        <v>0</v>
      </c>
      <c r="K82" s="24">
        <f>SUM(G82:J82)</f>
        <v>19.5</v>
      </c>
    </row>
    <row r="83" spans="1:11" x14ac:dyDescent="0.3">
      <c r="A83" s="3" t="s">
        <v>145</v>
      </c>
      <c r="B83" t="s">
        <v>146</v>
      </c>
      <c r="C83" s="3" t="s">
        <v>37</v>
      </c>
      <c r="D83" s="3">
        <v>73</v>
      </c>
      <c r="E83" s="3" t="s">
        <v>17</v>
      </c>
      <c r="F83" s="19" t="str">
        <f>A83&amp;B83&amp;C83&amp;E83</f>
        <v>GeorgeSheldonMMILLENNIUM RUNNING</v>
      </c>
      <c r="G83" s="22">
        <f>SUMIF('Aviation 4M'!$F$2:$F$300,$F83,'Aviation 4M'!$J$2:$J$300)</f>
        <v>14.5</v>
      </c>
      <c r="H83" s="22">
        <f>SUMIF('Capital City Classic'!$F$2:$F$300,$F83,'Capital City Classic'!$J$2:$J$300)</f>
        <v>3</v>
      </c>
      <c r="I83" s="22">
        <f>SUMIF('Auburn 10M'!$F$2:$F$300,$F83,'Auburn 10M'!$J$2:$J$300)</f>
        <v>1</v>
      </c>
      <c r="J83" s="22">
        <f>SUMIF('Tiger 12K'!$F$2:$F$300,$F83,'Tiger 12K'!$J$2:$J$300)</f>
        <v>0</v>
      </c>
      <c r="K83" s="24">
        <f>SUM(G83:J83)</f>
        <v>18.5</v>
      </c>
    </row>
    <row r="84" spans="1:11" x14ac:dyDescent="0.3">
      <c r="A84" t="s">
        <v>87</v>
      </c>
      <c r="B84" t="s">
        <v>592</v>
      </c>
      <c r="C84" t="s">
        <v>37</v>
      </c>
      <c r="D84">
        <v>46</v>
      </c>
      <c r="E84" t="s">
        <v>18</v>
      </c>
      <c r="F84" s="19" t="str">
        <f>A84&amp;B84&amp;C84&amp;E84</f>
        <v>SeanHealeyMUPPER VALLEY RUNNING CLUB</v>
      </c>
      <c r="G84" s="22">
        <f>SUMIF('Aviation 4M'!$F$2:$F$300,$F84,'Aviation 4M'!$J$2:$J$300)</f>
        <v>0</v>
      </c>
      <c r="H84" s="22">
        <f>SUMIF('Capital City Classic'!$F$2:$F$300,$F84,'Capital City Classic'!$J$2:$J$300)</f>
        <v>0</v>
      </c>
      <c r="I84" s="22">
        <f>SUMIF('Auburn 10M'!$F$2:$F$300,$F84,'Auburn 10M'!$J$2:$J$300)</f>
        <v>0</v>
      </c>
      <c r="J84" s="22">
        <f>SUMIF('Tiger 12K'!$F$2:$F$300,$F84,'Tiger 12K'!$J$2:$J$300)</f>
        <v>18</v>
      </c>
      <c r="K84" s="24">
        <f>SUM(G84:J84)</f>
        <v>18</v>
      </c>
    </row>
    <row r="85" spans="1:11" x14ac:dyDescent="0.3">
      <c r="A85" t="s">
        <v>375</v>
      </c>
      <c r="B85" t="s">
        <v>411</v>
      </c>
      <c r="C85" t="s">
        <v>37</v>
      </c>
      <c r="D85">
        <v>60</v>
      </c>
      <c r="E85" s="2" t="s">
        <v>21</v>
      </c>
      <c r="F85" s="19" t="str">
        <f>A85&amp;B85&amp;C85&amp;E85</f>
        <v>EdIthierMGREATER MANCHESTER RUNNING CLUB</v>
      </c>
      <c r="G85" s="22">
        <f>SUMIF('Aviation 4M'!$F$2:$F$300,$F85,'Aviation 4M'!$J$2:$J$300)</f>
        <v>0</v>
      </c>
      <c r="H85" s="22">
        <f>SUMIF('Capital City Classic'!$F$2:$F$300,$F85,'Capital City Classic'!$J$2:$J$300)</f>
        <v>0</v>
      </c>
      <c r="I85" s="22">
        <f>SUMIF('Auburn 10M'!$F$2:$F$300,$F85,'Auburn 10M'!$J$2:$J$300)</f>
        <v>18</v>
      </c>
      <c r="J85" s="22">
        <f>SUMIF('Tiger 12K'!$F$2:$F$300,$F85,'Tiger 12K'!$J$2:$J$300)</f>
        <v>0</v>
      </c>
      <c r="K85" s="24">
        <f>SUM(G85:J85)</f>
        <v>18</v>
      </c>
    </row>
    <row r="86" spans="1:11" x14ac:dyDescent="0.3">
      <c r="A86" s="3" t="s">
        <v>135</v>
      </c>
      <c r="B86" s="3" t="s">
        <v>136</v>
      </c>
      <c r="C86" s="3" t="s">
        <v>37</v>
      </c>
      <c r="D86" s="3">
        <v>59</v>
      </c>
      <c r="E86" s="3" t="s">
        <v>17</v>
      </c>
      <c r="F86" s="19" t="str">
        <f>A86&amp;B86&amp;C86&amp;E86</f>
        <v>AlanCamusoMMILLENNIUM RUNNING</v>
      </c>
      <c r="G86" s="22">
        <f>SUMIF('Aviation 4M'!$F$2:$F$300,$F86,'Aviation 4M'!$J$2:$J$300)</f>
        <v>13.5</v>
      </c>
      <c r="H86" s="22">
        <f>SUMIF('Capital City Classic'!$F$2:$F$300,$F86,'Capital City Classic'!$J$2:$J$300)</f>
        <v>2.2000000000000002</v>
      </c>
      <c r="I86" s="22">
        <f>SUMIF('Auburn 10M'!$F$2:$F$300,$F86,'Auburn 10M'!$J$2:$J$300)</f>
        <v>1</v>
      </c>
      <c r="J86" s="22">
        <f>SUMIF('Tiger 12K'!$F$2:$F$300,$F86,'Tiger 12K'!$J$2:$J$300)</f>
        <v>0</v>
      </c>
      <c r="K86" s="24">
        <f>SUM(G86:J86)</f>
        <v>16.7</v>
      </c>
    </row>
    <row r="87" spans="1:11" x14ac:dyDescent="0.3">
      <c r="A87" s="3" t="s">
        <v>358</v>
      </c>
      <c r="B87" s="3" t="s">
        <v>62</v>
      </c>
      <c r="C87" s="3" t="s">
        <v>37</v>
      </c>
      <c r="D87" s="3">
        <v>26</v>
      </c>
      <c r="E87" s="2" t="s">
        <v>22</v>
      </c>
      <c r="F87" s="19" t="str">
        <f>A87&amp;B87&amp;C87&amp;E87</f>
        <v>SamuelLongMRUNNERS ALLEY</v>
      </c>
      <c r="G87" s="22">
        <f>SUMIF('Aviation 4M'!$F$2:$F$300,$F87,'Aviation 4M'!$J$2:$J$300)</f>
        <v>0</v>
      </c>
      <c r="H87" s="22">
        <f>SUMIF('Capital City Classic'!$F$2:$F$300,$F87,'Capital City Classic'!$J$2:$J$300)</f>
        <v>0</v>
      </c>
      <c r="I87" s="22">
        <f>SUMIF('Auburn 10M'!$F$2:$F$300,$F87,'Auburn 10M'!$J$2:$J$300)</f>
        <v>16.5</v>
      </c>
      <c r="J87" s="22">
        <f>SUMIF('Tiger 12K'!$F$2:$F$300,$F87,'Tiger 12K'!$J$2:$J$300)</f>
        <v>0</v>
      </c>
      <c r="K87" s="24">
        <f>SUM(G87:J87)</f>
        <v>16.5</v>
      </c>
    </row>
    <row r="88" spans="1:11" x14ac:dyDescent="0.3">
      <c r="A88" t="s">
        <v>189</v>
      </c>
      <c r="B88" t="s">
        <v>602</v>
      </c>
      <c r="C88" t="s">
        <v>37</v>
      </c>
      <c r="D88">
        <v>64</v>
      </c>
      <c r="E88" t="s">
        <v>18</v>
      </c>
      <c r="F88" s="19" t="str">
        <f>A88&amp;B88&amp;C88&amp;E88</f>
        <v>ScottRebhunMUPPER VALLEY RUNNING CLUB</v>
      </c>
      <c r="G88" s="22">
        <f>SUMIF('Aviation 4M'!$F$2:$F$300,$F88,'Aviation 4M'!$J$2:$J$300)</f>
        <v>0</v>
      </c>
      <c r="H88" s="22">
        <f>SUMIF('Capital City Classic'!$F$2:$F$300,$F88,'Capital City Classic'!$J$2:$J$300)</f>
        <v>0</v>
      </c>
      <c r="I88" s="22">
        <f>SUMIF('Auburn 10M'!$F$2:$F$300,$F88,'Auburn 10M'!$J$2:$J$300)</f>
        <v>0</v>
      </c>
      <c r="J88" s="22">
        <f>SUMIF('Tiger 12K'!$F$2:$F$300,$F88,'Tiger 12K'!$J$2:$J$300)</f>
        <v>16.5</v>
      </c>
      <c r="K88" s="24">
        <f>SUM(G88:J88)</f>
        <v>16.5</v>
      </c>
    </row>
    <row r="89" spans="1:11" x14ac:dyDescent="0.3">
      <c r="A89" s="3" t="s">
        <v>127</v>
      </c>
      <c r="B89" s="3" t="s">
        <v>128</v>
      </c>
      <c r="C89" s="3" t="s">
        <v>37</v>
      </c>
      <c r="D89" s="3">
        <v>47</v>
      </c>
      <c r="E89" s="3" t="s">
        <v>16</v>
      </c>
      <c r="F89" s="19" t="str">
        <f>A89&amp;B89&amp;C89&amp;E89</f>
        <v>SharadVidyarthyMGREATER DERRY TRACK CLUB</v>
      </c>
      <c r="G89" s="22">
        <f>SUMIF('Aviation 4M'!$F$2:$F$300,$F89,'Aviation 4M'!$J$2:$J$300)</f>
        <v>12.5</v>
      </c>
      <c r="H89" s="22">
        <f>SUMIF('Capital City Classic'!$F$2:$F$300,$F89,'Capital City Classic'!$J$2:$J$300)</f>
        <v>2.4</v>
      </c>
      <c r="I89" s="22">
        <f>SUMIF('Auburn 10M'!$F$2:$F$300,$F89,'Auburn 10M'!$J$2:$J$300)</f>
        <v>1</v>
      </c>
      <c r="J89" s="22">
        <f>SUMIF('Tiger 12K'!$F$2:$F$300,$F89,'Tiger 12K'!$J$2:$J$300)</f>
        <v>0</v>
      </c>
      <c r="K89" s="24">
        <f>SUM(G89:J89)</f>
        <v>15.9</v>
      </c>
    </row>
    <row r="90" spans="1:11" x14ac:dyDescent="0.3">
      <c r="A90" t="s">
        <v>187</v>
      </c>
      <c r="B90" t="s">
        <v>188</v>
      </c>
      <c r="C90" t="s">
        <v>37</v>
      </c>
      <c r="D90">
        <v>50</v>
      </c>
      <c r="E90" s="2" t="s">
        <v>19</v>
      </c>
      <c r="F90" s="19" t="str">
        <f>A90&amp;B90&amp;C90&amp;E90</f>
        <v>BradSimpkinsMGRANITE STATE RACING TEAM</v>
      </c>
      <c r="G90" s="22">
        <f>SUMIF('Aviation 4M'!$F$2:$F$300,$F90,'Aviation 4M'!$J$2:$J$300)</f>
        <v>0</v>
      </c>
      <c r="H90" s="22">
        <f>SUMIF('Capital City Classic'!$F$2:$F$300,$F90,'Capital City Classic'!$J$2:$J$300)</f>
        <v>15.5</v>
      </c>
      <c r="I90" s="22">
        <f>SUMIF('Auburn 10M'!$F$2:$F$300,$F90,'Auburn 10M'!$J$2:$J$300)</f>
        <v>0</v>
      </c>
      <c r="J90" s="22">
        <f>SUMIF('Tiger 12K'!$F$2:$F$300,$F90,'Tiger 12K'!$J$2:$J$300)</f>
        <v>0</v>
      </c>
      <c r="K90" s="24">
        <f>SUM(G90:J90)</f>
        <v>15.5</v>
      </c>
    </row>
    <row r="91" spans="1:11" x14ac:dyDescent="0.3">
      <c r="A91" s="3" t="s">
        <v>148</v>
      </c>
      <c r="B91" s="3" t="s">
        <v>149</v>
      </c>
      <c r="C91" s="3" t="s">
        <v>37</v>
      </c>
      <c r="D91" s="3">
        <v>64</v>
      </c>
      <c r="E91" s="2" t="s">
        <v>15</v>
      </c>
      <c r="F91" s="19" t="str">
        <f>A91&amp;B91&amp;C91&amp;E91</f>
        <v>PhilPetschekMGATE CITY STRIDERS</v>
      </c>
      <c r="G91" s="22">
        <f>SUMIF('Aviation 4M'!$F$2:$F$300,$F91,'Aviation 4M'!$J$2:$J$300)</f>
        <v>11.5</v>
      </c>
      <c r="H91" s="22">
        <f>SUMIF('Capital City Classic'!$F$2:$F$300,$F91,'Capital City Classic'!$J$2:$J$300)</f>
        <v>0</v>
      </c>
      <c r="I91" s="22">
        <f>SUMIF('Auburn 10M'!$F$2:$F$300,$F91,'Auburn 10M'!$J$2:$J$300)</f>
        <v>3.75</v>
      </c>
      <c r="J91" s="22">
        <f>SUMIF('Tiger 12K'!$F$2:$F$300,$F91,'Tiger 12K'!$J$2:$J$300)</f>
        <v>0</v>
      </c>
      <c r="K91" s="24">
        <f>SUM(G91:J91)</f>
        <v>15.25</v>
      </c>
    </row>
    <row r="92" spans="1:11" x14ac:dyDescent="0.3">
      <c r="A92" t="s">
        <v>189</v>
      </c>
      <c r="B92" t="s">
        <v>190</v>
      </c>
      <c r="C92" t="s">
        <v>37</v>
      </c>
      <c r="D92">
        <v>46</v>
      </c>
      <c r="E92" s="2" t="s">
        <v>19</v>
      </c>
      <c r="F92" s="19" t="str">
        <f>A92&amp;B92&amp;C92&amp;E92</f>
        <v>ScottBetournayMGRANITE STATE RACING TEAM</v>
      </c>
      <c r="G92" s="22">
        <f>SUMIF('Aviation 4M'!$F$2:$F$300,$F92,'Aviation 4M'!$J$2:$J$300)</f>
        <v>0</v>
      </c>
      <c r="H92" s="22">
        <f>SUMIF('Capital City Classic'!$F$2:$F$300,$F92,'Capital City Classic'!$J$2:$J$300)</f>
        <v>14.5</v>
      </c>
      <c r="I92" s="22">
        <f>SUMIF('Auburn 10M'!$F$2:$F$300,$F92,'Auburn 10M'!$J$2:$J$300)</f>
        <v>0</v>
      </c>
      <c r="J92" s="22">
        <f>SUMIF('Tiger 12K'!$F$2:$F$300,$F92,'Tiger 12K'!$J$2:$J$300)</f>
        <v>0</v>
      </c>
      <c r="K92" s="24">
        <f>SUM(G92:J92)</f>
        <v>14.5</v>
      </c>
    </row>
    <row r="93" spans="1:11" x14ac:dyDescent="0.3">
      <c r="A93" t="s">
        <v>430</v>
      </c>
      <c r="B93" t="s">
        <v>431</v>
      </c>
      <c r="C93" t="s">
        <v>37</v>
      </c>
      <c r="D93">
        <v>48</v>
      </c>
      <c r="E93" s="3" t="s">
        <v>17</v>
      </c>
      <c r="F93" s="19" t="str">
        <f>A93&amp;B93&amp;C93&amp;E93</f>
        <v>RayLevesqueMMILLENNIUM RUNNING</v>
      </c>
      <c r="G93" s="22">
        <f>SUMIF('Aviation 4M'!$F$2:$F$300,$F93,'Aviation 4M'!$J$2:$J$300)</f>
        <v>0</v>
      </c>
      <c r="H93" s="22">
        <f>SUMIF('Capital City Classic'!$F$2:$F$300,$F93,'Capital City Classic'!$J$2:$J$300)</f>
        <v>0</v>
      </c>
      <c r="I93" s="22">
        <f>SUMIF('Auburn 10M'!$F$2:$F$300,$F93,'Auburn 10M'!$J$2:$J$300)</f>
        <v>14.5</v>
      </c>
      <c r="J93" s="22">
        <f>SUMIF('Tiger 12K'!$F$2:$F$300,$F93,'Tiger 12K'!$J$2:$J$300)</f>
        <v>0</v>
      </c>
      <c r="K93" s="24">
        <f>SUM(G93:J93)</f>
        <v>14.5</v>
      </c>
    </row>
    <row r="94" spans="1:11" x14ac:dyDescent="0.3">
      <c r="A94" s="3" t="s">
        <v>81</v>
      </c>
      <c r="B94" s="3" t="s">
        <v>533</v>
      </c>
      <c r="C94" s="3" t="s">
        <v>37</v>
      </c>
      <c r="D94" s="3">
        <v>42</v>
      </c>
      <c r="E94" s="2" t="s">
        <v>16</v>
      </c>
      <c r="F94" s="19" t="str">
        <f>A94&amp;B94&amp;C94&amp;E94</f>
        <v>RoyRuhlingMGREATER DERRY TRACK CLUB</v>
      </c>
      <c r="G94" s="22">
        <f>SUMIF('Aviation 4M'!$F$2:$F$300,$F94,'Aviation 4M'!$J$2:$J$300)</f>
        <v>0</v>
      </c>
      <c r="H94" s="22">
        <f>SUMIF('Capital City Classic'!$F$2:$F$300,$F94,'Capital City Classic'!$J$2:$J$300)</f>
        <v>0</v>
      </c>
      <c r="I94" s="22">
        <f>SUMIF('Auburn 10M'!$F$2:$F$300,$F94,'Auburn 10M'!$J$2:$J$300)</f>
        <v>13.5</v>
      </c>
      <c r="J94" s="22">
        <f>SUMIF('Tiger 12K'!$F$2:$F$300,$F94,'Tiger 12K'!$J$2:$J$300)</f>
        <v>0</v>
      </c>
      <c r="K94" s="24">
        <f>SUM(G94:J94)</f>
        <v>13.5</v>
      </c>
    </row>
    <row r="95" spans="1:11" x14ac:dyDescent="0.3">
      <c r="A95" t="s">
        <v>63</v>
      </c>
      <c r="B95" t="s">
        <v>598</v>
      </c>
      <c r="C95" t="s">
        <v>37</v>
      </c>
      <c r="D95">
        <v>53</v>
      </c>
      <c r="E95" t="s">
        <v>18</v>
      </c>
      <c r="F95" s="19" t="str">
        <f>A95&amp;B95&amp;C95&amp;E95</f>
        <v>JohnSaroyanMUPPER VALLEY RUNNING CLUB</v>
      </c>
      <c r="G95" s="22">
        <f>SUMIF('Aviation 4M'!$F$2:$F$300,$F95,'Aviation 4M'!$J$2:$J$300)</f>
        <v>0</v>
      </c>
      <c r="H95" s="22">
        <f>SUMIF('Capital City Classic'!$F$2:$F$300,$F95,'Capital City Classic'!$J$2:$J$300)</f>
        <v>0</v>
      </c>
      <c r="I95" s="22">
        <f>SUMIF('Auburn 10M'!$F$2:$F$300,$F95,'Auburn 10M'!$J$2:$J$300)</f>
        <v>0</v>
      </c>
      <c r="J95" s="22">
        <f>SUMIF('Tiger 12K'!$F$2:$F$300,$F95,'Tiger 12K'!$J$2:$J$300)</f>
        <v>13.5</v>
      </c>
      <c r="K95" s="24">
        <f>SUM(G95:J95)</f>
        <v>13.5</v>
      </c>
    </row>
    <row r="96" spans="1:11" x14ac:dyDescent="0.3">
      <c r="A96" t="s">
        <v>191</v>
      </c>
      <c r="B96" t="s">
        <v>192</v>
      </c>
      <c r="C96" t="s">
        <v>37</v>
      </c>
      <c r="D96">
        <v>57</v>
      </c>
      <c r="E96" s="2" t="s">
        <v>19</v>
      </c>
      <c r="F96" s="19" t="str">
        <f>A96&amp;B96&amp;C96&amp;E96</f>
        <v>BruceDykeMGRANITE STATE RACING TEAM</v>
      </c>
      <c r="G96" s="22">
        <f>SUMIF('Aviation 4M'!$F$2:$F$300,$F96,'Aviation 4M'!$J$2:$J$300)</f>
        <v>0</v>
      </c>
      <c r="H96" s="22">
        <f>SUMIF('Capital City Classic'!$F$2:$F$300,$F96,'Capital City Classic'!$J$2:$J$300)</f>
        <v>13.5</v>
      </c>
      <c r="I96" s="22">
        <f>SUMIF('Auburn 10M'!$F$2:$F$300,$F96,'Auburn 10M'!$J$2:$J$300)</f>
        <v>0</v>
      </c>
      <c r="J96" s="22">
        <f>SUMIF('Tiger 12K'!$F$2:$F$300,$F96,'Tiger 12K'!$J$2:$J$300)</f>
        <v>0</v>
      </c>
      <c r="K96" s="24">
        <f>SUM(G96:J96)</f>
        <v>13.5</v>
      </c>
    </row>
    <row r="97" spans="1:11" x14ac:dyDescent="0.3">
      <c r="A97" t="s">
        <v>590</v>
      </c>
      <c r="B97" t="s">
        <v>591</v>
      </c>
      <c r="C97" t="s">
        <v>37</v>
      </c>
      <c r="D97">
        <v>31</v>
      </c>
      <c r="E97" t="s">
        <v>18</v>
      </c>
      <c r="F97" s="19" t="str">
        <f>A97&amp;B97&amp;C97&amp;E97</f>
        <v>JoshBarlowMUPPER VALLEY RUNNING CLUB</v>
      </c>
      <c r="G97" s="22">
        <f>SUMIF('Aviation 4M'!$F$2:$F$300,$F97,'Aviation 4M'!$J$2:$J$300)</f>
        <v>0</v>
      </c>
      <c r="H97" s="22">
        <f>SUMIF('Capital City Classic'!$F$2:$F$300,$F97,'Capital City Classic'!$J$2:$J$300)</f>
        <v>0</v>
      </c>
      <c r="I97" s="22">
        <f>SUMIF('Auburn 10M'!$F$2:$F$300,$F97,'Auburn 10M'!$J$2:$J$300)</f>
        <v>0</v>
      </c>
      <c r="J97" s="22">
        <f>SUMIF('Tiger 12K'!$F$2:$F$300,$F97,'Tiger 12K'!$J$2:$J$300)</f>
        <v>12.5</v>
      </c>
      <c r="K97" s="24">
        <f>SUM(G97:J97)</f>
        <v>12.5</v>
      </c>
    </row>
    <row r="98" spans="1:11" x14ac:dyDescent="0.3">
      <c r="A98" t="s">
        <v>46</v>
      </c>
      <c r="B98" t="s">
        <v>426</v>
      </c>
      <c r="C98" t="s">
        <v>37</v>
      </c>
      <c r="D98">
        <v>38</v>
      </c>
      <c r="E98" s="3" t="s">
        <v>17</v>
      </c>
      <c r="F98" s="19" t="str">
        <f>A98&amp;B98&amp;C98&amp;E98</f>
        <v>MichaelGendreauMMILLENNIUM RUNNING</v>
      </c>
      <c r="G98" s="22">
        <f>SUMIF('Aviation 4M'!$F$2:$F$300,$F98,'Aviation 4M'!$J$2:$J$300)</f>
        <v>0</v>
      </c>
      <c r="H98" s="22">
        <f>SUMIF('Capital City Classic'!$F$2:$F$300,$F98,'Capital City Classic'!$J$2:$J$300)</f>
        <v>0</v>
      </c>
      <c r="I98" s="22">
        <f>SUMIF('Auburn 10M'!$F$2:$F$300,$F98,'Auburn 10M'!$J$2:$J$300)</f>
        <v>12.5</v>
      </c>
      <c r="J98" s="22">
        <f>SUMIF('Tiger 12K'!$F$2:$F$300,$F98,'Tiger 12K'!$J$2:$J$300)</f>
        <v>0</v>
      </c>
      <c r="K98" s="24">
        <f>SUM(G98:J98)</f>
        <v>12.5</v>
      </c>
    </row>
    <row r="99" spans="1:11" x14ac:dyDescent="0.3">
      <c r="A99" s="3" t="s">
        <v>139</v>
      </c>
      <c r="B99" s="3" t="s">
        <v>140</v>
      </c>
      <c r="C99" s="3" t="s">
        <v>37</v>
      </c>
      <c r="D99" s="3">
        <v>53</v>
      </c>
      <c r="E99" s="3" t="s">
        <v>17</v>
      </c>
      <c r="F99" s="19" t="str">
        <f>A99&amp;B99&amp;C99&amp;E99</f>
        <v>RobertHoffmanMMILLENNIUM RUNNING</v>
      </c>
      <c r="G99" s="22">
        <f>SUMIF('Aviation 4M'!$F$2:$F$300,$F99,'Aviation 4M'!$J$2:$J$300)</f>
        <v>11</v>
      </c>
      <c r="H99" s="22">
        <f>SUMIF('Capital City Classic'!$F$2:$F$300,$F99,'Capital City Classic'!$J$2:$J$300)</f>
        <v>0</v>
      </c>
      <c r="I99" s="22">
        <f>SUMIF('Auburn 10M'!$F$2:$F$300,$F99,'Auburn 10M'!$J$2:$J$300)</f>
        <v>1</v>
      </c>
      <c r="J99" s="22">
        <f>SUMIF('Tiger 12K'!$F$2:$F$300,$F99,'Tiger 12K'!$J$2:$J$300)</f>
        <v>0</v>
      </c>
      <c r="K99" s="24">
        <f>SUM(G99:J99)</f>
        <v>12</v>
      </c>
    </row>
    <row r="100" spans="1:11" x14ac:dyDescent="0.3">
      <c r="A100" t="s">
        <v>193</v>
      </c>
      <c r="B100" t="s">
        <v>194</v>
      </c>
      <c r="C100" t="s">
        <v>37</v>
      </c>
      <c r="D100">
        <v>49</v>
      </c>
      <c r="E100" s="3" t="s">
        <v>17</v>
      </c>
      <c r="F100" s="19" t="str">
        <f>A100&amp;B100&amp;C100&amp;E100</f>
        <v>BarryFitzgeraldMMILLENNIUM RUNNING</v>
      </c>
      <c r="G100" s="22">
        <f>SUMIF('Aviation 4M'!$F$2:$F$300,$F100,'Aviation 4M'!$J$2:$J$300)</f>
        <v>0</v>
      </c>
      <c r="H100" s="22">
        <f>SUMIF('Capital City Classic'!$F$2:$F$300,$F100,'Capital City Classic'!$J$2:$J$300)</f>
        <v>11.5</v>
      </c>
      <c r="I100" s="22">
        <f>SUMIF('Auburn 10M'!$F$2:$F$300,$F100,'Auburn 10M'!$J$2:$J$300)</f>
        <v>0</v>
      </c>
      <c r="J100" s="22">
        <f>SUMIF('Tiger 12K'!$F$2:$F$300,$F100,'Tiger 12K'!$J$2:$J$300)</f>
        <v>0</v>
      </c>
      <c r="K100" s="24">
        <f>SUM(G100:J100)</f>
        <v>11.5</v>
      </c>
    </row>
    <row r="101" spans="1:11" x14ac:dyDescent="0.3">
      <c r="A101" s="3" t="s">
        <v>63</v>
      </c>
      <c r="B101" s="3" t="s">
        <v>606</v>
      </c>
      <c r="C101" s="3" t="s">
        <v>37</v>
      </c>
      <c r="D101" s="3">
        <v>37</v>
      </c>
      <c r="E101" t="s">
        <v>18</v>
      </c>
      <c r="F101" s="19" t="str">
        <f>A101&amp;B101&amp;C101&amp;E101</f>
        <v>JohnGrandiMUPPER VALLEY RUNNING CLUB</v>
      </c>
      <c r="G101" s="22">
        <f>SUMIF('Aviation 4M'!$F$2:$F$300,$F101,'Aviation 4M'!$J$2:$J$300)</f>
        <v>0</v>
      </c>
      <c r="H101" s="22">
        <f>SUMIF('Capital City Classic'!$F$2:$F$300,$F101,'Capital City Classic'!$J$2:$J$300)</f>
        <v>0</v>
      </c>
      <c r="I101" s="22">
        <f>SUMIF('Auburn 10M'!$F$2:$F$300,$F101,'Auburn 10M'!$J$2:$J$300)</f>
        <v>0</v>
      </c>
      <c r="J101" s="22">
        <f>SUMIF('Tiger 12K'!$F$2:$F$300,$F101,'Tiger 12K'!$J$2:$J$300)</f>
        <v>11.5</v>
      </c>
      <c r="K101" s="24">
        <f>SUM(G101:J101)</f>
        <v>11.5</v>
      </c>
    </row>
    <row r="102" spans="1:11" x14ac:dyDescent="0.3">
      <c r="A102" t="s">
        <v>375</v>
      </c>
      <c r="B102" s="3" t="s">
        <v>376</v>
      </c>
      <c r="C102" t="s">
        <v>37</v>
      </c>
      <c r="D102">
        <v>43</v>
      </c>
      <c r="E102" s="2" t="s">
        <v>19</v>
      </c>
      <c r="F102" s="19" t="str">
        <f>A102&amp;B102&amp;C102&amp;E102</f>
        <v>EdMcKennaMGRANITE STATE RACING TEAM</v>
      </c>
      <c r="G102" s="22">
        <f>SUMIF('Aviation 4M'!$F$2:$F$300,$F102,'Aviation 4M'!$J$2:$J$300)</f>
        <v>0</v>
      </c>
      <c r="H102" s="22">
        <f>SUMIF('Capital City Classic'!$F$2:$F$300,$F102,'Capital City Classic'!$J$2:$J$300)</f>
        <v>0</v>
      </c>
      <c r="I102" s="22">
        <f>SUMIF('Auburn 10M'!$F$2:$F$300,$F102,'Auburn 10M'!$J$2:$J$300)</f>
        <v>10.5</v>
      </c>
      <c r="J102" s="22">
        <f>SUMIF('Tiger 12K'!$F$2:$F$300,$F102,'Tiger 12K'!$J$2:$J$300)</f>
        <v>0</v>
      </c>
      <c r="K102" s="24">
        <f>SUM(G102:J102)</f>
        <v>10.5</v>
      </c>
    </row>
    <row r="103" spans="1:11" x14ac:dyDescent="0.3">
      <c r="A103" t="s">
        <v>195</v>
      </c>
      <c r="B103" t="s">
        <v>196</v>
      </c>
      <c r="C103" t="s">
        <v>37</v>
      </c>
      <c r="D103">
        <v>57</v>
      </c>
      <c r="E103" s="2" t="s">
        <v>19</v>
      </c>
      <c r="F103" s="19" t="str">
        <f>A103&amp;B103&amp;C103&amp;E103</f>
        <v>TimothyChrysostomMGRANITE STATE RACING TEAM</v>
      </c>
      <c r="G103" s="22">
        <f>SUMIF('Aviation 4M'!$F$2:$F$300,$F103,'Aviation 4M'!$J$2:$J$300)</f>
        <v>0</v>
      </c>
      <c r="H103" s="22">
        <f>SUMIF('Capital City Classic'!$F$2:$F$300,$F103,'Capital City Classic'!$J$2:$J$300)</f>
        <v>10.5</v>
      </c>
      <c r="I103" s="22">
        <f>SUMIF('Auburn 10M'!$F$2:$F$300,$F103,'Auburn 10M'!$J$2:$J$300)</f>
        <v>0</v>
      </c>
      <c r="J103" s="22">
        <f>SUMIF('Tiger 12K'!$F$2:$F$300,$F103,'Tiger 12K'!$J$2:$J$300)</f>
        <v>0</v>
      </c>
      <c r="K103" s="24">
        <f>SUM(G103:J103)</f>
        <v>10.5</v>
      </c>
    </row>
    <row r="104" spans="1:11" x14ac:dyDescent="0.3">
      <c r="A104" s="3" t="s">
        <v>113</v>
      </c>
      <c r="B104" s="3" t="s">
        <v>152</v>
      </c>
      <c r="C104" s="3" t="s">
        <v>37</v>
      </c>
      <c r="D104" s="3">
        <v>61</v>
      </c>
      <c r="E104" s="3" t="s">
        <v>16</v>
      </c>
      <c r="F104" s="19" t="str">
        <f>A104&amp;B104&amp;C104&amp;E104</f>
        <v>PaulSchofieldMGREATER DERRY TRACK CLUB</v>
      </c>
      <c r="G104" s="22">
        <f>SUMIF('Aviation 4M'!$F$2:$F$300,$F104,'Aviation 4M'!$J$2:$J$300)</f>
        <v>10.5</v>
      </c>
      <c r="H104" s="22">
        <f>SUMIF('Capital City Classic'!$F$2:$F$300,$F104,'Capital City Classic'!$J$2:$J$300)</f>
        <v>0</v>
      </c>
      <c r="I104" s="22">
        <f>SUMIF('Auburn 10M'!$F$2:$F$300,$F104,'Auburn 10M'!$J$2:$J$300)</f>
        <v>0</v>
      </c>
      <c r="J104" s="22">
        <f>SUMIF('Tiger 12K'!$F$2:$F$300,$F104,'Tiger 12K'!$J$2:$J$300)</f>
        <v>0</v>
      </c>
      <c r="K104" s="24">
        <f>SUM(G104:J104)</f>
        <v>10.5</v>
      </c>
    </row>
    <row r="105" spans="1:11" x14ac:dyDescent="0.3">
      <c r="A105" t="s">
        <v>197</v>
      </c>
      <c r="B105" t="s">
        <v>198</v>
      </c>
      <c r="C105" t="s">
        <v>37</v>
      </c>
      <c r="D105">
        <v>54</v>
      </c>
      <c r="E105" s="3" t="s">
        <v>17</v>
      </c>
      <c r="F105" s="19" t="str">
        <f>A105&amp;B105&amp;C105&amp;E105</f>
        <v>DougChapmanMMILLENNIUM RUNNING</v>
      </c>
      <c r="G105" s="22">
        <f>SUMIF('Aviation 4M'!$F$2:$F$300,$F105,'Aviation 4M'!$J$2:$J$300)</f>
        <v>0</v>
      </c>
      <c r="H105" s="22">
        <f>SUMIF('Capital City Classic'!$F$2:$F$300,$F105,'Capital City Classic'!$J$2:$J$300)</f>
        <v>9</v>
      </c>
      <c r="I105" s="22">
        <f>SUMIF('Auburn 10M'!$F$2:$F$300,$F105,'Auburn 10M'!$J$2:$J$300)</f>
        <v>1</v>
      </c>
      <c r="J105" s="22">
        <f>SUMIF('Tiger 12K'!$F$2:$F$300,$F105,'Tiger 12K'!$J$2:$J$300)</f>
        <v>0</v>
      </c>
      <c r="K105" s="24">
        <f>SUM(G105:J105)</f>
        <v>10</v>
      </c>
    </row>
    <row r="106" spans="1:11" x14ac:dyDescent="0.3">
      <c r="A106" s="3" t="s">
        <v>58</v>
      </c>
      <c r="B106" s="3" t="s">
        <v>456</v>
      </c>
      <c r="C106" s="3" t="s">
        <v>37</v>
      </c>
      <c r="D106" s="3">
        <v>70</v>
      </c>
      <c r="E106" s="3" t="s">
        <v>17</v>
      </c>
      <c r="F106" s="19" t="str">
        <f>A106&amp;B106&amp;C106&amp;E106</f>
        <v>KevinDurkinMMILLENNIUM RUNNING</v>
      </c>
      <c r="G106" s="22">
        <f>SUMIF('Aviation 4M'!$F$2:$F$300,$F106,'Aviation 4M'!$J$2:$J$300)</f>
        <v>0</v>
      </c>
      <c r="H106" s="22">
        <f>SUMIF('Capital City Classic'!$F$2:$F$300,$F106,'Capital City Classic'!$J$2:$J$300)</f>
        <v>0</v>
      </c>
      <c r="I106" s="22">
        <f>SUMIF('Auburn 10M'!$F$2:$F$300,$F106,'Auburn 10M'!$J$2:$J$300)</f>
        <v>9.5</v>
      </c>
      <c r="J106" s="22">
        <f>SUMIF('Tiger 12K'!$F$2:$F$300,$F106,'Tiger 12K'!$J$2:$J$300)</f>
        <v>0</v>
      </c>
      <c r="K106" s="24">
        <f>SUM(G106:J106)</f>
        <v>9.5</v>
      </c>
    </row>
    <row r="107" spans="1:11" x14ac:dyDescent="0.3">
      <c r="A107" t="s">
        <v>201</v>
      </c>
      <c r="B107" t="s">
        <v>202</v>
      </c>
      <c r="C107" t="s">
        <v>37</v>
      </c>
      <c r="D107">
        <v>64</v>
      </c>
      <c r="E107" s="2" t="s">
        <v>16</v>
      </c>
      <c r="F107" s="19" t="str">
        <f>A107&amp;B107&amp;C107&amp;E107</f>
        <v>DouglasPhairMGREATER DERRY TRACK CLUB</v>
      </c>
      <c r="G107" s="22">
        <f>SUMIF('Aviation 4M'!$F$2:$F$300,$F107,'Aviation 4M'!$J$2:$J$300)</f>
        <v>0</v>
      </c>
      <c r="H107" s="22">
        <f>SUMIF('Capital City Classic'!$F$2:$F$300,$F107,'Capital City Classic'!$J$2:$J$300)</f>
        <v>8.4</v>
      </c>
      <c r="I107" s="22">
        <f>SUMIF('Auburn 10M'!$F$2:$F$300,$F107,'Auburn 10M'!$J$2:$J$300)</f>
        <v>1</v>
      </c>
      <c r="J107" s="22">
        <f>SUMIF('Tiger 12K'!$F$2:$F$300,$F107,'Tiger 12K'!$J$2:$J$300)</f>
        <v>0</v>
      </c>
      <c r="K107" s="24">
        <f>SUM(G107:J107)</f>
        <v>9.4</v>
      </c>
    </row>
    <row r="108" spans="1:11" x14ac:dyDescent="0.3">
      <c r="A108" t="s">
        <v>199</v>
      </c>
      <c r="B108" t="s">
        <v>200</v>
      </c>
      <c r="C108" t="s">
        <v>37</v>
      </c>
      <c r="D108">
        <v>15</v>
      </c>
      <c r="E108" s="3" t="s">
        <v>17</v>
      </c>
      <c r="F108" s="19" t="str">
        <f>A108&amp;B108&amp;C108&amp;E108</f>
        <v>LeightonKlugMMILLENNIUM RUNNING</v>
      </c>
      <c r="G108" s="22">
        <f>SUMIF('Aviation 4M'!$F$2:$F$300,$F108,'Aviation 4M'!$J$2:$J$300)</f>
        <v>0</v>
      </c>
      <c r="H108" s="22">
        <f>SUMIF('Capital City Classic'!$F$2:$F$300,$F108,'Capital City Classic'!$J$2:$J$300)</f>
        <v>8.6999999999999993</v>
      </c>
      <c r="I108" s="22">
        <f>SUMIF('Auburn 10M'!$F$2:$F$300,$F108,'Auburn 10M'!$J$2:$J$300)</f>
        <v>0</v>
      </c>
      <c r="J108" s="22">
        <f>SUMIF('Tiger 12K'!$F$2:$F$300,$F108,'Tiger 12K'!$J$2:$J$300)</f>
        <v>0</v>
      </c>
      <c r="K108" s="24">
        <f>SUM(G108:J108)</f>
        <v>8.6999999999999993</v>
      </c>
    </row>
    <row r="109" spans="1:11" x14ac:dyDescent="0.3">
      <c r="A109" t="s">
        <v>339</v>
      </c>
      <c r="B109" t="s">
        <v>340</v>
      </c>
      <c r="C109" t="s">
        <v>37</v>
      </c>
      <c r="D109">
        <v>53</v>
      </c>
      <c r="E109" s="2" t="s">
        <v>15</v>
      </c>
      <c r="F109" s="19" t="str">
        <f>A109&amp;B109&amp;C109&amp;E109</f>
        <v>Jose AOchoaMGATE CITY STRIDERS</v>
      </c>
      <c r="G109" s="22">
        <f>SUMIF('Aviation 4M'!$F$2:$F$300,$F109,'Aviation 4M'!$J$2:$J$300)</f>
        <v>0</v>
      </c>
      <c r="H109" s="22">
        <f>SUMIF('Capital City Classic'!$F$2:$F$300,$F109,'Capital City Classic'!$J$2:$J$300)</f>
        <v>0</v>
      </c>
      <c r="I109" s="22">
        <f>SUMIF('Auburn 10M'!$F$2:$F$300,$F109,'Auburn 10M'!$J$2:$J$300)</f>
        <v>8.6999999999999993</v>
      </c>
      <c r="J109" s="22">
        <f>SUMIF('Tiger 12K'!$F$2:$F$300,$F109,'Tiger 12K'!$J$2:$J$300)</f>
        <v>0</v>
      </c>
      <c r="K109" s="24">
        <f>SUM(G109:J109)</f>
        <v>8.6999999999999993</v>
      </c>
    </row>
    <row r="110" spans="1:11" x14ac:dyDescent="0.3">
      <c r="A110" t="s">
        <v>206</v>
      </c>
      <c r="B110" t="s">
        <v>208</v>
      </c>
      <c r="C110" t="s">
        <v>37</v>
      </c>
      <c r="D110">
        <v>32</v>
      </c>
      <c r="E110" s="2" t="s">
        <v>16</v>
      </c>
      <c r="F110" s="19" t="str">
        <f>A110&amp;B110&amp;C110&amp;E110</f>
        <v>ChristopherForbesMGREATER DERRY TRACK CLUB</v>
      </c>
      <c r="G110" s="22">
        <f>SUMIF('Aviation 4M'!$F$2:$F$300,$F110,'Aviation 4M'!$J$2:$J$300)</f>
        <v>0</v>
      </c>
      <c r="H110" s="22">
        <f>SUMIF('Capital City Classic'!$F$2:$F$300,$F110,'Capital City Classic'!$J$2:$J$300)</f>
        <v>6.75</v>
      </c>
      <c r="I110" s="22">
        <f>SUMIF('Auburn 10M'!$F$2:$F$300,$F110,'Auburn 10M'!$J$2:$J$300)</f>
        <v>1.8</v>
      </c>
      <c r="J110" s="22">
        <f>SUMIF('Tiger 12K'!$F$2:$F$300,$F110,'Tiger 12K'!$J$2:$J$300)</f>
        <v>0</v>
      </c>
      <c r="K110" s="24">
        <f>SUM(G110:J110)</f>
        <v>8.5500000000000007</v>
      </c>
    </row>
    <row r="111" spans="1:11" x14ac:dyDescent="0.3">
      <c r="A111" t="s">
        <v>381</v>
      </c>
      <c r="B111" t="s">
        <v>382</v>
      </c>
      <c r="C111" t="s">
        <v>37</v>
      </c>
      <c r="D111">
        <v>21</v>
      </c>
      <c r="E111" s="2" t="s">
        <v>16</v>
      </c>
      <c r="F111" s="19" t="str">
        <f>A111&amp;B111&amp;C111&amp;E111</f>
        <v>CalebHagnerMGREATER DERRY TRACK CLUB</v>
      </c>
      <c r="G111" s="22">
        <f>SUMIF('Aviation 4M'!$F$2:$F$300,$F111,'Aviation 4M'!$J$2:$J$300)</f>
        <v>0</v>
      </c>
      <c r="H111" s="22">
        <f>SUMIF('Capital City Classic'!$F$2:$F$300,$F111,'Capital City Classic'!$J$2:$J$300)</f>
        <v>0</v>
      </c>
      <c r="I111" s="22">
        <f>SUMIF('Auburn 10M'!$F$2:$F$300,$F111,'Auburn 10M'!$J$2:$J$300)</f>
        <v>8.4</v>
      </c>
      <c r="J111" s="22">
        <f>SUMIF('Tiger 12K'!$F$2:$F$300,$F111,'Tiger 12K'!$J$2:$J$300)</f>
        <v>0</v>
      </c>
      <c r="K111" s="24">
        <f>SUM(G111:J111)</f>
        <v>8.4</v>
      </c>
    </row>
    <row r="112" spans="1:11" x14ac:dyDescent="0.3">
      <c r="A112" s="3" t="s">
        <v>46</v>
      </c>
      <c r="B112" s="3" t="s">
        <v>556</v>
      </c>
      <c r="C112" s="3" t="s">
        <v>37</v>
      </c>
      <c r="D112" s="3">
        <v>42</v>
      </c>
      <c r="E112" s="3" t="s">
        <v>17</v>
      </c>
      <c r="F112" s="19" t="str">
        <f>A112&amp;B112&amp;C112&amp;E112</f>
        <v>MichaelCunninghamMMILLENNIUM RUNNING</v>
      </c>
      <c r="G112" s="22">
        <f>SUMIF('Aviation 4M'!$F$2:$F$300,$F112,'Aviation 4M'!$J$2:$J$300)</f>
        <v>0</v>
      </c>
      <c r="H112" s="22">
        <f>SUMIF('Capital City Classic'!$F$2:$F$300,$F112,'Capital City Classic'!$J$2:$J$300)</f>
        <v>0</v>
      </c>
      <c r="I112" s="22">
        <f>SUMIF('Auburn 10M'!$F$2:$F$300,$F112,'Auburn 10M'!$J$2:$J$300)</f>
        <v>8.1</v>
      </c>
      <c r="J112" s="22">
        <f>SUMIF('Tiger 12K'!$F$2:$F$300,$F112,'Tiger 12K'!$J$2:$J$300)</f>
        <v>0</v>
      </c>
      <c r="K112" s="24">
        <f>SUM(G112:J112)</f>
        <v>8.1</v>
      </c>
    </row>
    <row r="113" spans="1:11" x14ac:dyDescent="0.3">
      <c r="A113" t="s">
        <v>97</v>
      </c>
      <c r="B113" t="s">
        <v>203</v>
      </c>
      <c r="C113" t="s">
        <v>37</v>
      </c>
      <c r="D113">
        <v>48</v>
      </c>
      <c r="E113" s="3" t="s">
        <v>17</v>
      </c>
      <c r="F113" s="19" t="str">
        <f>A113&amp;B113&amp;C113&amp;E113</f>
        <v>EricChorneyMMILLENNIUM RUNNING</v>
      </c>
      <c r="G113" s="22">
        <f>SUMIF('Aviation 4M'!$F$2:$F$300,$F113,'Aviation 4M'!$J$2:$J$300)</f>
        <v>0</v>
      </c>
      <c r="H113" s="22">
        <f>SUMIF('Capital City Classic'!$F$2:$F$300,$F113,'Capital City Classic'!$J$2:$J$300)</f>
        <v>8.1</v>
      </c>
      <c r="I113" s="22">
        <f>SUMIF('Auburn 10M'!$F$2:$F$300,$F113,'Auburn 10M'!$J$2:$J$300)</f>
        <v>0</v>
      </c>
      <c r="J113" s="22">
        <f>SUMIF('Tiger 12K'!$F$2:$F$300,$F113,'Tiger 12K'!$J$2:$J$300)</f>
        <v>0</v>
      </c>
      <c r="K113" s="24">
        <f>SUM(G113:J113)</f>
        <v>8.1</v>
      </c>
    </row>
    <row r="114" spans="1:11" x14ac:dyDescent="0.3">
      <c r="A114" s="3" t="s">
        <v>46</v>
      </c>
      <c r="B114" s="3" t="s">
        <v>557</v>
      </c>
      <c r="C114" s="3" t="s">
        <v>37</v>
      </c>
      <c r="D114" s="3">
        <v>50</v>
      </c>
      <c r="E114" s="3" t="s">
        <v>17</v>
      </c>
      <c r="F114" s="19" t="str">
        <f>A114&amp;B114&amp;C114&amp;E114</f>
        <v>MichaelGrzybMMILLENNIUM RUNNING</v>
      </c>
      <c r="G114" s="22">
        <f>SUMIF('Aviation 4M'!$F$2:$F$300,$F114,'Aviation 4M'!$J$2:$J$300)</f>
        <v>0</v>
      </c>
      <c r="H114" s="22">
        <f>SUMIF('Capital City Classic'!$F$2:$F$300,$F114,'Capital City Classic'!$J$2:$J$300)</f>
        <v>0</v>
      </c>
      <c r="I114" s="22">
        <f>SUMIF('Auburn 10M'!$F$2:$F$300,$F114,'Auburn 10M'!$J$2:$J$300)</f>
        <v>7.8</v>
      </c>
      <c r="J114" s="22">
        <f>SUMIF('Tiger 12K'!$F$2:$F$300,$F114,'Tiger 12K'!$J$2:$J$300)</f>
        <v>0</v>
      </c>
      <c r="K114" s="24">
        <f>SUM(G114:J114)</f>
        <v>7.8</v>
      </c>
    </row>
    <row r="115" spans="1:11" x14ac:dyDescent="0.3">
      <c r="A115" s="3" t="s">
        <v>522</v>
      </c>
      <c r="B115" s="3" t="s">
        <v>523</v>
      </c>
      <c r="C115" s="3" t="s">
        <v>37</v>
      </c>
      <c r="D115" s="3">
        <v>31</v>
      </c>
      <c r="E115" s="2" t="s">
        <v>22</v>
      </c>
      <c r="F115" s="19" t="str">
        <f>A115&amp;B115&amp;C115&amp;E115</f>
        <v>ColtonPiperMRUNNERS ALLEY</v>
      </c>
      <c r="G115" s="22">
        <f>SUMIF('Aviation 4M'!$F$2:$F$300,$F115,'Aviation 4M'!$J$2:$J$300)</f>
        <v>0</v>
      </c>
      <c r="H115" s="22">
        <f>SUMIF('Capital City Classic'!$F$2:$F$300,$F115,'Capital City Classic'!$J$2:$J$300)</f>
        <v>0</v>
      </c>
      <c r="I115" s="22">
        <f>SUMIF('Auburn 10M'!$F$2:$F$300,$F115,'Auburn 10M'!$J$2:$J$300)</f>
        <v>7.5</v>
      </c>
      <c r="J115" s="22">
        <f>SUMIF('Tiger 12K'!$F$2:$F$300,$F115,'Tiger 12K'!$J$2:$J$300)</f>
        <v>0</v>
      </c>
      <c r="K115" s="24">
        <f>SUM(G115:J115)</f>
        <v>7.5</v>
      </c>
    </row>
    <row r="116" spans="1:11" x14ac:dyDescent="0.3">
      <c r="A116" t="s">
        <v>204</v>
      </c>
      <c r="B116" t="s">
        <v>205</v>
      </c>
      <c r="C116" t="s">
        <v>37</v>
      </c>
      <c r="D116">
        <v>67</v>
      </c>
      <c r="E116" s="2" t="s">
        <v>16</v>
      </c>
      <c r="F116" s="19" t="str">
        <f>A116&amp;B116&amp;C116&amp;E116</f>
        <v>JimPetersMGREATER DERRY TRACK CLUB</v>
      </c>
      <c r="G116" s="22">
        <f>SUMIF('Aviation 4M'!$F$2:$F$300,$F116,'Aviation 4M'!$J$2:$J$300)</f>
        <v>0</v>
      </c>
      <c r="H116" s="22">
        <f>SUMIF('Capital City Classic'!$F$2:$F$300,$F116,'Capital City Classic'!$J$2:$J$300)</f>
        <v>7.5</v>
      </c>
      <c r="I116" s="22">
        <f>SUMIF('Auburn 10M'!$F$2:$F$300,$F116,'Auburn 10M'!$J$2:$J$300)</f>
        <v>0</v>
      </c>
      <c r="J116" s="22">
        <f>SUMIF('Tiger 12K'!$F$2:$F$300,$F116,'Tiger 12K'!$J$2:$J$300)</f>
        <v>0</v>
      </c>
      <c r="K116" s="24">
        <f>SUM(G116:J116)</f>
        <v>7.5</v>
      </c>
    </row>
    <row r="117" spans="1:11" x14ac:dyDescent="0.3">
      <c r="A117" t="s">
        <v>64</v>
      </c>
      <c r="B117" t="s">
        <v>211</v>
      </c>
      <c r="C117" t="s">
        <v>37</v>
      </c>
      <c r="D117">
        <v>46</v>
      </c>
      <c r="E117" s="2" t="s">
        <v>15</v>
      </c>
      <c r="F117" s="19" t="str">
        <f>A117&amp;B117&amp;C117&amp;E117</f>
        <v>StephenRouleauMGATE CITY STRIDERS</v>
      </c>
      <c r="G117" s="22">
        <f>SUMIF('Aviation 4M'!$F$2:$F$300,$F117,'Aviation 4M'!$J$2:$J$300)</f>
        <v>0</v>
      </c>
      <c r="H117" s="22">
        <f>SUMIF('Capital City Classic'!$F$2:$F$300,$F117,'Capital City Classic'!$J$2:$J$300)</f>
        <v>6</v>
      </c>
      <c r="I117" s="22">
        <f>SUMIF('Auburn 10M'!$F$2:$F$300,$F117,'Auburn 10M'!$J$2:$J$300)</f>
        <v>1.4</v>
      </c>
      <c r="J117" s="22">
        <f>SUMIF('Tiger 12K'!$F$2:$F$300,$F117,'Tiger 12K'!$J$2:$J$300)</f>
        <v>0</v>
      </c>
      <c r="K117" s="24">
        <f>SUM(G117:J117)</f>
        <v>7.4</v>
      </c>
    </row>
    <row r="118" spans="1:11" x14ac:dyDescent="0.3">
      <c r="A118" t="s">
        <v>206</v>
      </c>
      <c r="B118" t="s">
        <v>207</v>
      </c>
      <c r="C118" t="s">
        <v>37</v>
      </c>
      <c r="D118">
        <v>58</v>
      </c>
      <c r="E118" s="3" t="s">
        <v>17</v>
      </c>
      <c r="F118" s="19" t="str">
        <f>A118&amp;B118&amp;C118&amp;E118</f>
        <v>ChristopherBaermanMMILLENNIUM RUNNING</v>
      </c>
      <c r="G118" s="22">
        <f>SUMIF('Aviation 4M'!$F$2:$F$300,$F118,'Aviation 4M'!$J$2:$J$300)</f>
        <v>0</v>
      </c>
      <c r="H118" s="22">
        <f>SUMIF('Capital City Classic'!$F$2:$F$300,$F118,'Capital City Classic'!$J$2:$J$300)</f>
        <v>7.25</v>
      </c>
      <c r="I118" s="22">
        <f>SUMIF('Auburn 10M'!$F$2:$F$300,$F118,'Auburn 10M'!$J$2:$J$300)</f>
        <v>0</v>
      </c>
      <c r="J118" s="22">
        <f>SUMIF('Tiger 12K'!$F$2:$F$300,$F118,'Tiger 12K'!$J$2:$J$300)</f>
        <v>0</v>
      </c>
      <c r="K118" s="24">
        <f>SUM(G118:J118)</f>
        <v>7.25</v>
      </c>
    </row>
    <row r="119" spans="1:11" x14ac:dyDescent="0.3">
      <c r="A119" t="s">
        <v>427</v>
      </c>
      <c r="B119" t="s">
        <v>49</v>
      </c>
      <c r="C119" t="s">
        <v>37</v>
      </c>
      <c r="D119">
        <v>27</v>
      </c>
      <c r="E119" s="3" t="s">
        <v>17</v>
      </c>
      <c r="F119" s="19" t="str">
        <f>A119&amp;B119&amp;C119&amp;E119</f>
        <v>GavinThomasMMILLENNIUM RUNNING</v>
      </c>
      <c r="G119" s="22">
        <f>SUMIF('Aviation 4M'!$F$2:$F$300,$F119,'Aviation 4M'!$J$2:$J$300)</f>
        <v>0</v>
      </c>
      <c r="H119" s="22">
        <f>SUMIF('Capital City Classic'!$F$2:$F$300,$F119,'Capital City Classic'!$J$2:$J$300)</f>
        <v>0</v>
      </c>
      <c r="I119" s="22">
        <f>SUMIF('Auburn 10M'!$F$2:$F$300,$F119,'Auburn 10M'!$J$2:$J$300)</f>
        <v>6.5</v>
      </c>
      <c r="J119" s="22">
        <f>SUMIF('Tiger 12K'!$F$2:$F$300,$F119,'Tiger 12K'!$J$2:$J$300)</f>
        <v>0</v>
      </c>
      <c r="K119" s="24">
        <f>SUM(G119:J119)</f>
        <v>6.5</v>
      </c>
    </row>
    <row r="120" spans="1:11" x14ac:dyDescent="0.3">
      <c r="A120" t="s">
        <v>209</v>
      </c>
      <c r="B120" t="s">
        <v>210</v>
      </c>
      <c r="C120" t="s">
        <v>37</v>
      </c>
      <c r="D120">
        <v>42</v>
      </c>
      <c r="E120" s="3" t="s">
        <v>17</v>
      </c>
      <c r="F120" s="19" t="str">
        <f>A120&amp;B120&amp;C120&amp;E120</f>
        <v>RaimoKalviMMILLENNIUM RUNNING</v>
      </c>
      <c r="G120" s="22">
        <f>SUMIF('Aviation 4M'!$F$2:$F$300,$F120,'Aviation 4M'!$J$2:$J$300)</f>
        <v>0</v>
      </c>
      <c r="H120" s="22">
        <f>SUMIF('Capital City Classic'!$F$2:$F$300,$F120,'Capital City Classic'!$J$2:$J$300)</f>
        <v>6.5</v>
      </c>
      <c r="I120" s="22">
        <f>SUMIF('Auburn 10M'!$F$2:$F$300,$F120,'Auburn 10M'!$J$2:$J$300)</f>
        <v>0</v>
      </c>
      <c r="J120" s="22">
        <f>SUMIF('Tiger 12K'!$F$2:$F$300,$F120,'Tiger 12K'!$J$2:$J$300)</f>
        <v>0</v>
      </c>
      <c r="K120" s="24">
        <f>SUM(G120:J120)</f>
        <v>6.5</v>
      </c>
    </row>
    <row r="121" spans="1:11" x14ac:dyDescent="0.3">
      <c r="A121" s="3" t="s">
        <v>435</v>
      </c>
      <c r="B121" s="3" t="s">
        <v>563</v>
      </c>
      <c r="C121" s="3" t="s">
        <v>37</v>
      </c>
      <c r="D121" s="3">
        <v>33</v>
      </c>
      <c r="E121" s="3" t="s">
        <v>17</v>
      </c>
      <c r="F121" s="19" t="str">
        <f>A121&amp;B121&amp;C121&amp;E121</f>
        <v>SamDelucaMMILLENNIUM RUNNING</v>
      </c>
      <c r="G121" s="22">
        <f>SUMIF('Aviation 4M'!$F$2:$F$300,$F121,'Aviation 4M'!$J$2:$J$300)</f>
        <v>0</v>
      </c>
      <c r="H121" s="22">
        <f>SUMIF('Capital City Classic'!$F$2:$F$300,$F121,'Capital City Classic'!$J$2:$J$300)</f>
        <v>0</v>
      </c>
      <c r="I121" s="22">
        <f>SUMIF('Auburn 10M'!$F$2:$F$300,$F121,'Auburn 10M'!$J$2:$J$300)</f>
        <v>6.25</v>
      </c>
      <c r="J121" s="22">
        <f>SUMIF('Tiger 12K'!$F$2:$F$300,$F121,'Tiger 12K'!$J$2:$J$300)</f>
        <v>0</v>
      </c>
      <c r="K121" s="24">
        <f>SUM(G121:J121)</f>
        <v>6.25</v>
      </c>
    </row>
    <row r="122" spans="1:11" x14ac:dyDescent="0.3">
      <c r="A122" t="s">
        <v>218</v>
      </c>
      <c r="B122" t="s">
        <v>219</v>
      </c>
      <c r="C122" t="s">
        <v>37</v>
      </c>
      <c r="D122">
        <v>41</v>
      </c>
      <c r="E122" s="3" t="s">
        <v>17</v>
      </c>
      <c r="F122" s="19" t="str">
        <f>A122&amp;B122&amp;C122&amp;E122</f>
        <v>JeffTobineMMILLENNIUM RUNNING</v>
      </c>
      <c r="G122" s="22">
        <f>SUMIF('Aviation 4M'!$F$2:$F$300,$F122,'Aviation 4M'!$J$2:$J$300)</f>
        <v>0</v>
      </c>
      <c r="H122" s="22">
        <f>SUMIF('Capital City Classic'!$F$2:$F$300,$F122,'Capital City Classic'!$J$2:$J$300)</f>
        <v>4.75</v>
      </c>
      <c r="I122" s="22">
        <f>SUMIF('Auburn 10M'!$F$2:$F$300,$F122,'Auburn 10M'!$J$2:$J$300)</f>
        <v>1</v>
      </c>
      <c r="J122" s="22">
        <f>SUMIF('Tiger 12K'!$F$2:$F$300,$F122,'Tiger 12K'!$J$2:$J$300)</f>
        <v>0</v>
      </c>
      <c r="K122" s="24">
        <f>SUM(G122:J122)</f>
        <v>5.75</v>
      </c>
    </row>
    <row r="123" spans="1:11" x14ac:dyDescent="0.3">
      <c r="A123" t="s">
        <v>437</v>
      </c>
      <c r="B123" t="s">
        <v>438</v>
      </c>
      <c r="C123" t="s">
        <v>37</v>
      </c>
      <c r="D123">
        <v>49</v>
      </c>
      <c r="E123" s="3" t="s">
        <v>17</v>
      </c>
      <c r="F123" s="19" t="str">
        <f>A123&amp;B123&amp;C123&amp;E123</f>
        <v>TonyBlancoMMILLENNIUM RUNNING</v>
      </c>
      <c r="G123" s="22">
        <f>SUMIF('Aviation 4M'!$F$2:$F$300,$F123,'Aviation 4M'!$J$2:$J$300)</f>
        <v>0</v>
      </c>
      <c r="H123" s="22">
        <f>SUMIF('Capital City Classic'!$F$2:$F$300,$F123,'Capital City Classic'!$J$2:$J$300)</f>
        <v>0</v>
      </c>
      <c r="I123" s="22">
        <f>SUMIF('Auburn 10M'!$F$2:$F$300,$F123,'Auburn 10M'!$J$2:$J$300)</f>
        <v>5.75</v>
      </c>
      <c r="J123" s="22">
        <f>SUMIF('Tiger 12K'!$F$2:$F$300,$F123,'Tiger 12K'!$J$2:$J$300)</f>
        <v>0</v>
      </c>
      <c r="K123" s="24">
        <f>SUM(G123:J123)</f>
        <v>5.75</v>
      </c>
    </row>
    <row r="124" spans="1:11" x14ac:dyDescent="0.3">
      <c r="A124" t="s">
        <v>418</v>
      </c>
      <c r="B124" t="s">
        <v>432</v>
      </c>
      <c r="C124" t="s">
        <v>37</v>
      </c>
      <c r="D124">
        <v>32</v>
      </c>
      <c r="E124" s="3" t="s">
        <v>17</v>
      </c>
      <c r="F124" s="19" t="str">
        <f>A124&amp;B124&amp;C124&amp;E124</f>
        <v>CoreyBissonnetteMMILLENNIUM RUNNING</v>
      </c>
      <c r="G124" s="22">
        <f>SUMIF('Aviation 4M'!$F$2:$F$300,$F124,'Aviation 4M'!$J$2:$J$300)</f>
        <v>0</v>
      </c>
      <c r="H124" s="22">
        <f>SUMIF('Capital City Classic'!$F$2:$F$300,$F124,'Capital City Classic'!$J$2:$J$300)</f>
        <v>0</v>
      </c>
      <c r="I124" s="22">
        <f>SUMIF('Auburn 10M'!$F$2:$F$300,$F124,'Auburn 10M'!$J$2:$J$300)</f>
        <v>5.5</v>
      </c>
      <c r="J124" s="22">
        <f>SUMIF('Tiger 12K'!$F$2:$F$300,$F124,'Tiger 12K'!$J$2:$J$300)</f>
        <v>0</v>
      </c>
      <c r="K124" s="24">
        <f>SUM(G124:J124)</f>
        <v>5.5</v>
      </c>
    </row>
    <row r="125" spans="1:11" x14ac:dyDescent="0.3">
      <c r="A125" t="s">
        <v>212</v>
      </c>
      <c r="B125" t="s">
        <v>213</v>
      </c>
      <c r="C125" t="s">
        <v>37</v>
      </c>
      <c r="D125">
        <v>42</v>
      </c>
      <c r="E125" s="2" t="s">
        <v>15</v>
      </c>
      <c r="F125" s="19" t="str">
        <f>A125&amp;B125&amp;C125&amp;E125</f>
        <v>IsaacHornMGATE CITY STRIDERS</v>
      </c>
      <c r="G125" s="22">
        <f>SUMIF('Aviation 4M'!$F$2:$F$300,$F125,'Aviation 4M'!$J$2:$J$300)</f>
        <v>0</v>
      </c>
      <c r="H125" s="22">
        <f>SUMIF('Capital City Classic'!$F$2:$F$300,$F125,'Capital City Classic'!$J$2:$J$300)</f>
        <v>5.5</v>
      </c>
      <c r="I125" s="22">
        <f>SUMIF('Auburn 10M'!$F$2:$F$300,$F125,'Auburn 10M'!$J$2:$J$300)</f>
        <v>0</v>
      </c>
      <c r="J125" s="22">
        <f>SUMIF('Tiger 12K'!$F$2:$F$300,$F125,'Tiger 12K'!$J$2:$J$300)</f>
        <v>0</v>
      </c>
      <c r="K125" s="24">
        <f>SUM(G125:J125)</f>
        <v>5.5</v>
      </c>
    </row>
    <row r="126" spans="1:11" x14ac:dyDescent="0.3">
      <c r="A126" t="s">
        <v>214</v>
      </c>
      <c r="B126" t="s">
        <v>215</v>
      </c>
      <c r="C126" t="s">
        <v>37</v>
      </c>
      <c r="D126">
        <v>60</v>
      </c>
      <c r="E126" s="2" t="s">
        <v>19</v>
      </c>
      <c r="F126" s="19" t="str">
        <f>A126&amp;B126&amp;C126&amp;E126</f>
        <v>DominicGeffkenMGRANITE STATE RACING TEAM</v>
      </c>
      <c r="G126" s="22">
        <f>SUMIF('Aviation 4M'!$F$2:$F$300,$F126,'Aviation 4M'!$J$2:$J$300)</f>
        <v>0</v>
      </c>
      <c r="H126" s="22">
        <f>SUMIF('Capital City Classic'!$F$2:$F$300,$F126,'Capital City Classic'!$J$2:$J$300)</f>
        <v>5.25</v>
      </c>
      <c r="I126" s="22">
        <f>SUMIF('Auburn 10M'!$F$2:$F$300,$F126,'Auburn 10M'!$J$2:$J$300)</f>
        <v>0</v>
      </c>
      <c r="J126" s="22">
        <f>SUMIF('Tiger 12K'!$F$2:$F$300,$F126,'Tiger 12K'!$J$2:$J$300)</f>
        <v>0</v>
      </c>
      <c r="K126" s="24">
        <f>SUM(G126:J126)</f>
        <v>5.25</v>
      </c>
    </row>
    <row r="127" spans="1:11" x14ac:dyDescent="0.3">
      <c r="A127" s="3" t="s">
        <v>113</v>
      </c>
      <c r="B127" s="3" t="s">
        <v>520</v>
      </c>
      <c r="C127" s="3" t="s">
        <v>37</v>
      </c>
      <c r="D127" s="3">
        <v>66</v>
      </c>
      <c r="E127" s="2" t="s">
        <v>23</v>
      </c>
      <c r="F127" s="19" t="str">
        <f>A127&amp;B127&amp;C127&amp;E127</f>
        <v>PaulHorvathMROCHESTER RUNNERS</v>
      </c>
      <c r="G127" s="22">
        <f>SUMIF('Aviation 4M'!$F$2:$F$300,$F127,'Aviation 4M'!$J$2:$J$300)</f>
        <v>0</v>
      </c>
      <c r="H127" s="22">
        <f>SUMIF('Capital City Classic'!$F$2:$F$300,$F127,'Capital City Classic'!$J$2:$J$300)</f>
        <v>0</v>
      </c>
      <c r="I127" s="22">
        <f>SUMIF('Auburn 10M'!$F$2:$F$300,$F127,'Auburn 10M'!$J$2:$J$300)</f>
        <v>5.25</v>
      </c>
      <c r="J127" s="22">
        <f>SUMIF('Tiger 12K'!$F$2:$F$300,$F127,'Tiger 12K'!$J$2:$J$300)</f>
        <v>0</v>
      </c>
      <c r="K127" s="24">
        <f>SUM(G127:J127)</f>
        <v>5.25</v>
      </c>
    </row>
    <row r="128" spans="1:11" x14ac:dyDescent="0.3">
      <c r="A128" s="3" t="s">
        <v>545</v>
      </c>
      <c r="B128" s="3" t="s">
        <v>138</v>
      </c>
      <c r="C128" s="3" t="s">
        <v>37</v>
      </c>
      <c r="D128" s="3">
        <v>60</v>
      </c>
      <c r="E128" s="3" t="s">
        <v>17</v>
      </c>
      <c r="F128" s="19" t="str">
        <f>A128&amp;B128&amp;C128&amp;E128</f>
        <v>GregSmithMMILLENNIUM RUNNING</v>
      </c>
      <c r="G128" s="22">
        <f>SUMIF('Aviation 4M'!$F$2:$F$300,$F128,'Aviation 4M'!$J$2:$J$300)</f>
        <v>0</v>
      </c>
      <c r="H128" s="22">
        <f>SUMIF('Capital City Classic'!$F$2:$F$300,$F128,'Capital City Classic'!$J$2:$J$300)</f>
        <v>0</v>
      </c>
      <c r="I128" s="22">
        <f>SUMIF('Auburn 10M'!$F$2:$F$300,$F128,'Auburn 10M'!$J$2:$J$300)</f>
        <v>4.75</v>
      </c>
      <c r="J128" s="22">
        <f>SUMIF('Tiger 12K'!$F$2:$F$300,$F128,'Tiger 12K'!$J$2:$J$300)</f>
        <v>0</v>
      </c>
      <c r="K128" s="24">
        <f>SUM(G128:J128)</f>
        <v>4.75</v>
      </c>
    </row>
    <row r="129" spans="1:11" x14ac:dyDescent="0.3">
      <c r="A129" t="s">
        <v>46</v>
      </c>
      <c r="B129" t="s">
        <v>200</v>
      </c>
      <c r="C129" t="s">
        <v>37</v>
      </c>
      <c r="D129">
        <v>49</v>
      </c>
      <c r="E129" s="3" t="s">
        <v>17</v>
      </c>
      <c r="F129" s="19" t="str">
        <f>A129&amp;B129&amp;C129&amp;E129</f>
        <v>MichaelKlugMMILLENNIUM RUNNING</v>
      </c>
      <c r="G129" s="22">
        <f>SUMIF('Aviation 4M'!$F$2:$F$300,$F129,'Aviation 4M'!$J$2:$J$300)</f>
        <v>0</v>
      </c>
      <c r="H129" s="22">
        <f>SUMIF('Capital City Classic'!$F$2:$F$300,$F129,'Capital City Classic'!$J$2:$J$300)</f>
        <v>4.5</v>
      </c>
      <c r="I129" s="22">
        <f>SUMIF('Auburn 10M'!$F$2:$F$300,$F129,'Auburn 10M'!$J$2:$J$300)</f>
        <v>0</v>
      </c>
      <c r="J129" s="22">
        <f>SUMIF('Tiger 12K'!$F$2:$F$300,$F129,'Tiger 12K'!$J$2:$J$300)</f>
        <v>0</v>
      </c>
      <c r="K129" s="24">
        <f>SUM(G129:J129)</f>
        <v>4.5</v>
      </c>
    </row>
    <row r="130" spans="1:11" x14ac:dyDescent="0.3">
      <c r="A130" s="3" t="s">
        <v>480</v>
      </c>
      <c r="B130" s="3" t="s">
        <v>481</v>
      </c>
      <c r="C130" s="3" t="s">
        <v>37</v>
      </c>
      <c r="D130" s="3">
        <v>71</v>
      </c>
      <c r="E130" s="3" t="s">
        <v>17</v>
      </c>
      <c r="F130" s="19" t="str">
        <f>A130&amp;B130&amp;C130&amp;E130</f>
        <v>DickJardineMMILLENNIUM RUNNING</v>
      </c>
      <c r="G130" s="22">
        <f>SUMIF('Aviation 4M'!$F$2:$F$300,$F130,'Aviation 4M'!$J$2:$J$300)</f>
        <v>0</v>
      </c>
      <c r="H130" s="22">
        <f>SUMIF('Capital City Classic'!$F$2:$F$300,$F130,'Capital City Classic'!$J$2:$J$300)</f>
        <v>0</v>
      </c>
      <c r="I130" s="22">
        <f>SUMIF('Auburn 10M'!$F$2:$F$300,$F130,'Auburn 10M'!$J$2:$J$300)</f>
        <v>4.5</v>
      </c>
      <c r="J130" s="22">
        <f>SUMIF('Tiger 12K'!$F$2:$F$300,$F130,'Tiger 12K'!$J$2:$J$300)</f>
        <v>0</v>
      </c>
      <c r="K130" s="24">
        <f>SUM(G130:J130)</f>
        <v>4.5</v>
      </c>
    </row>
    <row r="131" spans="1:11" x14ac:dyDescent="0.3">
      <c r="A131" t="s">
        <v>220</v>
      </c>
      <c r="B131" t="s">
        <v>221</v>
      </c>
      <c r="C131" t="s">
        <v>37</v>
      </c>
      <c r="D131">
        <v>39</v>
      </c>
      <c r="E131" s="2" t="s">
        <v>16</v>
      </c>
      <c r="F131" s="19" t="str">
        <f>A131&amp;B131&amp;C131&amp;E131</f>
        <v>RonaldGallantMGREATER DERRY TRACK CLUB</v>
      </c>
      <c r="G131" s="22">
        <f>SUMIF('Aviation 4M'!$F$2:$F$300,$F131,'Aviation 4M'!$J$2:$J$300)</f>
        <v>0</v>
      </c>
      <c r="H131" s="22">
        <f>SUMIF('Capital City Classic'!$F$2:$F$300,$F131,'Capital City Classic'!$J$2:$J$300)</f>
        <v>4.25</v>
      </c>
      <c r="I131" s="22">
        <f>SUMIF('Auburn 10M'!$F$2:$F$300,$F131,'Auburn 10M'!$J$2:$J$300)</f>
        <v>0</v>
      </c>
      <c r="J131" s="22">
        <f>SUMIF('Tiger 12K'!$F$2:$F$300,$F131,'Tiger 12K'!$J$2:$J$300)</f>
        <v>0</v>
      </c>
      <c r="K131" s="24">
        <f>SUM(G131:J131)</f>
        <v>4.25</v>
      </c>
    </row>
    <row r="132" spans="1:11" x14ac:dyDescent="0.3">
      <c r="A132" t="s">
        <v>180</v>
      </c>
      <c r="B132" t="s">
        <v>446</v>
      </c>
      <c r="C132" t="s">
        <v>37</v>
      </c>
      <c r="D132">
        <v>51</v>
      </c>
      <c r="E132" s="3" t="s">
        <v>17</v>
      </c>
      <c r="F132" s="19" t="str">
        <f>A132&amp;B132&amp;C132&amp;E132</f>
        <v>TomStuartMMILLENNIUM RUNNING</v>
      </c>
      <c r="G132" s="22">
        <f>SUMIF('Aviation 4M'!$F$2:$F$300,$F132,'Aviation 4M'!$J$2:$J$300)</f>
        <v>0</v>
      </c>
      <c r="H132" s="22">
        <f>SUMIF('Capital City Classic'!$F$2:$F$300,$F132,'Capital City Classic'!$J$2:$J$300)</f>
        <v>0</v>
      </c>
      <c r="I132" s="22">
        <f>SUMIF('Auburn 10M'!$F$2:$F$300,$F132,'Auburn 10M'!$J$2:$J$300)</f>
        <v>4.25</v>
      </c>
      <c r="J132" s="22">
        <f>SUMIF('Tiger 12K'!$F$2:$F$300,$F132,'Tiger 12K'!$J$2:$J$300)</f>
        <v>0</v>
      </c>
      <c r="K132" s="24">
        <f>SUM(G132:J132)</f>
        <v>4.25</v>
      </c>
    </row>
    <row r="133" spans="1:11" x14ac:dyDescent="0.3">
      <c r="A133" s="3" t="s">
        <v>453</v>
      </c>
      <c r="B133" s="3" t="s">
        <v>454</v>
      </c>
      <c r="C133" s="3" t="s">
        <v>37</v>
      </c>
      <c r="D133" s="3">
        <v>57</v>
      </c>
      <c r="E133" s="3" t="s">
        <v>17</v>
      </c>
      <c r="F133" s="19" t="str">
        <f>A133&amp;B133&amp;C133&amp;E133</f>
        <v>DanKingMMILLENNIUM RUNNING</v>
      </c>
      <c r="G133" s="22">
        <f>SUMIF('Aviation 4M'!$F$2:$F$300,$F133,'Aviation 4M'!$J$2:$J$300)</f>
        <v>0</v>
      </c>
      <c r="H133" s="22">
        <f>SUMIF('Capital City Classic'!$F$2:$F$300,$F133,'Capital City Classic'!$J$2:$J$300)</f>
        <v>0</v>
      </c>
      <c r="I133" s="22">
        <f>SUMIF('Auburn 10M'!$F$2:$F$300,$F133,'Auburn 10M'!$J$2:$J$300)</f>
        <v>4</v>
      </c>
      <c r="J133" s="22">
        <f>SUMIF('Tiger 12K'!$F$2:$F$300,$F133,'Tiger 12K'!$J$2:$J$300)</f>
        <v>0</v>
      </c>
      <c r="K133" s="24">
        <f>SUM(G133:J133)</f>
        <v>4</v>
      </c>
    </row>
    <row r="134" spans="1:11" x14ac:dyDescent="0.3">
      <c r="A134" t="s">
        <v>349</v>
      </c>
      <c r="B134" t="s">
        <v>350</v>
      </c>
      <c r="C134" t="s">
        <v>37</v>
      </c>
      <c r="D134">
        <v>48</v>
      </c>
      <c r="E134" s="2" t="s">
        <v>15</v>
      </c>
      <c r="F134" s="19" t="str">
        <f>A134&amp;B134&amp;C134&amp;E134</f>
        <v>MartyBillingsMGATE CITY STRIDERS</v>
      </c>
      <c r="G134" s="22">
        <f>SUMIF('Aviation 4M'!$F$2:$F$300,$F134,'Aviation 4M'!$J$2:$J$300)</f>
        <v>0</v>
      </c>
      <c r="H134" s="22">
        <f>SUMIF('Capital City Classic'!$F$2:$F$300,$F134,'Capital City Classic'!$J$2:$J$300)</f>
        <v>0</v>
      </c>
      <c r="I134" s="22">
        <f>SUMIF('Auburn 10M'!$F$2:$F$300,$F134,'Auburn 10M'!$J$2:$J$300)</f>
        <v>3.5</v>
      </c>
      <c r="J134" s="22">
        <f>SUMIF('Tiger 12K'!$F$2:$F$300,$F134,'Tiger 12K'!$J$2:$J$300)</f>
        <v>0</v>
      </c>
      <c r="K134" s="24">
        <f>SUM(G134:J134)</f>
        <v>3.5</v>
      </c>
    </row>
    <row r="135" spans="1:11" x14ac:dyDescent="0.3">
      <c r="A135" t="s">
        <v>222</v>
      </c>
      <c r="B135" t="s">
        <v>223</v>
      </c>
      <c r="C135" t="s">
        <v>37</v>
      </c>
      <c r="D135">
        <v>79</v>
      </c>
      <c r="E135" s="2" t="s">
        <v>15</v>
      </c>
      <c r="F135" s="19" t="str">
        <f>A135&amp;B135&amp;C135&amp;E135</f>
        <v>RaymondBoutotteMGATE CITY STRIDERS</v>
      </c>
      <c r="G135" s="22">
        <f>SUMIF('Aviation 4M'!$F$2:$F$300,$F135,'Aviation 4M'!$J$2:$J$300)</f>
        <v>0</v>
      </c>
      <c r="H135" s="22">
        <f>SUMIF('Capital City Classic'!$F$2:$F$300,$F135,'Capital City Classic'!$J$2:$J$300)</f>
        <v>3.5</v>
      </c>
      <c r="I135" s="22">
        <f>SUMIF('Auburn 10M'!$F$2:$F$300,$F135,'Auburn 10M'!$J$2:$J$300)</f>
        <v>0</v>
      </c>
      <c r="J135" s="22">
        <f>SUMIF('Tiger 12K'!$F$2:$F$300,$F135,'Tiger 12K'!$J$2:$J$300)</f>
        <v>0</v>
      </c>
      <c r="K135" s="24">
        <f>SUM(G135:J135)</f>
        <v>3.5</v>
      </c>
    </row>
    <row r="136" spans="1:11" x14ac:dyDescent="0.3">
      <c r="A136" t="s">
        <v>224</v>
      </c>
      <c r="B136" t="s">
        <v>225</v>
      </c>
      <c r="C136" t="s">
        <v>37</v>
      </c>
      <c r="D136">
        <v>73</v>
      </c>
      <c r="E136" s="3" t="s">
        <v>17</v>
      </c>
      <c r="F136" s="19" t="str">
        <f>A136&amp;B136&amp;C136&amp;E136</f>
        <v>FrederickAndersonMMILLENNIUM RUNNING</v>
      </c>
      <c r="G136" s="22">
        <f>SUMIF('Aviation 4M'!$F$2:$F$300,$F136,'Aviation 4M'!$J$2:$J$300)</f>
        <v>0</v>
      </c>
      <c r="H136" s="22">
        <f>SUMIF('Capital City Classic'!$F$2:$F$300,$F136,'Capital City Classic'!$J$2:$J$300)</f>
        <v>3.25</v>
      </c>
      <c r="I136" s="22">
        <f>SUMIF('Auburn 10M'!$F$2:$F$300,$F136,'Auburn 10M'!$J$2:$J$300)</f>
        <v>0</v>
      </c>
      <c r="J136" s="22">
        <f>SUMIF('Tiger 12K'!$F$2:$F$300,$F136,'Tiger 12K'!$J$2:$J$300)</f>
        <v>0</v>
      </c>
      <c r="K136" s="24">
        <f>SUM(G136:J136)</f>
        <v>3.25</v>
      </c>
    </row>
    <row r="137" spans="1:11" x14ac:dyDescent="0.3">
      <c r="A137" t="s">
        <v>226</v>
      </c>
      <c r="B137" t="s">
        <v>227</v>
      </c>
      <c r="C137" t="s">
        <v>37</v>
      </c>
      <c r="D137">
        <v>52</v>
      </c>
      <c r="E137" s="3" t="s">
        <v>17</v>
      </c>
      <c r="F137" s="19" t="str">
        <f>A137&amp;B137&amp;C137&amp;E137</f>
        <v>JonBurpeeMMILLENNIUM RUNNING</v>
      </c>
      <c r="G137" s="22">
        <f>SUMIF('Aviation 4M'!$F$2:$F$300,$F137,'Aviation 4M'!$J$2:$J$300)</f>
        <v>0</v>
      </c>
      <c r="H137" s="22">
        <f>SUMIF('Capital City Classic'!$F$2:$F$300,$F137,'Capital City Classic'!$J$2:$J$300)</f>
        <v>2.8</v>
      </c>
      <c r="I137" s="22">
        <f>SUMIF('Auburn 10M'!$F$2:$F$300,$F137,'Auburn 10M'!$J$2:$J$300)</f>
        <v>0</v>
      </c>
      <c r="J137" s="22">
        <f>SUMIF('Tiger 12K'!$F$2:$F$300,$F137,'Tiger 12K'!$J$2:$J$300)</f>
        <v>0</v>
      </c>
      <c r="K137" s="24">
        <f>SUM(G137:J137)</f>
        <v>2.8</v>
      </c>
    </row>
    <row r="138" spans="1:11" x14ac:dyDescent="0.3">
      <c r="A138" t="s">
        <v>403</v>
      </c>
      <c r="B138" t="s">
        <v>404</v>
      </c>
      <c r="C138" t="s">
        <v>37</v>
      </c>
      <c r="D138">
        <v>64</v>
      </c>
      <c r="E138" s="2" t="s">
        <v>16</v>
      </c>
      <c r="F138" s="19" t="str">
        <f>A138&amp;B138&amp;C138&amp;E138</f>
        <v>BryanKermanMGREATER DERRY TRACK CLUB</v>
      </c>
      <c r="G138" s="22">
        <f>SUMIF('Aviation 4M'!$F$2:$F$300,$F138,'Aviation 4M'!$J$2:$J$300)</f>
        <v>0</v>
      </c>
      <c r="H138" s="22">
        <f>SUMIF('Capital City Classic'!$F$2:$F$300,$F138,'Capital City Classic'!$J$2:$J$300)</f>
        <v>0</v>
      </c>
      <c r="I138" s="22">
        <f>SUMIF('Auburn 10M'!$F$2:$F$300,$F138,'Auburn 10M'!$J$2:$J$300)</f>
        <v>2.8</v>
      </c>
      <c r="J138" s="22">
        <f>SUMIF('Tiger 12K'!$F$2:$F$300,$F138,'Tiger 12K'!$J$2:$J$300)</f>
        <v>0</v>
      </c>
      <c r="K138" s="24">
        <f>SUM(G138:J138)</f>
        <v>2.8</v>
      </c>
    </row>
    <row r="139" spans="1:11" x14ac:dyDescent="0.3">
      <c r="A139" t="s">
        <v>228</v>
      </c>
      <c r="B139" t="s">
        <v>183</v>
      </c>
      <c r="C139" t="s">
        <v>37</v>
      </c>
      <c r="D139">
        <v>19</v>
      </c>
      <c r="E139" s="2" t="s">
        <v>16</v>
      </c>
      <c r="F139" s="19" t="str">
        <f>A139&amp;B139&amp;C139&amp;E139</f>
        <v>JackAlizioMGREATER DERRY TRACK CLUB</v>
      </c>
      <c r="G139" s="22">
        <f>SUMIF('Aviation 4M'!$F$2:$F$300,$F139,'Aviation 4M'!$J$2:$J$300)</f>
        <v>0</v>
      </c>
      <c r="H139" s="22">
        <f>SUMIF('Capital City Classic'!$F$2:$F$300,$F139,'Capital City Classic'!$J$2:$J$300)</f>
        <v>2.6</v>
      </c>
      <c r="I139" s="22">
        <f>SUMIF('Auburn 10M'!$F$2:$F$300,$F139,'Auburn 10M'!$J$2:$J$300)</f>
        <v>0</v>
      </c>
      <c r="J139" s="22">
        <f>SUMIF('Tiger 12K'!$F$2:$F$300,$F139,'Tiger 12K'!$J$2:$J$300)</f>
        <v>0</v>
      </c>
      <c r="K139" s="24">
        <f>SUM(G139:J139)</f>
        <v>2.6</v>
      </c>
    </row>
    <row r="140" spans="1:11" x14ac:dyDescent="0.3">
      <c r="A140" t="s">
        <v>435</v>
      </c>
      <c r="B140" t="s">
        <v>436</v>
      </c>
      <c r="C140" t="s">
        <v>37</v>
      </c>
      <c r="D140">
        <v>30</v>
      </c>
      <c r="E140" s="3" t="s">
        <v>17</v>
      </c>
      <c r="F140" s="19" t="str">
        <f>A140&amp;B140&amp;C140&amp;E140</f>
        <v>SamKilhamMMILLENNIUM RUNNING</v>
      </c>
      <c r="G140" s="22">
        <f>SUMIF('Aviation 4M'!$F$2:$F$300,$F140,'Aviation 4M'!$J$2:$J$300)</f>
        <v>0</v>
      </c>
      <c r="H140" s="22">
        <f>SUMIF('Capital City Classic'!$F$2:$F$300,$F140,'Capital City Classic'!$J$2:$J$300)</f>
        <v>0</v>
      </c>
      <c r="I140" s="22">
        <f>SUMIF('Auburn 10M'!$F$2:$F$300,$F140,'Auburn 10M'!$J$2:$J$300)</f>
        <v>2.6</v>
      </c>
      <c r="J140" s="22">
        <f>SUMIF('Tiger 12K'!$F$2:$F$300,$F140,'Tiger 12K'!$J$2:$J$300)</f>
        <v>0</v>
      </c>
      <c r="K140" s="24">
        <f>SUM(G140:J140)</f>
        <v>2.6</v>
      </c>
    </row>
    <row r="141" spans="1:11" x14ac:dyDescent="0.3">
      <c r="A141" t="s">
        <v>233</v>
      </c>
      <c r="B141" t="s">
        <v>234</v>
      </c>
      <c r="C141" t="s">
        <v>37</v>
      </c>
      <c r="D141">
        <v>23</v>
      </c>
      <c r="E141" s="3" t="s">
        <v>17</v>
      </c>
      <c r="F141" s="19" t="str">
        <f>A141&amp;B141&amp;C141&amp;E141</f>
        <v>HaydenLayneMMILLENNIUM RUNNING</v>
      </c>
      <c r="G141" s="22">
        <f>SUMIF('Aviation 4M'!$F$2:$F$300,$F141,'Aviation 4M'!$J$2:$J$300)</f>
        <v>0</v>
      </c>
      <c r="H141" s="22">
        <f>SUMIF('Capital City Classic'!$F$2:$F$300,$F141,'Capital City Classic'!$J$2:$J$300)</f>
        <v>1.4</v>
      </c>
      <c r="I141" s="22">
        <f>SUMIF('Auburn 10M'!$F$2:$F$300,$F141,'Auburn 10M'!$J$2:$J$300)</f>
        <v>1</v>
      </c>
      <c r="J141" s="22">
        <f>SUMIF('Tiger 12K'!$F$2:$F$300,$F141,'Tiger 12K'!$J$2:$J$300)</f>
        <v>0</v>
      </c>
      <c r="K141" s="24">
        <f>SUM(G141:J141)</f>
        <v>2.4</v>
      </c>
    </row>
    <row r="142" spans="1:11" x14ac:dyDescent="0.3">
      <c r="A142" s="3" t="s">
        <v>68</v>
      </c>
      <c r="B142" s="3" t="s">
        <v>459</v>
      </c>
      <c r="C142" s="3" t="s">
        <v>37</v>
      </c>
      <c r="D142" s="3">
        <v>55</v>
      </c>
      <c r="E142" s="3" t="s">
        <v>17</v>
      </c>
      <c r="F142" s="19" t="str">
        <f>A142&amp;B142&amp;C142&amp;E142</f>
        <v>JeremyGillMMILLENNIUM RUNNING</v>
      </c>
      <c r="G142" s="22">
        <f>SUMIF('Aviation 4M'!$F$2:$F$300,$F142,'Aviation 4M'!$J$2:$J$300)</f>
        <v>0</v>
      </c>
      <c r="H142" s="22">
        <f>SUMIF('Capital City Classic'!$F$2:$F$300,$F142,'Capital City Classic'!$J$2:$J$300)</f>
        <v>0</v>
      </c>
      <c r="I142" s="22">
        <f>SUMIF('Auburn 10M'!$F$2:$F$300,$F142,'Auburn 10M'!$J$2:$J$300)</f>
        <v>2.4</v>
      </c>
      <c r="J142" s="22">
        <f>SUMIF('Tiger 12K'!$F$2:$F$300,$F142,'Tiger 12K'!$J$2:$J$300)</f>
        <v>0</v>
      </c>
      <c r="K142" s="24">
        <f>SUM(G142:J142)</f>
        <v>2.4</v>
      </c>
    </row>
    <row r="143" spans="1:11" x14ac:dyDescent="0.3">
      <c r="A143" t="s">
        <v>70</v>
      </c>
      <c r="B143" t="s">
        <v>389</v>
      </c>
      <c r="C143" t="s">
        <v>37</v>
      </c>
      <c r="D143">
        <v>36</v>
      </c>
      <c r="E143" s="2" t="s">
        <v>16</v>
      </c>
      <c r="F143" s="19" t="str">
        <f>A143&amp;B143&amp;C143&amp;E143</f>
        <v>BrianKiMGREATER DERRY TRACK CLUB</v>
      </c>
      <c r="G143" s="22">
        <f>SUMIF('Aviation 4M'!$F$2:$F$300,$F143,'Aviation 4M'!$J$2:$J$300)</f>
        <v>0</v>
      </c>
      <c r="H143" s="22">
        <f>SUMIF('Capital City Classic'!$F$2:$F$300,$F143,'Capital City Classic'!$J$2:$J$300)</f>
        <v>0</v>
      </c>
      <c r="I143" s="22">
        <f>SUMIF('Auburn 10M'!$F$2:$F$300,$F143,'Auburn 10M'!$J$2:$J$300)</f>
        <v>2.2000000000000002</v>
      </c>
      <c r="J143" s="22">
        <f>SUMIF('Tiger 12K'!$F$2:$F$300,$F143,'Tiger 12K'!$J$2:$J$300)</f>
        <v>0</v>
      </c>
      <c r="K143" s="24">
        <f>SUM(G143:J143)</f>
        <v>2.2000000000000002</v>
      </c>
    </row>
    <row r="144" spans="1:11" x14ac:dyDescent="0.3">
      <c r="A144" t="s">
        <v>396</v>
      </c>
      <c r="B144" t="s">
        <v>397</v>
      </c>
      <c r="C144" t="s">
        <v>37</v>
      </c>
      <c r="D144">
        <v>51</v>
      </c>
      <c r="E144" s="2" t="s">
        <v>16</v>
      </c>
      <c r="F144" s="19" t="str">
        <f>A144&amp;B144&amp;C144&amp;E144</f>
        <v>ClintHavensMGREATER DERRY TRACK CLUB</v>
      </c>
      <c r="G144" s="22">
        <f>SUMIF('Aviation 4M'!$F$2:$F$300,$F144,'Aviation 4M'!$J$2:$J$300)</f>
        <v>0</v>
      </c>
      <c r="H144" s="22">
        <f>SUMIF('Capital City Classic'!$F$2:$F$300,$F144,'Capital City Classic'!$J$2:$J$300)</f>
        <v>0</v>
      </c>
      <c r="I144" s="22">
        <f>SUMIF('Auburn 10M'!$F$2:$F$300,$F144,'Auburn 10M'!$J$2:$J$300)</f>
        <v>2</v>
      </c>
      <c r="J144" s="22">
        <f>SUMIF('Tiger 12K'!$F$2:$F$300,$F144,'Tiger 12K'!$J$2:$J$300)</f>
        <v>0</v>
      </c>
      <c r="K144" s="24">
        <f>SUM(G144:J144)</f>
        <v>2</v>
      </c>
    </row>
    <row r="145" spans="1:11" x14ac:dyDescent="0.3">
      <c r="A145" t="s">
        <v>180</v>
      </c>
      <c r="B145" t="s">
        <v>229</v>
      </c>
      <c r="C145" t="s">
        <v>37</v>
      </c>
      <c r="D145">
        <v>67</v>
      </c>
      <c r="E145" s="3" t="s">
        <v>17</v>
      </c>
      <c r="F145" s="19" t="str">
        <f>A145&amp;B145&amp;C145&amp;E145</f>
        <v>TomRaffioMMILLENNIUM RUNNING</v>
      </c>
      <c r="G145" s="22">
        <f>SUMIF('Aviation 4M'!$F$2:$F$300,$F145,'Aviation 4M'!$J$2:$J$300)</f>
        <v>0</v>
      </c>
      <c r="H145" s="22">
        <f>SUMIF('Capital City Classic'!$F$2:$F$300,$F145,'Capital City Classic'!$J$2:$J$300)</f>
        <v>2</v>
      </c>
      <c r="I145" s="22">
        <f>SUMIF('Auburn 10M'!$F$2:$F$300,$F145,'Auburn 10M'!$J$2:$J$300)</f>
        <v>0</v>
      </c>
      <c r="J145" s="22">
        <f>SUMIF('Tiger 12K'!$F$2:$F$300,$F145,'Tiger 12K'!$J$2:$J$300)</f>
        <v>0</v>
      </c>
      <c r="K145" s="24">
        <f>SUM(G145:J145)</f>
        <v>2</v>
      </c>
    </row>
    <row r="146" spans="1:11" x14ac:dyDescent="0.3">
      <c r="A146" t="s">
        <v>230</v>
      </c>
      <c r="B146" t="s">
        <v>128</v>
      </c>
      <c r="C146" t="s">
        <v>37</v>
      </c>
      <c r="D146">
        <v>16</v>
      </c>
      <c r="E146" s="2" t="s">
        <v>16</v>
      </c>
      <c r="F146" s="19" t="str">
        <f>A146&amp;B146&amp;C146&amp;E146</f>
        <v>AaravVidyarthyMGREATER DERRY TRACK CLUB</v>
      </c>
      <c r="G146" s="22">
        <f>SUMIF('Aviation 4M'!$F$2:$F$300,$F146,'Aviation 4M'!$J$2:$J$300)</f>
        <v>0</v>
      </c>
      <c r="H146" s="22">
        <f>SUMIF('Capital City Classic'!$F$2:$F$300,$F146,'Capital City Classic'!$J$2:$J$300)</f>
        <v>1.8</v>
      </c>
      <c r="I146" s="22">
        <f>SUMIF('Auburn 10M'!$F$2:$F$300,$F146,'Auburn 10M'!$J$2:$J$300)</f>
        <v>0</v>
      </c>
      <c r="J146" s="22">
        <f>SUMIF('Tiger 12K'!$F$2:$F$300,$F146,'Tiger 12K'!$J$2:$J$300)</f>
        <v>0</v>
      </c>
      <c r="K146" s="24">
        <f>SUM(G146:J146)</f>
        <v>1.8</v>
      </c>
    </row>
    <row r="147" spans="1:11" x14ac:dyDescent="0.3">
      <c r="A147" t="s">
        <v>74</v>
      </c>
      <c r="B147" t="s">
        <v>231</v>
      </c>
      <c r="C147" t="s">
        <v>37</v>
      </c>
      <c r="D147">
        <v>73</v>
      </c>
      <c r="E147" s="3" t="s">
        <v>17</v>
      </c>
      <c r="F147" s="19" t="str">
        <f>A147&amp;B147&amp;C147&amp;E147</f>
        <v>JamesLoveringMMILLENNIUM RUNNING</v>
      </c>
      <c r="G147" s="22">
        <f>SUMIF('Aviation 4M'!$F$2:$F$300,$F147,'Aviation 4M'!$J$2:$J$300)</f>
        <v>0</v>
      </c>
      <c r="H147" s="22">
        <f>SUMIF('Capital City Classic'!$F$2:$F$300,$F147,'Capital City Classic'!$J$2:$J$300)</f>
        <v>1.6</v>
      </c>
      <c r="I147" s="22">
        <f>SUMIF('Auburn 10M'!$F$2:$F$300,$F147,'Auburn 10M'!$J$2:$J$300)</f>
        <v>0</v>
      </c>
      <c r="J147" s="22">
        <f>SUMIF('Tiger 12K'!$F$2:$F$300,$F147,'Tiger 12K'!$J$2:$J$300)</f>
        <v>0</v>
      </c>
      <c r="K147" s="24">
        <f>SUM(G147:J147)</f>
        <v>1.6</v>
      </c>
    </row>
    <row r="148" spans="1:11" x14ac:dyDescent="0.3">
      <c r="A148" t="s">
        <v>439</v>
      </c>
      <c r="B148" t="s">
        <v>440</v>
      </c>
      <c r="C148" t="s">
        <v>37</v>
      </c>
      <c r="D148">
        <v>25</v>
      </c>
      <c r="E148" s="3" t="s">
        <v>17</v>
      </c>
      <c r="F148" s="19" t="str">
        <f>A148&amp;B148&amp;C148&amp;E148</f>
        <v>AidenGindinMMILLENNIUM RUNNING</v>
      </c>
      <c r="G148" s="22">
        <f>SUMIF('Aviation 4M'!$F$2:$F$300,$F148,'Aviation 4M'!$J$2:$J$300)</f>
        <v>0</v>
      </c>
      <c r="H148" s="22">
        <f>SUMIF('Capital City Classic'!$F$2:$F$300,$F148,'Capital City Classic'!$J$2:$J$300)</f>
        <v>0</v>
      </c>
      <c r="I148" s="22">
        <f>SUMIF('Auburn 10M'!$F$2:$F$300,$F148,'Auburn 10M'!$J$2:$J$300)</f>
        <v>1.5</v>
      </c>
      <c r="J148" s="22">
        <f>SUMIF('Tiger 12K'!$F$2:$F$300,$F148,'Tiger 12K'!$J$2:$J$300)</f>
        <v>0</v>
      </c>
      <c r="K148" s="24">
        <f>SUM(G148:J148)</f>
        <v>1.5</v>
      </c>
    </row>
    <row r="149" spans="1:11" x14ac:dyDescent="0.3">
      <c r="A149" t="s">
        <v>139</v>
      </c>
      <c r="B149" t="s">
        <v>232</v>
      </c>
      <c r="C149" t="s">
        <v>37</v>
      </c>
      <c r="D149">
        <v>72</v>
      </c>
      <c r="E149" s="2" t="s">
        <v>16</v>
      </c>
      <c r="F149" s="19" t="str">
        <f>A149&amp;B149&amp;C149&amp;E149</f>
        <v>RobertKneppMGREATER DERRY TRACK CLUB</v>
      </c>
      <c r="G149" s="22">
        <f>SUMIF('Aviation 4M'!$F$2:$F$300,$F149,'Aviation 4M'!$J$2:$J$300)</f>
        <v>0</v>
      </c>
      <c r="H149" s="22">
        <f>SUMIF('Capital City Classic'!$F$2:$F$300,$F149,'Capital City Classic'!$J$2:$J$300)</f>
        <v>1.5</v>
      </c>
      <c r="I149" s="22">
        <f>SUMIF('Auburn 10M'!$F$2:$F$300,$F149,'Auburn 10M'!$J$2:$J$300)</f>
        <v>0</v>
      </c>
      <c r="J149" s="22">
        <f>SUMIF('Tiger 12K'!$F$2:$F$300,$F149,'Tiger 12K'!$J$2:$J$300)</f>
        <v>0</v>
      </c>
      <c r="K149" s="24">
        <f>SUM(G149:J149)</f>
        <v>1.5</v>
      </c>
    </row>
    <row r="150" spans="1:11" x14ac:dyDescent="0.3">
      <c r="A150" t="s">
        <v>235</v>
      </c>
      <c r="B150" t="s">
        <v>128</v>
      </c>
      <c r="C150" t="s">
        <v>37</v>
      </c>
      <c r="D150">
        <v>20</v>
      </c>
      <c r="E150" s="2" t="s">
        <v>16</v>
      </c>
      <c r="F150" s="19" t="str">
        <f>A150&amp;B150&amp;C150&amp;E150</f>
        <v>AaryanVidyarthyMGREATER DERRY TRACK CLUB</v>
      </c>
      <c r="G150" s="22">
        <f>SUMIF('Aviation 4M'!$F$2:$F$300,$F150,'Aviation 4M'!$J$2:$J$300)</f>
        <v>0</v>
      </c>
      <c r="H150" s="22">
        <f>SUMIF('Capital City Classic'!$F$2:$F$300,$F150,'Capital City Classic'!$J$2:$J$300)</f>
        <v>1.3</v>
      </c>
      <c r="I150" s="22">
        <f>SUMIF('Auburn 10M'!$F$2:$F$300,$F150,'Auburn 10M'!$J$2:$J$300)</f>
        <v>0</v>
      </c>
      <c r="J150" s="22">
        <f>SUMIF('Tiger 12K'!$F$2:$F$300,$F150,'Tiger 12K'!$J$2:$J$300)</f>
        <v>0</v>
      </c>
      <c r="K150" s="24">
        <f>SUM(G150:J150)</f>
        <v>1.3</v>
      </c>
    </row>
    <row r="151" spans="1:11" x14ac:dyDescent="0.3">
      <c r="A151" s="3" t="s">
        <v>63</v>
      </c>
      <c r="B151" s="3" t="s">
        <v>548</v>
      </c>
      <c r="C151" s="3" t="s">
        <v>37</v>
      </c>
      <c r="D151" s="3">
        <v>32</v>
      </c>
      <c r="E151" s="3" t="s">
        <v>17</v>
      </c>
      <c r="F151" s="19" t="str">
        <f>A151&amp;B151&amp;C151&amp;E151</f>
        <v>JohnBucceriMMILLENNIUM RUNNING</v>
      </c>
      <c r="G151" s="22">
        <f>SUMIF('Aviation 4M'!$F$2:$F$300,$F151,'Aviation 4M'!$J$2:$J$300)</f>
        <v>0</v>
      </c>
      <c r="H151" s="22">
        <f>SUMIF('Capital City Classic'!$F$2:$F$300,$F151,'Capital City Classic'!$J$2:$J$300)</f>
        <v>0</v>
      </c>
      <c r="I151" s="22">
        <f>SUMIF('Auburn 10M'!$F$2:$F$300,$F151,'Auburn 10M'!$J$2:$J$300)</f>
        <v>1.2</v>
      </c>
      <c r="J151" s="22">
        <f>SUMIF('Tiger 12K'!$F$2:$F$300,$F151,'Tiger 12K'!$J$2:$J$300)</f>
        <v>0</v>
      </c>
      <c r="K151" s="24">
        <f>SUM(G151:J151)</f>
        <v>1.2</v>
      </c>
    </row>
    <row r="152" spans="1:11" x14ac:dyDescent="0.3">
      <c r="A152" t="s">
        <v>236</v>
      </c>
      <c r="B152" t="s">
        <v>237</v>
      </c>
      <c r="C152" t="s">
        <v>37</v>
      </c>
      <c r="D152">
        <v>48</v>
      </c>
      <c r="E152" s="2" t="s">
        <v>15</v>
      </c>
      <c r="F152" s="19" t="str">
        <f>A152&amp;B152&amp;C152&amp;E152</f>
        <v>AdamGerhardMGATE CITY STRIDERS</v>
      </c>
      <c r="G152" s="22">
        <f>SUMIF('Aviation 4M'!$F$2:$F$300,$F152,'Aviation 4M'!$J$2:$J$300)</f>
        <v>0</v>
      </c>
      <c r="H152" s="22">
        <f>SUMIF('Capital City Classic'!$F$2:$F$300,$F152,'Capital City Classic'!$J$2:$J$300)</f>
        <v>1.2</v>
      </c>
      <c r="I152" s="22">
        <f>SUMIF('Auburn 10M'!$F$2:$F$300,$F152,'Auburn 10M'!$J$2:$J$300)</f>
        <v>0</v>
      </c>
      <c r="J152" s="22">
        <f>SUMIF('Tiger 12K'!$F$2:$F$300,$F152,'Tiger 12K'!$J$2:$J$300)</f>
        <v>0</v>
      </c>
      <c r="K152" s="24">
        <f>SUM(G152:J152)</f>
        <v>1.2</v>
      </c>
    </row>
    <row r="153" spans="1:11" x14ac:dyDescent="0.3">
      <c r="A153" s="3" t="s">
        <v>76</v>
      </c>
      <c r="B153" s="3" t="s">
        <v>514</v>
      </c>
      <c r="C153" s="3" t="s">
        <v>37</v>
      </c>
      <c r="D153" s="3">
        <v>19</v>
      </c>
      <c r="E153" s="3" t="s">
        <v>17</v>
      </c>
      <c r="F153" s="19" t="str">
        <f>A153&amp;B153&amp;C153&amp;E153</f>
        <v>MatthewResnickMMILLENNIUM RUNNING</v>
      </c>
      <c r="G153" s="22">
        <f>SUMIF('Aviation 4M'!$F$2:$F$300,$F153,'Aviation 4M'!$J$2:$J$300)</f>
        <v>0</v>
      </c>
      <c r="H153" s="22">
        <f>SUMIF('Capital City Classic'!$F$2:$F$300,$F153,'Capital City Classic'!$J$2:$J$300)</f>
        <v>0</v>
      </c>
      <c r="I153" s="22">
        <f>SUMIF('Auburn 10M'!$F$2:$F$300,$F153,'Auburn 10M'!$J$2:$J$300)</f>
        <v>1</v>
      </c>
      <c r="J153" s="22">
        <f>SUMIF('Tiger 12K'!$F$2:$F$300,$F153,'Tiger 12K'!$J$2:$J$300)</f>
        <v>0</v>
      </c>
      <c r="K153" s="24">
        <f>SUM(G153:J153)</f>
        <v>1</v>
      </c>
    </row>
    <row r="154" spans="1:11" x14ac:dyDescent="0.3">
      <c r="A154" t="s">
        <v>392</v>
      </c>
      <c r="B154" t="s">
        <v>393</v>
      </c>
      <c r="C154" t="s">
        <v>37</v>
      </c>
      <c r="D154">
        <v>26</v>
      </c>
      <c r="E154" s="2" t="s">
        <v>16</v>
      </c>
      <c r="F154" s="19" t="str">
        <f>A154&amp;B154&amp;C154&amp;E154</f>
        <v>DemickHobbsMGREATER DERRY TRACK CLUB</v>
      </c>
      <c r="G154" s="22">
        <f>SUMIF('Aviation 4M'!$F$2:$F$300,$F154,'Aviation 4M'!$J$2:$J$300)</f>
        <v>0</v>
      </c>
      <c r="H154" s="22">
        <f>SUMIF('Capital City Classic'!$F$2:$F$300,$F154,'Capital City Classic'!$J$2:$J$300)</f>
        <v>0</v>
      </c>
      <c r="I154" s="22">
        <f>SUMIF('Auburn 10M'!$F$2:$F$300,$F154,'Auburn 10M'!$J$2:$J$300)</f>
        <v>1</v>
      </c>
      <c r="J154" s="22">
        <f>SUMIF('Tiger 12K'!$F$2:$F$300,$F154,'Tiger 12K'!$J$2:$J$300)</f>
        <v>0</v>
      </c>
      <c r="K154" s="24">
        <f>SUM(G154:J154)</f>
        <v>1</v>
      </c>
    </row>
    <row r="155" spans="1:11" x14ac:dyDescent="0.3">
      <c r="A155" t="s">
        <v>358</v>
      </c>
      <c r="B155" t="s">
        <v>359</v>
      </c>
      <c r="C155" t="s">
        <v>37</v>
      </c>
      <c r="D155">
        <v>31</v>
      </c>
      <c r="E155" s="2" t="s">
        <v>15</v>
      </c>
      <c r="F155" s="19" t="str">
        <f>A155&amp;B155&amp;C155&amp;E155</f>
        <v>SamuelJudgeMGATE CITY STRIDERS</v>
      </c>
      <c r="G155" s="22">
        <f>SUMIF('Aviation 4M'!$F$2:$F$300,$F155,'Aviation 4M'!$J$2:$J$300)</f>
        <v>0</v>
      </c>
      <c r="H155" s="22">
        <f>SUMIF('Capital City Classic'!$F$2:$F$300,$F155,'Capital City Classic'!$J$2:$J$300)</f>
        <v>0</v>
      </c>
      <c r="I155" s="22">
        <f>SUMIF('Auburn 10M'!$F$2:$F$300,$F155,'Auburn 10M'!$J$2:$J$300)</f>
        <v>1</v>
      </c>
      <c r="J155" s="22">
        <f>SUMIF('Tiger 12K'!$F$2:$F$300,$F155,'Tiger 12K'!$J$2:$J$300)</f>
        <v>0</v>
      </c>
      <c r="K155" s="24">
        <f>SUM(G155:J155)</f>
        <v>1</v>
      </c>
    </row>
    <row r="156" spans="1:11" x14ac:dyDescent="0.3">
      <c r="A156" s="3" t="s">
        <v>507</v>
      </c>
      <c r="B156" s="3" t="s">
        <v>508</v>
      </c>
      <c r="C156" s="3" t="s">
        <v>37</v>
      </c>
      <c r="D156" s="3">
        <v>32</v>
      </c>
      <c r="E156" s="3" t="s">
        <v>17</v>
      </c>
      <c r="F156" s="19" t="str">
        <f>A156&amp;B156&amp;C156&amp;E156</f>
        <v>Zachary CPlanteMMILLENNIUM RUNNING</v>
      </c>
      <c r="G156" s="22">
        <f>SUMIF('Aviation 4M'!$F$2:$F$300,$F156,'Aviation 4M'!$J$2:$J$300)</f>
        <v>0</v>
      </c>
      <c r="H156" s="22">
        <f>SUMIF('Capital City Classic'!$F$2:$F$300,$F156,'Capital City Classic'!$J$2:$J$300)</f>
        <v>0</v>
      </c>
      <c r="I156" s="22">
        <f>SUMIF('Auburn 10M'!$F$2:$F$300,$F156,'Auburn 10M'!$J$2:$J$300)</f>
        <v>1</v>
      </c>
      <c r="J156" s="22">
        <f>SUMIF('Tiger 12K'!$F$2:$F$300,$F156,'Tiger 12K'!$J$2:$J$300)</f>
        <v>0</v>
      </c>
      <c r="K156" s="24">
        <f>SUM(G156:J156)</f>
        <v>1</v>
      </c>
    </row>
    <row r="157" spans="1:11" x14ac:dyDescent="0.3">
      <c r="A157" t="s">
        <v>354</v>
      </c>
      <c r="B157" t="s">
        <v>355</v>
      </c>
      <c r="C157" t="s">
        <v>37</v>
      </c>
      <c r="D157">
        <v>38</v>
      </c>
      <c r="E157" s="2" t="s">
        <v>15</v>
      </c>
      <c r="F157" s="19" t="str">
        <f>A157&amp;B157&amp;C157&amp;E157</f>
        <v>WilliamBenedumMGATE CITY STRIDERS</v>
      </c>
      <c r="G157" s="22">
        <f>SUMIF('Aviation 4M'!$F$2:$F$300,$F157,'Aviation 4M'!$J$2:$J$300)</f>
        <v>0</v>
      </c>
      <c r="H157" s="22">
        <f>SUMIF('Capital City Classic'!$F$2:$F$300,$F157,'Capital City Classic'!$J$2:$J$300)</f>
        <v>0</v>
      </c>
      <c r="I157" s="22">
        <f>SUMIF('Auburn 10M'!$F$2:$F$300,$F157,'Auburn 10M'!$J$2:$J$300)</f>
        <v>1</v>
      </c>
      <c r="J157" s="22">
        <f>SUMIF('Tiger 12K'!$F$2:$F$300,$F157,'Tiger 12K'!$J$2:$J$300)</f>
        <v>0</v>
      </c>
      <c r="K157" s="24">
        <f>SUM(G157:J157)</f>
        <v>1</v>
      </c>
    </row>
    <row r="158" spans="1:11" x14ac:dyDescent="0.3">
      <c r="A158" s="3" t="s">
        <v>441</v>
      </c>
      <c r="B158" s="3" t="s">
        <v>529</v>
      </c>
      <c r="C158" s="3" t="s">
        <v>37</v>
      </c>
      <c r="D158" s="3">
        <v>41</v>
      </c>
      <c r="E158" s="2" t="s">
        <v>18</v>
      </c>
      <c r="F158" s="19" t="str">
        <f>A158&amp;B158&amp;C158&amp;E158</f>
        <v>RyanScelzaMUPPER VALLEY RUNNING CLUB</v>
      </c>
      <c r="G158" s="22">
        <f>SUMIF('Aviation 4M'!$F$2:$F$300,$F158,'Aviation 4M'!$J$2:$J$300)</f>
        <v>0</v>
      </c>
      <c r="H158" s="22">
        <f>SUMIF('Capital City Classic'!$F$2:$F$300,$F158,'Capital City Classic'!$J$2:$J$300)</f>
        <v>0</v>
      </c>
      <c r="I158" s="22">
        <f>SUMIF('Auburn 10M'!$F$2:$F$300,$F158,'Auburn 10M'!$J$2:$J$300)</f>
        <v>1</v>
      </c>
      <c r="J158" s="22">
        <f>SUMIF('Tiger 12K'!$F$2:$F$300,$F158,'Tiger 12K'!$J$2:$J$300)</f>
        <v>0</v>
      </c>
      <c r="K158" s="24">
        <f>SUM(G158:J158)</f>
        <v>1</v>
      </c>
    </row>
    <row r="159" spans="1:11" x14ac:dyDescent="0.3">
      <c r="A159" s="3" t="s">
        <v>474</v>
      </c>
      <c r="B159" s="3" t="s">
        <v>475</v>
      </c>
      <c r="C159" s="3" t="s">
        <v>37</v>
      </c>
      <c r="D159" s="3">
        <v>43</v>
      </c>
      <c r="E159" s="3" t="s">
        <v>17</v>
      </c>
      <c r="F159" s="19" t="str">
        <f>A159&amp;B159&amp;C159&amp;E159</f>
        <v>NikolausJansonMMILLENNIUM RUNNING</v>
      </c>
      <c r="G159" s="22">
        <f>SUMIF('Aviation 4M'!$F$2:$F$300,$F159,'Aviation 4M'!$J$2:$J$300)</f>
        <v>0</v>
      </c>
      <c r="H159" s="22">
        <f>SUMIF('Capital City Classic'!$F$2:$F$300,$F159,'Capital City Classic'!$J$2:$J$300)</f>
        <v>0</v>
      </c>
      <c r="I159" s="22">
        <f>SUMIF('Auburn 10M'!$F$2:$F$300,$F159,'Auburn 10M'!$J$2:$J$300)</f>
        <v>1</v>
      </c>
      <c r="J159" s="22">
        <f>SUMIF('Tiger 12K'!$F$2:$F$300,$F159,'Tiger 12K'!$J$2:$J$300)</f>
        <v>0</v>
      </c>
      <c r="K159" s="24">
        <f>SUM(G159:J159)</f>
        <v>1</v>
      </c>
    </row>
    <row r="160" spans="1:11" x14ac:dyDescent="0.3">
      <c r="A160" s="3" t="s">
        <v>52</v>
      </c>
      <c r="B160" s="3" t="s">
        <v>490</v>
      </c>
      <c r="C160" s="3" t="s">
        <v>37</v>
      </c>
      <c r="D160" s="3">
        <v>43</v>
      </c>
      <c r="E160" s="3" t="s">
        <v>17</v>
      </c>
      <c r="F160" s="19" t="str">
        <f>A160&amp;B160&amp;C160&amp;E160</f>
        <v>DavidRysMMILLENNIUM RUNNING</v>
      </c>
      <c r="G160" s="22">
        <f>SUMIF('Aviation 4M'!$F$2:$F$300,$F160,'Aviation 4M'!$J$2:$J$300)</f>
        <v>0</v>
      </c>
      <c r="H160" s="22">
        <f>SUMIF('Capital City Classic'!$F$2:$F$300,$F160,'Capital City Classic'!$J$2:$J$300)</f>
        <v>0</v>
      </c>
      <c r="I160" s="22">
        <f>SUMIF('Auburn 10M'!$F$2:$F$300,$F160,'Auburn 10M'!$J$2:$J$300)</f>
        <v>1</v>
      </c>
      <c r="J160" s="22">
        <f>SUMIF('Tiger 12K'!$F$2:$F$300,$F160,'Tiger 12K'!$J$2:$J$300)</f>
        <v>0</v>
      </c>
      <c r="K160" s="24">
        <f>SUM(G160:J160)</f>
        <v>1</v>
      </c>
    </row>
    <row r="161" spans="1:11" x14ac:dyDescent="0.3">
      <c r="A161" s="3" t="s">
        <v>189</v>
      </c>
      <c r="B161" s="3" t="s">
        <v>304</v>
      </c>
      <c r="C161" s="3" t="s">
        <v>37</v>
      </c>
      <c r="D161" s="3">
        <v>46</v>
      </c>
      <c r="E161" s="3" t="s">
        <v>17</v>
      </c>
      <c r="F161" s="19" t="str">
        <f>A161&amp;B161&amp;C161&amp;E161</f>
        <v>ScottMullenMMILLENNIUM RUNNING</v>
      </c>
      <c r="G161" s="22">
        <f>SUMIF('Aviation 4M'!$F$2:$F$300,$F161,'Aviation 4M'!$J$2:$J$300)</f>
        <v>0</v>
      </c>
      <c r="H161" s="22">
        <f>SUMIF('Capital City Classic'!$F$2:$F$300,$F161,'Capital City Classic'!$J$2:$J$300)</f>
        <v>0</v>
      </c>
      <c r="I161" s="22">
        <f>SUMIF('Auburn 10M'!$F$2:$F$300,$F161,'Auburn 10M'!$J$2:$J$300)</f>
        <v>1</v>
      </c>
      <c r="J161" s="22">
        <f>SUMIF('Tiger 12K'!$F$2:$F$300,$F161,'Tiger 12K'!$J$2:$J$300)</f>
        <v>0</v>
      </c>
      <c r="K161" s="24">
        <f>SUM(G161:J161)</f>
        <v>1</v>
      </c>
    </row>
    <row r="162" spans="1:11" x14ac:dyDescent="0.3">
      <c r="A162" s="3" t="s">
        <v>478</v>
      </c>
      <c r="B162" s="3" t="s">
        <v>479</v>
      </c>
      <c r="C162" s="3" t="s">
        <v>37</v>
      </c>
      <c r="D162" s="3">
        <v>49</v>
      </c>
      <c r="E162" s="3" t="s">
        <v>17</v>
      </c>
      <c r="F162" s="19" t="str">
        <f>A162&amp;B162&amp;C162&amp;E162</f>
        <v>BillDucasseMMILLENNIUM RUNNING</v>
      </c>
      <c r="G162" s="22">
        <f>SUMIF('Aviation 4M'!$F$2:$F$300,$F162,'Aviation 4M'!$J$2:$J$300)</f>
        <v>0</v>
      </c>
      <c r="H162" s="22">
        <f>SUMIF('Capital City Classic'!$F$2:$F$300,$F162,'Capital City Classic'!$J$2:$J$300)</f>
        <v>0</v>
      </c>
      <c r="I162" s="22">
        <f>SUMIF('Auburn 10M'!$F$2:$F$300,$F162,'Auburn 10M'!$J$2:$J$300)</f>
        <v>1</v>
      </c>
      <c r="J162" s="22">
        <f>SUMIF('Tiger 12K'!$F$2:$F$300,$F162,'Tiger 12K'!$J$2:$J$300)</f>
        <v>0</v>
      </c>
      <c r="K162" s="24">
        <f>SUM(G162:J162)</f>
        <v>1</v>
      </c>
    </row>
    <row r="163" spans="1:11" x14ac:dyDescent="0.3">
      <c r="A163" s="3" t="s">
        <v>49</v>
      </c>
      <c r="B163" s="3" t="s">
        <v>568</v>
      </c>
      <c r="C163" s="3" t="s">
        <v>37</v>
      </c>
      <c r="D163" s="3">
        <v>53</v>
      </c>
      <c r="E163" s="3" t="s">
        <v>17</v>
      </c>
      <c r="F163" s="19" t="str">
        <f>A163&amp;B163&amp;C163&amp;E163</f>
        <v>ThomasGroulxMMILLENNIUM RUNNING</v>
      </c>
      <c r="G163" s="22">
        <f>SUMIF('Aviation 4M'!$F$2:$F$300,$F163,'Aviation 4M'!$J$2:$J$300)</f>
        <v>0</v>
      </c>
      <c r="H163" s="22">
        <f>SUMIF('Capital City Classic'!$F$2:$F$300,$F163,'Capital City Classic'!$J$2:$J$300)</f>
        <v>0</v>
      </c>
      <c r="I163" s="22">
        <f>SUMIF('Auburn 10M'!$F$2:$F$300,$F163,'Auburn 10M'!$J$2:$J$300)</f>
        <v>1</v>
      </c>
      <c r="J163" s="22">
        <f>SUMIF('Tiger 12K'!$F$2:$F$300,$F163,'Tiger 12K'!$J$2:$J$300)</f>
        <v>0</v>
      </c>
      <c r="K163" s="24">
        <f>SUM(G163:J163)</f>
        <v>1</v>
      </c>
    </row>
    <row r="164" spans="1:11" x14ac:dyDescent="0.3">
      <c r="A164" s="3" t="s">
        <v>139</v>
      </c>
      <c r="B164" s="3" t="s">
        <v>562</v>
      </c>
      <c r="C164" s="3" t="s">
        <v>37</v>
      </c>
      <c r="D164" s="3">
        <v>58</v>
      </c>
      <c r="E164" s="3" t="s">
        <v>17</v>
      </c>
      <c r="F164" s="19" t="str">
        <f>A164&amp;B164&amp;C164&amp;E164</f>
        <v>RobertSardyMMILLENNIUM RUNNING</v>
      </c>
      <c r="G164" s="22">
        <f>SUMIF('Aviation 4M'!$F$2:$F$300,$F164,'Aviation 4M'!$J$2:$J$300)</f>
        <v>0</v>
      </c>
      <c r="H164" s="22">
        <f>SUMIF('Capital City Classic'!$F$2:$F$300,$F164,'Capital City Classic'!$J$2:$J$300)</f>
        <v>0</v>
      </c>
      <c r="I164" s="22">
        <f>SUMIF('Auburn 10M'!$F$2:$F$300,$F164,'Auburn 10M'!$J$2:$J$300)</f>
        <v>1</v>
      </c>
      <c r="J164" s="22">
        <f>SUMIF('Tiger 12K'!$F$2:$F$300,$F164,'Tiger 12K'!$J$2:$J$300)</f>
        <v>0</v>
      </c>
      <c r="K164" s="24">
        <f>SUM(G164:J164)</f>
        <v>1</v>
      </c>
    </row>
    <row r="165" spans="1:11" x14ac:dyDescent="0.3">
      <c r="A165" s="3" t="s">
        <v>204</v>
      </c>
      <c r="B165" s="3" t="s">
        <v>486</v>
      </c>
      <c r="C165" s="3" t="s">
        <v>37</v>
      </c>
      <c r="D165" s="3">
        <v>61</v>
      </c>
      <c r="E165" s="3" t="s">
        <v>17</v>
      </c>
      <c r="F165" s="19" t="str">
        <f>A165&amp;B165&amp;C165&amp;E165</f>
        <v>JimGlennMMILLENNIUM RUNNING</v>
      </c>
      <c r="G165" s="22">
        <f>SUMIF('Aviation 4M'!$F$2:$F$300,$F165,'Aviation 4M'!$J$2:$J$300)</f>
        <v>0</v>
      </c>
      <c r="H165" s="22">
        <f>SUMIF('Capital City Classic'!$F$2:$F$300,$F165,'Capital City Classic'!$J$2:$J$300)</f>
        <v>0</v>
      </c>
      <c r="I165" s="22">
        <f>SUMIF('Auburn 10M'!$F$2:$F$300,$F165,'Auburn 10M'!$J$2:$J$300)</f>
        <v>1</v>
      </c>
      <c r="J165" s="22">
        <f>SUMIF('Tiger 12K'!$F$2:$F$300,$F165,'Tiger 12K'!$J$2:$J$300)</f>
        <v>0</v>
      </c>
      <c r="K165" s="24">
        <f>SUM(G165:J165)</f>
        <v>1</v>
      </c>
    </row>
    <row r="166" spans="1:11" x14ac:dyDescent="0.3">
      <c r="A166" t="s">
        <v>412</v>
      </c>
      <c r="B166" t="s">
        <v>413</v>
      </c>
      <c r="C166" t="s">
        <v>37</v>
      </c>
      <c r="D166">
        <v>67</v>
      </c>
      <c r="E166" s="2" t="s">
        <v>21</v>
      </c>
      <c r="F166" s="19" t="str">
        <f>A166&amp;B166&amp;C166&amp;E166</f>
        <v>JulesSpillMGREATER MANCHESTER RUNNING CLUB</v>
      </c>
      <c r="G166" s="22">
        <f>SUMIF('Aviation 4M'!$F$2:$F$300,$F166,'Aviation 4M'!$J$2:$J$300)</f>
        <v>0</v>
      </c>
      <c r="H166" s="22">
        <f>SUMIF('Capital City Classic'!$F$2:$F$300,$F166,'Capital City Classic'!$J$2:$J$300)</f>
        <v>0</v>
      </c>
      <c r="I166" s="22">
        <f>SUMIF('Auburn 10M'!$F$2:$F$300,$F166,'Auburn 10M'!$J$2:$J$300)</f>
        <v>1</v>
      </c>
      <c r="J166" s="22">
        <f>SUMIF('Tiger 12K'!$F$2:$F$300,$F166,'Tiger 12K'!$J$2:$J$300)</f>
        <v>0</v>
      </c>
      <c r="K166" s="24">
        <f>SUM(G166:J166)</f>
        <v>1</v>
      </c>
    </row>
    <row r="167" spans="1:11" x14ac:dyDescent="0.3">
      <c r="A167" s="3" t="s">
        <v>182</v>
      </c>
      <c r="B167" s="3" t="s">
        <v>543</v>
      </c>
      <c r="C167" s="3" t="s">
        <v>37</v>
      </c>
      <c r="D167" s="3">
        <v>67</v>
      </c>
      <c r="E167" s="3" t="s">
        <v>17</v>
      </c>
      <c r="F167" s="19" t="str">
        <f>A167&amp;B167&amp;C167&amp;E167</f>
        <v>JonathanNugentMMILLENNIUM RUNNING</v>
      </c>
      <c r="G167" s="22">
        <f>SUMIF('Aviation 4M'!$F$2:$F$300,$F167,'Aviation 4M'!$J$2:$J$300)</f>
        <v>0</v>
      </c>
      <c r="H167" s="22">
        <f>SUMIF('Capital City Classic'!$F$2:$F$300,$F167,'Capital City Classic'!$J$2:$J$300)</f>
        <v>0</v>
      </c>
      <c r="I167" s="22">
        <f>SUMIF('Auburn 10M'!$F$2:$F$300,$F167,'Auburn 10M'!$J$2:$J$300)</f>
        <v>1</v>
      </c>
      <c r="J167" s="22">
        <f>SUMIF('Tiger 12K'!$F$2:$F$300,$F167,'Tiger 12K'!$J$2:$J$300)</f>
        <v>0</v>
      </c>
      <c r="K167" s="24">
        <f>SUM(G167:J167)</f>
        <v>1</v>
      </c>
    </row>
  </sheetData>
  <sortState xmlns:xlrd2="http://schemas.microsoft.com/office/spreadsheetml/2017/richdata2" ref="A2:K167">
    <sortCondition descending="1" ref="K1:K167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M395"/>
  <sheetViews>
    <sheetView workbookViewId="0">
      <pane ySplit="1" topLeftCell="A2" activePane="bottomLeft" state="frozen"/>
      <selection pane="bottomLeft"/>
    </sheetView>
  </sheetViews>
  <sheetFormatPr defaultColWidth="12.53515625" defaultRowHeight="12.45" outlineLevelCol="1" x14ac:dyDescent="0.3"/>
  <cols>
    <col min="1" max="1" width="7.4609375" style="3" bestFit="1" customWidth="1"/>
    <col min="2" max="2" width="9.3046875" style="3" bestFit="1" customWidth="1"/>
    <col min="3" max="3" width="7.15234375" style="3" bestFit="1" customWidth="1"/>
    <col min="4" max="4" width="4.23046875" style="3" bestFit="1" customWidth="1"/>
    <col min="5" max="5" width="28.3046875" style="3" bestFit="1" customWidth="1" collapsed="1"/>
    <col min="6" max="6" width="42.460937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6.3046875" style="3" bestFit="1" customWidth="1"/>
    <col min="12" max="16384" width="12.5351562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s="3" t="s">
        <v>42</v>
      </c>
      <c r="B2" s="3" t="s">
        <v>43</v>
      </c>
      <c r="C2" s="3" t="s">
        <v>37</v>
      </c>
      <c r="D2" s="3">
        <v>29</v>
      </c>
      <c r="E2" s="3" t="s">
        <v>16</v>
      </c>
      <c r="F2" s="19" t="str">
        <f t="shared" ref="F2:F26" si="0">A2&amp;B2&amp;C2&amp;E2</f>
        <v>LoganFosterMGREATER DERRY TRACK CLUB</v>
      </c>
      <c r="G2" s="22">
        <f>SUMIF('Aviation 4M'!$F$2:$F$300,$F2,'Aviation 4M'!$J$2:$J$300)</f>
        <v>58</v>
      </c>
      <c r="H2" s="22">
        <f>SUMIF('Capital City Classic'!$F$2:$F$300,$F2,'Capital City Classic'!$J$2:$J$300)</f>
        <v>32</v>
      </c>
      <c r="I2" s="22">
        <f>SUMIF('Auburn 10M'!$F$2:$F$296,$F2,'Auburn 10M'!$J$2:$J$296)</f>
        <v>15.5</v>
      </c>
      <c r="J2" s="22">
        <f>SUMIF('Tiger 12K'!$F$2:$F$300,$F2,'Tiger 12K'!$J$2:$J$300)</f>
        <v>64</v>
      </c>
      <c r="K2" s="24">
        <f t="shared" ref="K2:K26" si="1">SUM(G2:J2)</f>
        <v>169.5</v>
      </c>
    </row>
    <row r="3" spans="1:13" x14ac:dyDescent="0.3">
      <c r="A3" t="s">
        <v>414</v>
      </c>
      <c r="B3" t="s">
        <v>415</v>
      </c>
      <c r="C3" t="s">
        <v>37</v>
      </c>
      <c r="D3">
        <v>19</v>
      </c>
      <c r="E3" s="3" t="s">
        <v>17</v>
      </c>
      <c r="F3" s="19" t="str">
        <f t="shared" si="0"/>
        <v>EliLemireMMILLENNIUM RUNNING</v>
      </c>
      <c r="G3" s="22">
        <f>SUMIF('Aviation 4M'!$F$2:$F$300,$F3,'Aviation 4M'!$J$2:$J$300)</f>
        <v>0</v>
      </c>
      <c r="H3" s="22">
        <f>SUMIF('Capital City Classic'!$F$2:$F$300,$F3,'Capital City Classic'!$J$2:$J$300)</f>
        <v>0</v>
      </c>
      <c r="I3" s="22">
        <f>SUMIF('Auburn 10M'!$F$2:$F$296,$F3,'Auburn 10M'!$J$2:$J$296)</f>
        <v>84</v>
      </c>
      <c r="J3" s="22">
        <f>SUMIF('Tiger 12K'!$F$2:$F$300,$F3,'Tiger 12K'!$J$2:$J$300)</f>
        <v>0</v>
      </c>
      <c r="K3" s="24">
        <f t="shared" si="1"/>
        <v>84</v>
      </c>
    </row>
    <row r="4" spans="1:13" x14ac:dyDescent="0.3">
      <c r="A4" s="3" t="s">
        <v>354</v>
      </c>
      <c r="B4" s="3" t="s">
        <v>525</v>
      </c>
      <c r="C4" s="3" t="s">
        <v>37</v>
      </c>
      <c r="D4" s="3">
        <v>26</v>
      </c>
      <c r="E4" s="2" t="s">
        <v>18</v>
      </c>
      <c r="F4" s="19" t="str">
        <f t="shared" si="0"/>
        <v>WilliamRenMUPPER VALLEY RUNNING CLUB</v>
      </c>
      <c r="G4" s="22">
        <f>SUMIF('Aviation 4M'!$F$2:$F$300,$F4,'Aviation 4M'!$J$2:$J$300)</f>
        <v>0</v>
      </c>
      <c r="H4" s="22">
        <f>SUMIF('Capital City Classic'!$F$2:$F$300,$F4,'Capital City Classic'!$J$2:$J$300)</f>
        <v>0</v>
      </c>
      <c r="I4" s="22">
        <f>SUMIF('Auburn 10M'!$F$2:$F$296,$F4,'Auburn 10M'!$J$2:$J$296)</f>
        <v>10</v>
      </c>
      <c r="J4" s="22">
        <f>SUMIF('Tiger 12K'!$F$2:$F$300,$F4,'Tiger 12K'!$J$2:$J$300)</f>
        <v>49</v>
      </c>
      <c r="K4" s="24">
        <f t="shared" si="1"/>
        <v>59</v>
      </c>
    </row>
    <row r="5" spans="1:13" x14ac:dyDescent="0.3">
      <c r="A5" s="3" t="s">
        <v>68</v>
      </c>
      <c r="B5" s="3" t="s">
        <v>69</v>
      </c>
      <c r="C5" s="3" t="s">
        <v>37</v>
      </c>
      <c r="D5" s="3">
        <v>29</v>
      </c>
      <c r="E5" s="2" t="s">
        <v>16</v>
      </c>
      <c r="F5" s="19" t="str">
        <f t="shared" si="0"/>
        <v>JeremySayersMGREATER DERRY TRACK CLUB</v>
      </c>
      <c r="G5" s="22">
        <f>SUMIF('Aviation 4M'!$F$2:$F$300,$F5,'Aviation 4M'!$J$2:$J$300)</f>
        <v>26</v>
      </c>
      <c r="H5" s="22">
        <f>SUMIF('Capital City Classic'!$F$2:$F$300,$F5,'Capital City Classic'!$J$2:$J$300)</f>
        <v>4</v>
      </c>
      <c r="I5" s="22">
        <f>SUMIF('Auburn 10M'!$F$2:$F$296,$F5,'Auburn 10M'!$J$2:$J$296)</f>
        <v>1.1000000000000001</v>
      </c>
      <c r="J5" s="22">
        <f>SUMIF('Tiger 12K'!$F$2:$F$300,$F5,'Tiger 12K'!$J$2:$J$300)</f>
        <v>26</v>
      </c>
      <c r="K5" s="24">
        <f t="shared" si="1"/>
        <v>57.1</v>
      </c>
    </row>
    <row r="6" spans="1:13" x14ac:dyDescent="0.3">
      <c r="A6" s="3" t="s">
        <v>82</v>
      </c>
      <c r="B6" s="3" t="s">
        <v>83</v>
      </c>
      <c r="C6" s="3" t="s">
        <v>37</v>
      </c>
      <c r="D6" s="3">
        <v>8</v>
      </c>
      <c r="E6" s="3" t="s">
        <v>16</v>
      </c>
      <c r="F6" s="19" t="str">
        <f t="shared" si="0"/>
        <v>ParkerRizzoMGREATER DERRY TRACK CLUB</v>
      </c>
      <c r="G6" s="22">
        <f>SUMIF('Aviation 4M'!$F$2:$F$300,$F6,'Aviation 4M'!$J$2:$J$300)</f>
        <v>21</v>
      </c>
      <c r="H6" s="22">
        <f>SUMIF('Capital City Classic'!$F$2:$F$300,$F6,'Capital City Classic'!$J$2:$J$300)</f>
        <v>5.75</v>
      </c>
      <c r="I6" s="22">
        <f>SUMIF('Auburn 10M'!$F$2:$F$296,$F6,'Auburn 10M'!$J$2:$J$296)</f>
        <v>0</v>
      </c>
      <c r="J6" s="22">
        <f>SUMIF('Tiger 12K'!$F$2:$F$300,$F6,'Tiger 12K'!$J$2:$J$300)</f>
        <v>14.5</v>
      </c>
      <c r="K6" s="24">
        <f t="shared" si="1"/>
        <v>41.25</v>
      </c>
    </row>
    <row r="7" spans="1:13" x14ac:dyDescent="0.3">
      <c r="A7" t="s">
        <v>420</v>
      </c>
      <c r="B7" t="s">
        <v>421</v>
      </c>
      <c r="C7" t="s">
        <v>37</v>
      </c>
      <c r="D7">
        <v>25</v>
      </c>
      <c r="E7" s="3" t="s">
        <v>17</v>
      </c>
      <c r="F7" s="19" t="str">
        <f t="shared" si="0"/>
        <v>JacobIsaacsonMMILLENNIUM RUNNING</v>
      </c>
      <c r="G7" s="22">
        <f>SUMIF('Aviation 4M'!$F$2:$F$300,$F7,'Aviation 4M'!$J$2:$J$300)</f>
        <v>0</v>
      </c>
      <c r="H7" s="22">
        <f>SUMIF('Capital City Classic'!$F$2:$F$300,$F7,'Capital City Classic'!$J$2:$J$300)</f>
        <v>0</v>
      </c>
      <c r="I7" s="22">
        <f>SUMIF('Auburn 10M'!$F$2:$F$296,$F7,'Auburn 10M'!$J$2:$J$296)</f>
        <v>37</v>
      </c>
      <c r="J7" s="22">
        <f>SUMIF('Tiger 12K'!$F$2:$F$300,$F7,'Tiger 12K'!$J$2:$J$300)</f>
        <v>0</v>
      </c>
      <c r="K7" s="24">
        <f t="shared" si="1"/>
        <v>37</v>
      </c>
    </row>
    <row r="8" spans="1:13" x14ac:dyDescent="0.3">
      <c r="A8" t="s">
        <v>164</v>
      </c>
      <c r="B8" t="s">
        <v>92</v>
      </c>
      <c r="C8" t="s">
        <v>37</v>
      </c>
      <c r="D8">
        <v>24</v>
      </c>
      <c r="E8" s="2" t="s">
        <v>16</v>
      </c>
      <c r="F8" s="19" t="str">
        <f t="shared" si="0"/>
        <v>KyleHoglundMGREATER DERRY TRACK CLUB</v>
      </c>
      <c r="G8" s="22">
        <f>SUMIF('Aviation 4M'!$F$2:$F$300,$F8,'Aviation 4M'!$J$2:$J$300)</f>
        <v>0</v>
      </c>
      <c r="H8" s="22">
        <f>SUMIF('Capital City Classic'!$F$2:$F$300,$F8,'Capital City Classic'!$J$2:$J$300)</f>
        <v>6.25</v>
      </c>
      <c r="I8" s="22">
        <f>SUMIF('Auburn 10M'!$F$2:$F$296,$F8,'Auburn 10M'!$J$2:$J$296)</f>
        <v>1.6</v>
      </c>
      <c r="J8" s="22">
        <f>SUMIF('Tiger 12K'!$F$2:$F$300,$F8,'Tiger 12K'!$J$2:$J$300)</f>
        <v>22.5</v>
      </c>
      <c r="K8" s="24">
        <f t="shared" si="1"/>
        <v>30.35</v>
      </c>
    </row>
    <row r="9" spans="1:13" x14ac:dyDescent="0.3">
      <c r="A9" t="s">
        <v>175</v>
      </c>
      <c r="B9" t="s">
        <v>176</v>
      </c>
      <c r="C9" t="s">
        <v>37</v>
      </c>
      <c r="D9">
        <v>14</v>
      </c>
      <c r="E9" s="3" t="s">
        <v>17</v>
      </c>
      <c r="F9" s="19" t="str">
        <f t="shared" si="0"/>
        <v>FinnKovarMMILLENNIUM RUNNING</v>
      </c>
      <c r="G9" s="22">
        <f>SUMIF('Aviation 4M'!$F$2:$F$300,$F9,'Aviation 4M'!$J$2:$J$300)</f>
        <v>0</v>
      </c>
      <c r="H9" s="22">
        <f>SUMIF('Capital City Classic'!$F$2:$F$300,$F9,'Capital City Classic'!$J$2:$J$300)</f>
        <v>30</v>
      </c>
      <c r="I9" s="22">
        <f>SUMIF('Auburn 10M'!$F$2:$F$296,$F9,'Auburn 10M'!$J$2:$J$296)</f>
        <v>0</v>
      </c>
      <c r="J9" s="22">
        <f>SUMIF('Tiger 12K'!$F$2:$F$300,$F9,'Tiger 12K'!$J$2:$J$300)</f>
        <v>0</v>
      </c>
      <c r="K9" s="24">
        <f t="shared" si="1"/>
        <v>30</v>
      </c>
    </row>
    <row r="10" spans="1:13" x14ac:dyDescent="0.3">
      <c r="A10" t="s">
        <v>582</v>
      </c>
      <c r="B10" t="s">
        <v>583</v>
      </c>
      <c r="C10" t="s">
        <v>37</v>
      </c>
      <c r="D10">
        <v>13</v>
      </c>
      <c r="E10" t="s">
        <v>18</v>
      </c>
      <c r="F10" s="19" t="str">
        <f t="shared" si="0"/>
        <v>DanielAchordMUPPER VALLEY RUNNING CLUB</v>
      </c>
      <c r="G10" s="22">
        <f>SUMIF('Aviation 4M'!$F$2:$F$300,$F10,'Aviation 4M'!$J$2:$J$300)</f>
        <v>0</v>
      </c>
      <c r="H10" s="22">
        <f>SUMIF('Capital City Classic'!$F$2:$F$300,$F10,'Capital City Classic'!$J$2:$J$300)</f>
        <v>0</v>
      </c>
      <c r="I10" s="22">
        <f>SUMIF('Auburn 10M'!$F$2:$F$296,$F10,'Auburn 10M'!$J$2:$J$296)</f>
        <v>0</v>
      </c>
      <c r="J10" s="22">
        <f>SUMIF('Tiger 12K'!$F$2:$F$300,$F10,'Tiger 12K'!$J$2:$J$300)</f>
        <v>24</v>
      </c>
      <c r="K10" s="24">
        <f t="shared" si="1"/>
        <v>24</v>
      </c>
    </row>
    <row r="11" spans="1:13" x14ac:dyDescent="0.3">
      <c r="A11" s="3" t="s">
        <v>64</v>
      </c>
      <c r="B11" s="3" t="s">
        <v>65</v>
      </c>
      <c r="C11" s="3" t="s">
        <v>37</v>
      </c>
      <c r="D11" s="3">
        <v>29</v>
      </c>
      <c r="E11" s="2" t="s">
        <v>15</v>
      </c>
      <c r="F11" s="19" t="str">
        <f t="shared" si="0"/>
        <v>StephenDavisMGATE CITY STRIDERS</v>
      </c>
      <c r="G11" s="22">
        <f>SUMIF('Aviation 4M'!$F$2:$F$300,$F11,'Aviation 4M'!$J$2:$J$300)</f>
        <v>28</v>
      </c>
      <c r="H11" s="22">
        <f>SUMIF('Capital City Classic'!$F$2:$F$300,$F11,'Capital City Classic'!$J$2:$J$300)</f>
        <v>0</v>
      </c>
      <c r="I11" s="22">
        <f>SUMIF('Auburn 10M'!$F$2:$F$296,$F11,'Auburn 10M'!$J$2:$J$296)</f>
        <v>0</v>
      </c>
      <c r="J11" s="22">
        <f>SUMIF('Tiger 12K'!$F$2:$F$300,$F11,'Tiger 12K'!$J$2:$J$300)</f>
        <v>0</v>
      </c>
      <c r="K11" s="24">
        <f t="shared" si="1"/>
        <v>28</v>
      </c>
    </row>
    <row r="12" spans="1:13" x14ac:dyDescent="0.3">
      <c r="A12" s="3" t="s">
        <v>549</v>
      </c>
      <c r="B12" s="3" t="s">
        <v>550</v>
      </c>
      <c r="C12" s="3" t="s">
        <v>37</v>
      </c>
      <c r="D12" s="3">
        <v>29</v>
      </c>
      <c r="E12" s="3" t="s">
        <v>17</v>
      </c>
      <c r="F12" s="19" t="str">
        <f t="shared" si="0"/>
        <v>JosephLombardiMMILLENNIUM RUNNING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0</v>
      </c>
      <c r="I12" s="22">
        <f>SUMIF('Auburn 10M'!$F$2:$F$296,$F12,'Auburn 10M'!$J$2:$J$296)</f>
        <v>28</v>
      </c>
      <c r="J12" s="22">
        <f>SUMIF('Tiger 12K'!$F$2:$F$300,$F12,'Tiger 12K'!$J$2:$J$300)</f>
        <v>0</v>
      </c>
      <c r="K12" s="24">
        <f t="shared" si="1"/>
        <v>28</v>
      </c>
    </row>
    <row r="13" spans="1:13" x14ac:dyDescent="0.3">
      <c r="A13" t="s">
        <v>178</v>
      </c>
      <c r="B13" t="s">
        <v>179</v>
      </c>
      <c r="C13" t="s">
        <v>37</v>
      </c>
      <c r="D13">
        <v>25</v>
      </c>
      <c r="E13" s="2" t="s">
        <v>16</v>
      </c>
      <c r="F13" s="19" t="str">
        <f t="shared" si="0"/>
        <v>JasonSchoellerMGREATER DERRY TRACK CLUB</v>
      </c>
      <c r="G13" s="22">
        <f>SUMIF('Aviation 4M'!$F$2:$F$300,$F13,'Aviation 4M'!$J$2:$J$300)</f>
        <v>0</v>
      </c>
      <c r="H13" s="22">
        <f>SUMIF('Capital City Classic'!$F$2:$F$300,$F13,'Capital City Classic'!$J$2:$J$300)</f>
        <v>26</v>
      </c>
      <c r="I13" s="22">
        <f>SUMIF('Auburn 10M'!$F$2:$F$296,$F13,'Auburn 10M'!$J$2:$J$296)</f>
        <v>0</v>
      </c>
      <c r="J13" s="22">
        <f>SUMIF('Tiger 12K'!$F$2:$F$300,$F13,'Tiger 12K'!$J$2:$J$300)</f>
        <v>0</v>
      </c>
      <c r="K13" s="24">
        <f t="shared" si="1"/>
        <v>26</v>
      </c>
    </row>
    <row r="14" spans="1:13" x14ac:dyDescent="0.3">
      <c r="A14" t="s">
        <v>422</v>
      </c>
      <c r="B14" t="s">
        <v>423</v>
      </c>
      <c r="C14" t="s">
        <v>37</v>
      </c>
      <c r="D14">
        <v>26</v>
      </c>
      <c r="E14" s="3" t="s">
        <v>17</v>
      </c>
      <c r="F14" s="19" t="str">
        <f t="shared" si="0"/>
        <v>AnthonyRaineyMMILLENNIUM RUNNING</v>
      </c>
      <c r="G14" s="22">
        <f>SUMIF('Aviation 4M'!$F$2:$F$300,$F14,'Aviation 4M'!$J$2:$J$300)</f>
        <v>0</v>
      </c>
      <c r="H14" s="22">
        <f>SUMIF('Capital City Classic'!$F$2:$F$300,$F14,'Capital City Classic'!$J$2:$J$300)</f>
        <v>0</v>
      </c>
      <c r="I14" s="22">
        <f>SUMIF('Auburn 10M'!$F$2:$F$296,$F14,'Auburn 10M'!$J$2:$J$296)</f>
        <v>26</v>
      </c>
      <c r="J14" s="22">
        <f>SUMIF('Tiger 12K'!$F$2:$F$300,$F14,'Tiger 12K'!$J$2:$J$300)</f>
        <v>0</v>
      </c>
      <c r="K14" s="24">
        <f t="shared" si="1"/>
        <v>26</v>
      </c>
    </row>
    <row r="15" spans="1:13" x14ac:dyDescent="0.3">
      <c r="A15" t="s">
        <v>135</v>
      </c>
      <c r="B15" t="s">
        <v>160</v>
      </c>
      <c r="C15" t="s">
        <v>37</v>
      </c>
      <c r="D15">
        <v>17</v>
      </c>
      <c r="E15" s="2" t="s">
        <v>16</v>
      </c>
      <c r="F15" s="19" t="str">
        <f t="shared" si="0"/>
        <v>AlanSeveranceMGREATER DERRY TRACK CLUB</v>
      </c>
      <c r="G15" s="22">
        <f>SUMIF('Aviation 4M'!$F$2:$F$300,$F15,'Aviation 4M'!$J$2:$J$300)</f>
        <v>0</v>
      </c>
      <c r="H15" s="22">
        <f>SUMIF('Capital City Classic'!$F$2:$F$300,$F15,'Capital City Classic'!$J$2:$J$300)</f>
        <v>12.5</v>
      </c>
      <c r="I15" s="22">
        <f>SUMIF('Auburn 10M'!$F$2:$F$296,$F15,'Auburn 10M'!$J$2:$J$296)</f>
        <v>7</v>
      </c>
      <c r="J15" s="22">
        <f>SUMIF('Tiger 12K'!$F$2:$F$300,$F15,'Tiger 12K'!$J$2:$J$300)</f>
        <v>0</v>
      </c>
      <c r="K15" s="24">
        <f t="shared" si="1"/>
        <v>19.5</v>
      </c>
    </row>
    <row r="16" spans="1:13" x14ac:dyDescent="0.3">
      <c r="A16" s="3" t="s">
        <v>358</v>
      </c>
      <c r="B16" s="3" t="s">
        <v>62</v>
      </c>
      <c r="C16" s="3" t="s">
        <v>37</v>
      </c>
      <c r="D16" s="3">
        <v>26</v>
      </c>
      <c r="E16" s="2" t="s">
        <v>22</v>
      </c>
      <c r="F16" s="19" t="str">
        <f t="shared" si="0"/>
        <v>SamuelLongMRUNNERS ALLEY</v>
      </c>
      <c r="G16" s="22">
        <f>SUMIF('Aviation 4M'!$F$2:$F$300,$F16,'Aviation 4M'!$J$2:$J$300)</f>
        <v>0</v>
      </c>
      <c r="H16" s="22">
        <f>SUMIF('Capital City Classic'!$F$2:$F$300,$F16,'Capital City Classic'!$J$2:$J$300)</f>
        <v>0</v>
      </c>
      <c r="I16" s="22">
        <f>SUMIF('Auburn 10M'!$F$2:$F$296,$F16,'Auburn 10M'!$J$2:$J$296)</f>
        <v>16.5</v>
      </c>
      <c r="J16" s="22">
        <f>SUMIF('Tiger 12K'!$F$2:$F$300,$F16,'Tiger 12K'!$J$2:$J$300)</f>
        <v>0</v>
      </c>
      <c r="K16" s="24">
        <f t="shared" si="1"/>
        <v>16.5</v>
      </c>
    </row>
    <row r="17" spans="1:11" x14ac:dyDescent="0.3">
      <c r="A17" t="s">
        <v>199</v>
      </c>
      <c r="B17" t="s">
        <v>200</v>
      </c>
      <c r="C17" t="s">
        <v>37</v>
      </c>
      <c r="D17">
        <v>15</v>
      </c>
      <c r="E17" s="3" t="s">
        <v>17</v>
      </c>
      <c r="F17" s="19" t="str">
        <f t="shared" si="0"/>
        <v>LeightonKlugMMILLENNIUM RUNNING</v>
      </c>
      <c r="G17" s="22">
        <f>SUMIF('Aviation 4M'!$F$2:$F$300,$F17,'Aviation 4M'!$J$2:$J$300)</f>
        <v>0</v>
      </c>
      <c r="H17" s="22">
        <f>SUMIF('Capital City Classic'!$F$2:$F$300,$F17,'Capital City Classic'!$J$2:$J$300)</f>
        <v>8.6999999999999993</v>
      </c>
      <c r="I17" s="22">
        <f>SUMIF('Auburn 10M'!$F$2:$F$296,$F17,'Auburn 10M'!$J$2:$J$296)</f>
        <v>0</v>
      </c>
      <c r="J17" s="22">
        <f>SUMIF('Tiger 12K'!$F$2:$F$300,$F17,'Tiger 12K'!$J$2:$J$300)</f>
        <v>0</v>
      </c>
      <c r="K17" s="24">
        <f t="shared" si="1"/>
        <v>8.6999999999999993</v>
      </c>
    </row>
    <row r="18" spans="1:11" x14ac:dyDescent="0.3">
      <c r="A18" t="s">
        <v>381</v>
      </c>
      <c r="B18" t="s">
        <v>382</v>
      </c>
      <c r="C18" t="s">
        <v>37</v>
      </c>
      <c r="D18">
        <v>21</v>
      </c>
      <c r="E18" s="2" t="s">
        <v>16</v>
      </c>
      <c r="F18" s="19" t="str">
        <f t="shared" si="0"/>
        <v>CalebHagnerMGREATER DERRY TRACK CLUB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0</v>
      </c>
      <c r="I18" s="22">
        <f>SUMIF('Auburn 10M'!$F$2:$F$296,$F18,'Auburn 10M'!$J$2:$J$296)</f>
        <v>8.4</v>
      </c>
      <c r="J18" s="22">
        <f>SUMIF('Tiger 12K'!$F$2:$F$300,$F18,'Tiger 12K'!$J$2:$J$300)</f>
        <v>0</v>
      </c>
      <c r="K18" s="24">
        <f t="shared" si="1"/>
        <v>8.4</v>
      </c>
    </row>
    <row r="19" spans="1:11" x14ac:dyDescent="0.3">
      <c r="A19" t="s">
        <v>427</v>
      </c>
      <c r="B19" t="s">
        <v>49</v>
      </c>
      <c r="C19" t="s">
        <v>37</v>
      </c>
      <c r="D19">
        <v>27</v>
      </c>
      <c r="E19" s="3" t="s">
        <v>17</v>
      </c>
      <c r="F19" s="19" t="str">
        <f t="shared" si="0"/>
        <v>GavinThomasMMILLENNIUM RUNNING</v>
      </c>
      <c r="G19" s="22">
        <f>SUMIF('Aviation 4M'!$F$2:$F$300,$F19,'Aviation 4M'!$J$2:$J$300)</f>
        <v>0</v>
      </c>
      <c r="H19" s="22">
        <f>SUMIF('Capital City Classic'!$F$2:$F$300,$F19,'Capital City Classic'!$J$2:$J$300)</f>
        <v>0</v>
      </c>
      <c r="I19" s="22">
        <f>SUMIF('Auburn 10M'!$F$2:$F$296,$F19,'Auburn 10M'!$J$2:$J$296)</f>
        <v>6.5</v>
      </c>
      <c r="J19" s="22">
        <f>SUMIF('Tiger 12K'!$F$2:$F$300,$F19,'Tiger 12K'!$J$2:$J$300)</f>
        <v>0</v>
      </c>
      <c r="K19" s="24">
        <f t="shared" si="1"/>
        <v>6.5</v>
      </c>
    </row>
    <row r="20" spans="1:11" x14ac:dyDescent="0.3">
      <c r="A20" t="s">
        <v>228</v>
      </c>
      <c r="B20" t="s">
        <v>183</v>
      </c>
      <c r="C20" t="s">
        <v>37</v>
      </c>
      <c r="D20">
        <v>19</v>
      </c>
      <c r="E20" s="2" t="s">
        <v>16</v>
      </c>
      <c r="F20" s="19" t="str">
        <f t="shared" si="0"/>
        <v>JackAlizioMGREATER DERRY TRACK CLUB</v>
      </c>
      <c r="G20" s="22">
        <f>SUMIF('Aviation 4M'!$F$2:$F$300,$F20,'Aviation 4M'!$J$2:$J$300)</f>
        <v>0</v>
      </c>
      <c r="H20" s="22">
        <f>SUMIF('Capital City Classic'!$F$2:$F$300,$F20,'Capital City Classic'!$J$2:$J$300)</f>
        <v>2.6</v>
      </c>
      <c r="I20" s="22">
        <f>SUMIF('Auburn 10M'!$F$2:$F$296,$F20,'Auburn 10M'!$J$2:$J$296)</f>
        <v>0</v>
      </c>
      <c r="J20" s="22">
        <f>SUMIF('Tiger 12K'!$F$2:$F$300,$F20,'Tiger 12K'!$J$2:$J$300)</f>
        <v>0</v>
      </c>
      <c r="K20" s="24">
        <f t="shared" si="1"/>
        <v>2.6</v>
      </c>
    </row>
    <row r="21" spans="1:11" x14ac:dyDescent="0.3">
      <c r="A21" t="s">
        <v>233</v>
      </c>
      <c r="B21" t="s">
        <v>234</v>
      </c>
      <c r="C21" t="s">
        <v>37</v>
      </c>
      <c r="D21">
        <v>23</v>
      </c>
      <c r="E21" s="3" t="s">
        <v>17</v>
      </c>
      <c r="F21" s="19" t="str">
        <f t="shared" si="0"/>
        <v>HaydenLayneMMILLENNIUM RUNNING</v>
      </c>
      <c r="G21" s="22">
        <f>SUMIF('Aviation 4M'!$F$2:$F$300,$F21,'Aviation 4M'!$J$2:$J$300)</f>
        <v>0</v>
      </c>
      <c r="H21" s="22">
        <f>SUMIF('Capital City Classic'!$F$2:$F$300,$F21,'Capital City Classic'!$J$2:$J$300)</f>
        <v>1.4</v>
      </c>
      <c r="I21" s="22">
        <f>SUMIF('Auburn 10M'!$F$2:$F$296,$F21,'Auburn 10M'!$J$2:$J$296)</f>
        <v>1</v>
      </c>
      <c r="J21" s="22">
        <f>SUMIF('Tiger 12K'!$F$2:$F$300,$F21,'Tiger 12K'!$J$2:$J$300)</f>
        <v>0</v>
      </c>
      <c r="K21" s="24">
        <f t="shared" si="1"/>
        <v>2.4</v>
      </c>
    </row>
    <row r="22" spans="1:11" x14ac:dyDescent="0.3">
      <c r="A22" t="s">
        <v>230</v>
      </c>
      <c r="B22" t="s">
        <v>128</v>
      </c>
      <c r="C22" t="s">
        <v>37</v>
      </c>
      <c r="D22">
        <v>16</v>
      </c>
      <c r="E22" s="2" t="s">
        <v>16</v>
      </c>
      <c r="F22" s="19" t="str">
        <f t="shared" si="0"/>
        <v>AaravVidyarthyMGREATER DERRY TRACK CLUB</v>
      </c>
      <c r="G22" s="22">
        <f>SUMIF('Aviation 4M'!$F$2:$F$300,$F22,'Aviation 4M'!$J$2:$J$300)</f>
        <v>0</v>
      </c>
      <c r="H22" s="22">
        <f>SUMIF('Capital City Classic'!$F$2:$F$300,$F22,'Capital City Classic'!$J$2:$J$300)</f>
        <v>1.8</v>
      </c>
      <c r="I22" s="22">
        <f>SUMIF('Auburn 10M'!$F$2:$F$296,$F22,'Auburn 10M'!$J$2:$J$296)</f>
        <v>0</v>
      </c>
      <c r="J22" s="22">
        <f>SUMIF('Tiger 12K'!$F$2:$F$300,$F22,'Tiger 12K'!$J$2:$J$300)</f>
        <v>0</v>
      </c>
      <c r="K22" s="24">
        <f t="shared" si="1"/>
        <v>1.8</v>
      </c>
    </row>
    <row r="23" spans="1:11" x14ac:dyDescent="0.3">
      <c r="A23" t="s">
        <v>439</v>
      </c>
      <c r="B23" t="s">
        <v>440</v>
      </c>
      <c r="C23" t="s">
        <v>37</v>
      </c>
      <c r="D23">
        <v>25</v>
      </c>
      <c r="E23" s="3" t="s">
        <v>17</v>
      </c>
      <c r="F23" s="19" t="str">
        <f t="shared" si="0"/>
        <v>AidenGindinMMILLENNIUM RUNNING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0</v>
      </c>
      <c r="I23" s="22">
        <f>SUMIF('Auburn 10M'!$F$2:$F$296,$F23,'Auburn 10M'!$J$2:$J$296)</f>
        <v>1.5</v>
      </c>
      <c r="J23" s="22">
        <f>SUMIF('Tiger 12K'!$F$2:$F$300,$F23,'Tiger 12K'!$J$2:$J$300)</f>
        <v>0</v>
      </c>
      <c r="K23" s="24">
        <f t="shared" si="1"/>
        <v>1.5</v>
      </c>
    </row>
    <row r="24" spans="1:11" x14ac:dyDescent="0.3">
      <c r="A24" t="s">
        <v>235</v>
      </c>
      <c r="B24" t="s">
        <v>128</v>
      </c>
      <c r="C24" t="s">
        <v>37</v>
      </c>
      <c r="D24">
        <v>20</v>
      </c>
      <c r="E24" s="2" t="s">
        <v>16</v>
      </c>
      <c r="F24" s="19" t="str">
        <f t="shared" si="0"/>
        <v>AaryanVidyarthyMGREATER DERRY TRACK CLUB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1.3</v>
      </c>
      <c r="I24" s="22">
        <f>SUMIF('Auburn 10M'!$F$2:$F$296,$F24,'Auburn 10M'!$J$2:$J$296)</f>
        <v>0</v>
      </c>
      <c r="J24" s="22">
        <f>SUMIF('Tiger 12K'!$F$2:$F$300,$F24,'Tiger 12K'!$J$2:$J$300)</f>
        <v>0</v>
      </c>
      <c r="K24" s="24">
        <f t="shared" si="1"/>
        <v>1.3</v>
      </c>
    </row>
    <row r="25" spans="1:11" x14ac:dyDescent="0.3">
      <c r="A25" s="3" t="s">
        <v>76</v>
      </c>
      <c r="B25" s="3" t="s">
        <v>514</v>
      </c>
      <c r="C25" s="3" t="s">
        <v>37</v>
      </c>
      <c r="D25" s="3">
        <v>19</v>
      </c>
      <c r="E25" s="3" t="s">
        <v>17</v>
      </c>
      <c r="F25" s="19" t="str">
        <f t="shared" si="0"/>
        <v>MatthewResnickMMILLENNIUM RUNNING</v>
      </c>
      <c r="G25" s="22">
        <f>SUMIF('Aviation 4M'!$F$2:$F$300,$F25,'Aviation 4M'!$J$2:$J$300)</f>
        <v>0</v>
      </c>
      <c r="H25" s="22">
        <f>SUMIF('Capital City Classic'!$F$2:$F$300,$F25,'Capital City Classic'!$J$2:$J$300)</f>
        <v>0</v>
      </c>
      <c r="I25" s="22">
        <f>SUMIF('Auburn 10M'!$F$2:$F$296,$F25,'Auburn 10M'!$J$2:$J$296)</f>
        <v>1</v>
      </c>
      <c r="J25" s="22">
        <f>SUMIF('Tiger 12K'!$F$2:$F$300,$F25,'Tiger 12K'!$J$2:$J$300)</f>
        <v>0</v>
      </c>
      <c r="K25" s="24">
        <f t="shared" si="1"/>
        <v>1</v>
      </c>
    </row>
    <row r="26" spans="1:11" x14ac:dyDescent="0.3">
      <c r="A26" t="s">
        <v>392</v>
      </c>
      <c r="B26" t="s">
        <v>393</v>
      </c>
      <c r="C26" t="s">
        <v>37</v>
      </c>
      <c r="D26">
        <v>26</v>
      </c>
      <c r="E26" s="2" t="s">
        <v>16</v>
      </c>
      <c r="F26" s="19" t="str">
        <f t="shared" si="0"/>
        <v>DemickHobbsMGREATER DERRY TRACK CLUB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0</v>
      </c>
      <c r="I26" s="22">
        <f>SUMIF('Auburn 10M'!$F$2:$F$296,$F26,'Auburn 10M'!$J$2:$J$296)</f>
        <v>1</v>
      </c>
      <c r="J26" s="22">
        <f>SUMIF('Tiger 12K'!$F$2:$F$300,$F26,'Tiger 12K'!$J$2:$J$300)</f>
        <v>0</v>
      </c>
      <c r="K26" s="24">
        <f t="shared" si="1"/>
        <v>1</v>
      </c>
    </row>
    <row r="27" spans="1:11" x14ac:dyDescent="0.3">
      <c r="K27" s="24"/>
    </row>
    <row r="28" spans="1:11" x14ac:dyDescent="0.3">
      <c r="K28" s="24"/>
    </row>
    <row r="29" spans="1:11" x14ac:dyDescent="0.3">
      <c r="K29" s="24"/>
    </row>
    <row r="30" spans="1:11" x14ac:dyDescent="0.3">
      <c r="K30" s="24"/>
    </row>
    <row r="31" spans="1:11" x14ac:dyDescent="0.3">
      <c r="K31" s="24"/>
    </row>
    <row r="32" spans="1:11" x14ac:dyDescent="0.3">
      <c r="K32" s="24"/>
    </row>
    <row r="33" spans="11:11" x14ac:dyDescent="0.3">
      <c r="K33" s="24"/>
    </row>
    <row r="34" spans="11:11" x14ac:dyDescent="0.3">
      <c r="K34" s="24"/>
    </row>
    <row r="35" spans="11:11" x14ac:dyDescent="0.3">
      <c r="K35" s="24"/>
    </row>
    <row r="36" spans="11:11" x14ac:dyDescent="0.3">
      <c r="K36" s="24"/>
    </row>
    <row r="37" spans="11:11" x14ac:dyDescent="0.3">
      <c r="K37" s="24"/>
    </row>
    <row r="38" spans="11:11" x14ac:dyDescent="0.3">
      <c r="K38" s="24"/>
    </row>
    <row r="39" spans="11:11" x14ac:dyDescent="0.3">
      <c r="K39" s="24"/>
    </row>
    <row r="40" spans="11:11" x14ac:dyDescent="0.3">
      <c r="K40" s="24"/>
    </row>
    <row r="41" spans="11:11" x14ac:dyDescent="0.3">
      <c r="K41" s="24"/>
    </row>
    <row r="42" spans="11:11" x14ac:dyDescent="0.3">
      <c r="K42" s="24"/>
    </row>
    <row r="43" spans="11:11" x14ac:dyDescent="0.3">
      <c r="K43" s="24"/>
    </row>
    <row r="44" spans="11:11" x14ac:dyDescent="0.3">
      <c r="K44" s="24"/>
    </row>
    <row r="45" spans="11:11" x14ac:dyDescent="0.3">
      <c r="K45" s="24"/>
    </row>
    <row r="46" spans="11:11" x14ac:dyDescent="0.3">
      <c r="K46" s="24"/>
    </row>
    <row r="47" spans="11:11" x14ac:dyDescent="0.3">
      <c r="K47" s="24"/>
    </row>
    <row r="48" spans="11:11" x14ac:dyDescent="0.3">
      <c r="K48" s="24"/>
    </row>
    <row r="49" spans="11:11" x14ac:dyDescent="0.3">
      <c r="K49" s="24"/>
    </row>
    <row r="50" spans="11:11" x14ac:dyDescent="0.3">
      <c r="K50" s="24"/>
    </row>
    <row r="51" spans="11:11" x14ac:dyDescent="0.3">
      <c r="K51" s="24"/>
    </row>
    <row r="52" spans="11:11" x14ac:dyDescent="0.3">
      <c r="K52" s="24"/>
    </row>
    <row r="53" spans="11:11" x14ac:dyDescent="0.3">
      <c r="K53" s="24"/>
    </row>
    <row r="54" spans="11:11" x14ac:dyDescent="0.3">
      <c r="K54" s="24"/>
    </row>
    <row r="55" spans="11:11" x14ac:dyDescent="0.3">
      <c r="K55" s="24"/>
    </row>
    <row r="56" spans="11:11" x14ac:dyDescent="0.3">
      <c r="K56" s="24"/>
    </row>
    <row r="57" spans="11:11" x14ac:dyDescent="0.3">
      <c r="K57" s="24"/>
    </row>
    <row r="58" spans="11:11" x14ac:dyDescent="0.3">
      <c r="K58" s="24"/>
    </row>
    <row r="59" spans="11:11" x14ac:dyDescent="0.3">
      <c r="K59" s="24"/>
    </row>
    <row r="60" spans="11:11" x14ac:dyDescent="0.3">
      <c r="K60" s="24"/>
    </row>
    <row r="61" spans="11:11" x14ac:dyDescent="0.3">
      <c r="K61" s="24"/>
    </row>
    <row r="62" spans="11:11" x14ac:dyDescent="0.3">
      <c r="K62" s="24"/>
    </row>
    <row r="63" spans="11:11" x14ac:dyDescent="0.3">
      <c r="K63" s="24"/>
    </row>
    <row r="64" spans="11:11" x14ac:dyDescent="0.3">
      <c r="K64" s="24"/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:11" x14ac:dyDescent="0.3">
      <c r="K161" s="24"/>
    </row>
    <row r="162" spans="1:11" x14ac:dyDescent="0.3">
      <c r="K162" s="24"/>
    </row>
    <row r="163" spans="1:11" x14ac:dyDescent="0.3">
      <c r="K163" s="24"/>
    </row>
    <row r="164" spans="1:11" x14ac:dyDescent="0.3">
      <c r="K164" s="24"/>
    </row>
    <row r="165" spans="1:11" x14ac:dyDescent="0.3">
      <c r="A165" s="3" t="s">
        <v>604</v>
      </c>
      <c r="B165" s="3" t="s">
        <v>605</v>
      </c>
      <c r="C165" s="3" t="s">
        <v>37</v>
      </c>
      <c r="D165" s="3">
        <v>44</v>
      </c>
      <c r="E165" t="s">
        <v>18</v>
      </c>
      <c r="F165" s="19" t="str">
        <f t="shared" ref="F165:F166" si="2">A165&amp;B165&amp;C165&amp;E165</f>
        <v>WesAshordMUPPER VALLEY RUNNING CLUB</v>
      </c>
      <c r="K165" s="24"/>
    </row>
    <row r="166" spans="1:11" x14ac:dyDescent="0.3">
      <c r="A166" s="3" t="s">
        <v>63</v>
      </c>
      <c r="B166" s="3" t="s">
        <v>606</v>
      </c>
      <c r="C166" s="3" t="s">
        <v>37</v>
      </c>
      <c r="D166" s="3">
        <v>37</v>
      </c>
      <c r="E166" t="s">
        <v>18</v>
      </c>
      <c r="F166" s="19" t="str">
        <f t="shared" si="2"/>
        <v>JohnGrandiMUPPER VALLEY RUNNING CLUB</v>
      </c>
      <c r="K166" s="24"/>
    </row>
    <row r="167" spans="1:11" x14ac:dyDescent="0.3">
      <c r="K167" s="24"/>
    </row>
    <row r="168" spans="1:11" x14ac:dyDescent="0.3">
      <c r="K168" s="24"/>
    </row>
    <row r="169" spans="1:11" x14ac:dyDescent="0.3">
      <c r="K169" s="24"/>
    </row>
    <row r="170" spans="1:11" x14ac:dyDescent="0.3">
      <c r="K170" s="24"/>
    </row>
    <row r="171" spans="1:11" x14ac:dyDescent="0.3">
      <c r="K171" s="24"/>
    </row>
    <row r="172" spans="1:11" x14ac:dyDescent="0.3">
      <c r="K172" s="24"/>
    </row>
    <row r="173" spans="1:11" x14ac:dyDescent="0.3">
      <c r="K173" s="24"/>
    </row>
    <row r="174" spans="1:11" x14ac:dyDescent="0.3">
      <c r="K174" s="24"/>
    </row>
    <row r="175" spans="1:11" x14ac:dyDescent="0.3">
      <c r="K175" s="24"/>
    </row>
    <row r="176" spans="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11:11" x14ac:dyDescent="0.3">
      <c r="K369" s="24"/>
    </row>
    <row r="370" spans="11:11" x14ac:dyDescent="0.3">
      <c r="K370" s="24"/>
    </row>
    <row r="371" spans="11:11" x14ac:dyDescent="0.3">
      <c r="K371" s="24"/>
    </row>
    <row r="372" spans="11:11" x14ac:dyDescent="0.3">
      <c r="K372" s="24"/>
    </row>
    <row r="373" spans="11:11" x14ac:dyDescent="0.3">
      <c r="K373" s="24"/>
    </row>
    <row r="374" spans="11:11" x14ac:dyDescent="0.3">
      <c r="K374" s="24"/>
    </row>
    <row r="375" spans="11:11" x14ac:dyDescent="0.3">
      <c r="K375" s="24"/>
    </row>
    <row r="376" spans="11:11" x14ac:dyDescent="0.3">
      <c r="K376" s="24"/>
    </row>
    <row r="377" spans="11:11" x14ac:dyDescent="0.3">
      <c r="K377" s="24"/>
    </row>
    <row r="378" spans="11:11" x14ac:dyDescent="0.3">
      <c r="K378" s="24"/>
    </row>
    <row r="379" spans="11:11" x14ac:dyDescent="0.3">
      <c r="K379" s="24"/>
    </row>
    <row r="380" spans="11:11" x14ac:dyDescent="0.3">
      <c r="K380" s="24"/>
    </row>
    <row r="381" spans="11:11" x14ac:dyDescent="0.3">
      <c r="K381" s="24"/>
    </row>
    <row r="382" spans="11:11" x14ac:dyDescent="0.3">
      <c r="K382" s="24"/>
    </row>
    <row r="383" spans="11:11" x14ac:dyDescent="0.3">
      <c r="K383" s="24"/>
    </row>
    <row r="384" spans="11:11" x14ac:dyDescent="0.3">
      <c r="K384" s="24"/>
    </row>
    <row r="385" spans="6:11" x14ac:dyDescent="0.3">
      <c r="K385" s="24"/>
    </row>
    <row r="386" spans="6:11" x14ac:dyDescent="0.3">
      <c r="K386" s="24"/>
    </row>
    <row r="387" spans="6:11" x14ac:dyDescent="0.3">
      <c r="K387" s="24"/>
    </row>
    <row r="388" spans="6:11" x14ac:dyDescent="0.3">
      <c r="K388" s="24"/>
    </row>
    <row r="389" spans="6:11" x14ac:dyDescent="0.3">
      <c r="K389" s="24"/>
    </row>
    <row r="390" spans="6:11" x14ac:dyDescent="0.3">
      <c r="K390" s="24"/>
    </row>
    <row r="391" spans="6:11" x14ac:dyDescent="0.3">
      <c r="K391" s="24"/>
    </row>
    <row r="392" spans="6:11" x14ac:dyDescent="0.3">
      <c r="K392" s="24"/>
    </row>
    <row r="393" spans="6:11" x14ac:dyDescent="0.3">
      <c r="K393" s="24"/>
    </row>
    <row r="394" spans="6:11" x14ac:dyDescent="0.3">
      <c r="K394" s="24"/>
    </row>
    <row r="395" spans="6:11" x14ac:dyDescent="0.3">
      <c r="F395" s="6"/>
      <c r="K395" s="24"/>
    </row>
  </sheetData>
  <sortState xmlns:xlrd2="http://schemas.microsoft.com/office/spreadsheetml/2017/richdata2" ref="A2:K26">
    <sortCondition descending="1" ref="K1:K2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M412"/>
  <sheetViews>
    <sheetView workbookViewId="0">
      <pane ySplit="1" topLeftCell="A2" activePane="bottomLeft" state="frozen"/>
      <selection pane="bottomLeft"/>
    </sheetView>
  </sheetViews>
  <sheetFormatPr defaultColWidth="12.53515625" defaultRowHeight="12.45" outlineLevelCol="1" x14ac:dyDescent="0.3"/>
  <cols>
    <col min="1" max="1" width="9.921875" style="3" bestFit="1" customWidth="1"/>
    <col min="2" max="2" width="10" style="3" bestFit="1" customWidth="1"/>
    <col min="3" max="3" width="7.15234375" style="3" bestFit="1" customWidth="1"/>
    <col min="4" max="4" width="4.23046875" style="3" bestFit="1" customWidth="1"/>
    <col min="5" max="5" width="28.3046875" style="3" bestFit="1" customWidth="1" collapsed="1"/>
    <col min="6" max="6" width="44.382812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6.3046875" style="3" bestFit="1" customWidth="1"/>
    <col min="12" max="16384" width="12.5351562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t="s">
        <v>49</v>
      </c>
      <c r="B2" t="s">
        <v>332</v>
      </c>
      <c r="C2" t="s">
        <v>37</v>
      </c>
      <c r="D2">
        <v>34</v>
      </c>
      <c r="E2" s="2" t="s">
        <v>15</v>
      </c>
      <c r="F2" s="19" t="str">
        <f>A2&amp;B2&amp;C2&amp;E2</f>
        <v>ThomasCantaraMGATE CITY STRIDERS</v>
      </c>
      <c r="G2" s="22">
        <f>SUMIF('Aviation 4M'!$F$2:$F$300,$F2,'Aviation 4M'!$J$2:$J$300)</f>
        <v>0</v>
      </c>
      <c r="H2" s="22">
        <f>SUMIF('Capital City Classic'!$F$2:$F$300,$F2,'Capital City Classic'!$J$2:$J$300)</f>
        <v>0</v>
      </c>
      <c r="I2" s="22">
        <f>SUMIF('Auburn 10M'!$F$2:$F$296,$F2,'Auburn 10M'!$J$2:$J$296)</f>
        <v>80</v>
      </c>
      <c r="J2" s="22">
        <f>SUMIF('Tiger 12K'!$F$2:$F$300,$F2,'Tiger 12K'!$J$2:$J$300)</f>
        <v>88</v>
      </c>
      <c r="K2" s="24">
        <f>SUM(G2:J2)</f>
        <v>168</v>
      </c>
    </row>
    <row r="3" spans="1:13" x14ac:dyDescent="0.3">
      <c r="A3" t="s">
        <v>164</v>
      </c>
      <c r="B3" t="s">
        <v>165</v>
      </c>
      <c r="C3" t="s">
        <v>37</v>
      </c>
      <c r="D3">
        <v>35</v>
      </c>
      <c r="E3" s="2" t="s">
        <v>18</v>
      </c>
      <c r="F3" s="19" t="str">
        <f>A3&amp;B3&amp;C3&amp;E3</f>
        <v>KyleDunnMUPPER VALLEY RUNNING CLUB</v>
      </c>
      <c r="G3" s="22">
        <f>SUMIF('Aviation 4M'!$F$2:$F$300,$F3,'Aviation 4M'!$J$2:$J$300)</f>
        <v>0</v>
      </c>
      <c r="H3" s="22">
        <f>SUMIF('Capital City Classic'!$F$2:$F$300,$F3,'Capital City Classic'!$J$2:$J$300)</f>
        <v>76</v>
      </c>
      <c r="I3" s="22">
        <f>SUMIF('Auburn 10M'!$F$2:$F$296,$F3,'Auburn 10M'!$J$2:$J$296)</f>
        <v>64</v>
      </c>
      <c r="J3" s="22">
        <f>SUMIF('Tiger 12K'!$F$2:$F$300,$F3,'Tiger 12K'!$J$2:$J$300)</f>
        <v>0</v>
      </c>
      <c r="K3" s="24">
        <f>SUM(G3:J3)</f>
        <v>140</v>
      </c>
    </row>
    <row r="4" spans="1:13" x14ac:dyDescent="0.3">
      <c r="A4" s="3" t="s">
        <v>38</v>
      </c>
      <c r="B4" s="3" t="s">
        <v>39</v>
      </c>
      <c r="C4" s="3" t="s">
        <v>37</v>
      </c>
      <c r="D4" s="3">
        <v>38</v>
      </c>
      <c r="E4" s="3" t="s">
        <v>16</v>
      </c>
      <c r="F4" s="19" t="str">
        <f>A4&amp;B4&amp;C4&amp;E4</f>
        <v>NicholasGregoryMGREATER DERRY TRACK CLUB</v>
      </c>
      <c r="G4" s="22">
        <f>SUMIF('Aviation 4M'!$F$2:$F$300,$F4,'Aviation 4M'!$J$2:$J$300)</f>
        <v>72</v>
      </c>
      <c r="H4" s="22">
        <f>SUMIF('Capital City Classic'!$F$2:$F$300,$F4,'Capital City Classic'!$J$2:$J$300)</f>
        <v>58</v>
      </c>
      <c r="I4" s="22">
        <f>SUMIF('Auburn 10M'!$F$2:$F$296,$F4,'Auburn 10M'!$J$2:$J$296)</f>
        <v>0</v>
      </c>
      <c r="J4" s="22">
        <f>SUMIF('Tiger 12K'!$F$2:$F$300,$F4,'Tiger 12K'!$J$2:$J$300)</f>
        <v>0</v>
      </c>
      <c r="K4" s="24">
        <f>SUM(G4:J4)</f>
        <v>130</v>
      </c>
    </row>
    <row r="5" spans="1:13" x14ac:dyDescent="0.3">
      <c r="A5" s="3" t="s">
        <v>49</v>
      </c>
      <c r="B5" s="3" t="s">
        <v>50</v>
      </c>
      <c r="C5" s="3" t="s">
        <v>37</v>
      </c>
      <c r="D5" s="3">
        <v>39</v>
      </c>
      <c r="E5" s="3" t="s">
        <v>17</v>
      </c>
      <c r="F5" s="19" t="str">
        <f>A5&amp;B5&amp;C5&amp;E5</f>
        <v>ThomasCookMMILLENNIUM RUNNING</v>
      </c>
      <c r="G5" s="22">
        <f>SUMIF('Aviation 4M'!$F$2:$F$300,$F5,'Aviation 4M'!$J$2:$J$300)</f>
        <v>55</v>
      </c>
      <c r="H5" s="22">
        <f>SUMIF('Capital City Classic'!$F$2:$F$300,$F5,'Capital City Classic'!$J$2:$J$300)</f>
        <v>37</v>
      </c>
      <c r="I5" s="22">
        <f>SUMIF('Auburn 10M'!$F$2:$F$296,$F5,'Auburn 10M'!$J$2:$J$296)</f>
        <v>0</v>
      </c>
      <c r="J5" s="22">
        <f>SUMIF('Tiger 12K'!$F$2:$F$300,$F5,'Tiger 12K'!$J$2:$J$300)</f>
        <v>0</v>
      </c>
      <c r="K5" s="24">
        <f>SUM(G5:J5)</f>
        <v>92</v>
      </c>
    </row>
    <row r="6" spans="1:13" x14ac:dyDescent="0.3">
      <c r="A6" t="s">
        <v>87</v>
      </c>
      <c r="B6" t="s">
        <v>163</v>
      </c>
      <c r="C6" t="s">
        <v>37</v>
      </c>
      <c r="D6">
        <v>32</v>
      </c>
      <c r="E6" s="2" t="s">
        <v>19</v>
      </c>
      <c r="F6" s="19" t="str">
        <f>A6&amp;B6&amp;C6&amp;E6</f>
        <v>SeanMcCauleyMGRANITE STATE RACING TEAM</v>
      </c>
      <c r="G6" s="22">
        <f>SUMIF('Aviation 4M'!$F$2:$F$300,$F6,'Aviation 4M'!$J$2:$J$300)</f>
        <v>0</v>
      </c>
      <c r="H6" s="22">
        <f>SUMIF('Capital City Classic'!$F$2:$F$300,$F6,'Capital City Classic'!$J$2:$J$300)</f>
        <v>80</v>
      </c>
      <c r="I6" s="22">
        <f>SUMIF('Auburn 10M'!$F$2:$F$296,$F6,'Auburn 10M'!$J$2:$J$296)</f>
        <v>0</v>
      </c>
      <c r="J6" s="22">
        <f>SUMIF('Tiger 12K'!$F$2:$F$300,$F6,'Tiger 12K'!$J$2:$J$300)</f>
        <v>0</v>
      </c>
      <c r="K6" s="24">
        <f>SUM(G6:J6)</f>
        <v>80</v>
      </c>
    </row>
    <row r="7" spans="1:13" x14ac:dyDescent="0.3">
      <c r="A7" t="s">
        <v>335</v>
      </c>
      <c r="B7" t="s">
        <v>569</v>
      </c>
      <c r="C7" t="s">
        <v>37</v>
      </c>
      <c r="D7">
        <v>30</v>
      </c>
      <c r="E7" t="s">
        <v>18</v>
      </c>
      <c r="F7" s="19" t="str">
        <f>A7&amp;B7&amp;C7&amp;E7</f>
        <v>AndrewEricksonMUPPER VALLEY RUNNING CLUB</v>
      </c>
      <c r="G7" s="22">
        <f>SUMIF('Aviation 4M'!$F$2:$F$300,$F7,'Aviation 4M'!$J$2:$J$300)</f>
        <v>0</v>
      </c>
      <c r="H7" s="22">
        <f>SUMIF('Capital City Classic'!$F$2:$F$300,$F7,'Capital City Classic'!$J$2:$J$300)</f>
        <v>0</v>
      </c>
      <c r="I7" s="22">
        <f>SUMIF('Auburn 10M'!$F$2:$F$296,$F7,'Auburn 10M'!$J$2:$J$296)</f>
        <v>0</v>
      </c>
      <c r="J7" s="22">
        <f>SUMIF('Tiger 12K'!$F$2:$F$300,$F7,'Tiger 12K'!$J$2:$J$300)</f>
        <v>76</v>
      </c>
      <c r="K7" s="24">
        <f>SUM(G7:J7)</f>
        <v>76</v>
      </c>
    </row>
    <row r="8" spans="1:13" x14ac:dyDescent="0.3">
      <c r="A8" s="3" t="s">
        <v>206</v>
      </c>
      <c r="B8" s="3" t="s">
        <v>536</v>
      </c>
      <c r="C8" s="3" t="s">
        <v>37</v>
      </c>
      <c r="D8" s="3">
        <v>31</v>
      </c>
      <c r="E8" s="3" t="s">
        <v>17</v>
      </c>
      <c r="F8" s="19" t="str">
        <f>A8&amp;B8&amp;C8&amp;E8</f>
        <v>ChristopherBusbyMMILLENNIUM RUNNING</v>
      </c>
      <c r="G8" s="22">
        <f>SUMIF('Aviation 4M'!$F$2:$F$300,$F8,'Aviation 4M'!$J$2:$J$300)</f>
        <v>0</v>
      </c>
      <c r="H8" s="22">
        <f>SUMIF('Capital City Classic'!$F$2:$F$300,$F8,'Capital City Classic'!$J$2:$J$300)</f>
        <v>0</v>
      </c>
      <c r="I8" s="22">
        <f>SUMIF('Auburn 10M'!$F$2:$F$296,$F8,'Auburn 10M'!$J$2:$J$296)</f>
        <v>68</v>
      </c>
      <c r="J8" s="22">
        <f>SUMIF('Tiger 12K'!$F$2:$F$300,$F8,'Tiger 12K'!$J$2:$J$300)</f>
        <v>0</v>
      </c>
      <c r="K8" s="24">
        <f>SUM(G8:J8)</f>
        <v>68</v>
      </c>
    </row>
    <row r="9" spans="1:13" x14ac:dyDescent="0.3">
      <c r="A9" t="s">
        <v>435</v>
      </c>
      <c r="B9" t="s">
        <v>571</v>
      </c>
      <c r="C9" t="s">
        <v>37</v>
      </c>
      <c r="D9">
        <v>35</v>
      </c>
      <c r="E9" t="s">
        <v>18</v>
      </c>
      <c r="F9" s="19" t="str">
        <f>A9&amp;B9&amp;C9&amp;E9</f>
        <v>SamGrantMUPPER VALLEY RUNNING CLUB</v>
      </c>
      <c r="G9" s="22">
        <f>SUMIF('Aviation 4M'!$F$2:$F$300,$F9,'Aviation 4M'!$J$2:$J$300)</f>
        <v>0</v>
      </c>
      <c r="H9" s="22">
        <f>SUMIF('Capital City Classic'!$F$2:$F$300,$F9,'Capital City Classic'!$J$2:$J$300)</f>
        <v>0</v>
      </c>
      <c r="I9" s="22">
        <f>SUMIF('Auburn 10M'!$F$2:$F$296,$F9,'Auburn 10M'!$J$2:$J$296)</f>
        <v>0</v>
      </c>
      <c r="J9" s="22">
        <f>SUMIF('Tiger 12K'!$F$2:$F$300,$F9,'Tiger 12K'!$J$2:$J$300)</f>
        <v>61</v>
      </c>
      <c r="K9" s="24">
        <f>SUM(G9:J9)</f>
        <v>61</v>
      </c>
    </row>
    <row r="10" spans="1:13" x14ac:dyDescent="0.3">
      <c r="A10" s="3" t="s">
        <v>44</v>
      </c>
      <c r="B10" s="3" t="s">
        <v>45</v>
      </c>
      <c r="C10" s="3" t="s">
        <v>37</v>
      </c>
      <c r="D10" s="3">
        <v>32</v>
      </c>
      <c r="E10" s="3" t="s">
        <v>16</v>
      </c>
      <c r="F10" s="19" t="str">
        <f>A10&amp;B10&amp;C10&amp;E10</f>
        <v>JoeDiSalvaMGREATER DERRY TRACK CLUB</v>
      </c>
      <c r="G10" s="22">
        <f>SUMIF('Aviation 4M'!$F$2:$F$300,$F10,'Aviation 4M'!$J$2:$J$300)</f>
        <v>49</v>
      </c>
      <c r="H10" s="22">
        <f>SUMIF('Capital City Classic'!$F$2:$F$300,$F10,'Capital City Classic'!$J$2:$J$300)</f>
        <v>0</v>
      </c>
      <c r="I10" s="22">
        <f>SUMIF('Auburn 10M'!$F$2:$F$296,$F10,'Auburn 10M'!$J$2:$J$296)</f>
        <v>0</v>
      </c>
      <c r="J10" s="22">
        <f>SUMIF('Tiger 12K'!$F$2:$F$300,$F10,'Tiger 12K'!$J$2:$J$300)</f>
        <v>0</v>
      </c>
      <c r="K10" s="24">
        <f>SUM(G10:J10)</f>
        <v>49</v>
      </c>
    </row>
    <row r="11" spans="1:13" x14ac:dyDescent="0.3">
      <c r="A11" s="3" t="s">
        <v>54</v>
      </c>
      <c r="B11" s="3" t="s">
        <v>55</v>
      </c>
      <c r="C11" s="3" t="s">
        <v>37</v>
      </c>
      <c r="D11" s="3">
        <v>39</v>
      </c>
      <c r="E11" s="3" t="s">
        <v>17</v>
      </c>
      <c r="F11" s="19" t="str">
        <f>A11&amp;B11&amp;C11&amp;E11</f>
        <v>JoshuaDrazenMMILLENNIUM RUNNING</v>
      </c>
      <c r="G11" s="22">
        <f>SUMIF('Aviation 4M'!$F$2:$F$300,$F11,'Aviation 4M'!$J$2:$J$300)</f>
        <v>46</v>
      </c>
      <c r="H11" s="22">
        <f>SUMIF('Capital City Classic'!$F$2:$F$300,$F11,'Capital City Classic'!$J$2:$J$300)</f>
        <v>0</v>
      </c>
      <c r="I11" s="22">
        <f>SUMIF('Auburn 10M'!$F$2:$F$296,$F11,'Auburn 10M'!$J$2:$J$296)</f>
        <v>0</v>
      </c>
      <c r="J11" s="22">
        <f>SUMIF('Tiger 12K'!$F$2:$F$300,$F11,'Tiger 12K'!$J$2:$J$300)</f>
        <v>0</v>
      </c>
      <c r="K11" s="24">
        <f>SUM(G11:J11)</f>
        <v>46</v>
      </c>
    </row>
    <row r="12" spans="1:13" x14ac:dyDescent="0.3">
      <c r="A12" t="s">
        <v>46</v>
      </c>
      <c r="B12" t="s">
        <v>172</v>
      </c>
      <c r="C12" t="s">
        <v>37</v>
      </c>
      <c r="D12">
        <v>34</v>
      </c>
      <c r="E12" s="2" t="s">
        <v>16</v>
      </c>
      <c r="F12" s="19" t="str">
        <f>A12&amp;B12&amp;C12&amp;E12</f>
        <v>MichaelOlszewskiMGREATER DERRY TRACK CLUB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40</v>
      </c>
      <c r="I12" s="22">
        <f>SUMIF('Auburn 10M'!$F$2:$F$296,$F12,'Auburn 10M'!$J$2:$J$296)</f>
        <v>0</v>
      </c>
      <c r="J12" s="22">
        <f>SUMIF('Tiger 12K'!$F$2:$F$300,$F12,'Tiger 12K'!$J$2:$J$300)</f>
        <v>0</v>
      </c>
      <c r="K12" s="24">
        <f>SUM(G12:J12)</f>
        <v>40</v>
      </c>
    </row>
    <row r="13" spans="1:13" x14ac:dyDescent="0.3">
      <c r="A13" s="3" t="s">
        <v>44</v>
      </c>
      <c r="B13" s="3" t="s">
        <v>83</v>
      </c>
      <c r="C13" s="3" t="s">
        <v>37</v>
      </c>
      <c r="D13" s="3">
        <v>37</v>
      </c>
      <c r="E13" s="3" t="s">
        <v>16</v>
      </c>
      <c r="F13" s="19" t="str">
        <f>A13&amp;B13&amp;C13&amp;E13</f>
        <v>JoeRizzoMGREATER DERRY TRACK CLUB</v>
      </c>
      <c r="G13" s="22">
        <f>SUMIF('Aviation 4M'!$F$2:$F$300,$F13,'Aviation 4M'!$J$2:$J$300)</f>
        <v>15.5</v>
      </c>
      <c r="H13" s="22">
        <f>SUMIF('Capital City Classic'!$F$2:$F$300,$F13,'Capital City Classic'!$J$2:$J$300)</f>
        <v>3.75</v>
      </c>
      <c r="I13" s="22">
        <f>SUMIF('Auburn 10M'!$F$2:$F$296,$F13,'Auburn 10M'!$J$2:$J$296)</f>
        <v>0</v>
      </c>
      <c r="J13" s="22">
        <f>SUMIF('Tiger 12K'!$F$2:$F$300,$F13,'Tiger 12K'!$J$2:$J$300)</f>
        <v>19.5</v>
      </c>
      <c r="K13" s="24">
        <f>SUM(G13:J13)</f>
        <v>38.75</v>
      </c>
    </row>
    <row r="14" spans="1:13" x14ac:dyDescent="0.3">
      <c r="A14" s="3" t="s">
        <v>58</v>
      </c>
      <c r="B14" s="3" t="s">
        <v>59</v>
      </c>
      <c r="C14" s="3" t="s">
        <v>37</v>
      </c>
      <c r="D14" s="3">
        <v>32</v>
      </c>
      <c r="E14" s="2" t="s">
        <v>15</v>
      </c>
      <c r="F14" s="19" t="str">
        <f>A14&amp;B14&amp;C14&amp;E14</f>
        <v>KevinO'LaughlinMGATE CITY STRIDERS</v>
      </c>
      <c r="G14" s="22">
        <f>SUMIF('Aviation 4M'!$F$2:$F$300,$F14,'Aviation 4M'!$J$2:$J$300)</f>
        <v>32</v>
      </c>
      <c r="H14" s="22">
        <f>SUMIF('Capital City Classic'!$F$2:$F$300,$F14,'Capital City Classic'!$J$2:$J$300)</f>
        <v>0</v>
      </c>
      <c r="I14" s="22">
        <f>SUMIF('Auburn 10M'!$F$2:$F$296,$F14,'Auburn 10M'!$J$2:$J$296)</f>
        <v>0</v>
      </c>
      <c r="J14" s="22">
        <f>SUMIF('Tiger 12K'!$F$2:$F$300,$F14,'Tiger 12K'!$J$2:$J$300)</f>
        <v>0</v>
      </c>
      <c r="K14" s="24">
        <f>SUM(G14:J14)</f>
        <v>32</v>
      </c>
    </row>
    <row r="15" spans="1:13" x14ac:dyDescent="0.3">
      <c r="A15" t="s">
        <v>590</v>
      </c>
      <c r="B15" t="s">
        <v>591</v>
      </c>
      <c r="C15" t="s">
        <v>37</v>
      </c>
      <c r="D15">
        <v>31</v>
      </c>
      <c r="E15" t="s">
        <v>18</v>
      </c>
      <c r="F15" s="19" t="str">
        <f>A15&amp;B15&amp;C15&amp;E15</f>
        <v>JoshBarlowMUPPER VALLEY RUNNING CLUB</v>
      </c>
      <c r="G15" s="22">
        <f>SUMIF('Aviation 4M'!$F$2:$F$300,$F15,'Aviation 4M'!$J$2:$J$300)</f>
        <v>0</v>
      </c>
      <c r="H15" s="22">
        <f>SUMIF('Capital City Classic'!$F$2:$F$300,$F15,'Capital City Classic'!$J$2:$J$300)</f>
        <v>0</v>
      </c>
      <c r="I15" s="22">
        <f>SUMIF('Auburn 10M'!$F$2:$F$296,$F15,'Auburn 10M'!$J$2:$J$296)</f>
        <v>0</v>
      </c>
      <c r="J15" s="22">
        <f>SUMIF('Tiger 12K'!$F$2:$F$300,$F15,'Tiger 12K'!$J$2:$J$300)</f>
        <v>12.5</v>
      </c>
      <c r="K15" s="24">
        <f>SUM(G15:J15)</f>
        <v>12.5</v>
      </c>
    </row>
    <row r="16" spans="1:13" x14ac:dyDescent="0.3">
      <c r="A16" t="s">
        <v>46</v>
      </c>
      <c r="B16" t="s">
        <v>426</v>
      </c>
      <c r="C16" t="s">
        <v>37</v>
      </c>
      <c r="D16">
        <v>38</v>
      </c>
      <c r="E16" s="3" t="s">
        <v>17</v>
      </c>
      <c r="F16" s="19" t="str">
        <f>A16&amp;B16&amp;C16&amp;E16</f>
        <v>MichaelGendreauMMILLENNIUM RUNNING</v>
      </c>
      <c r="G16" s="22">
        <f>SUMIF('Aviation 4M'!$F$2:$F$300,$F16,'Aviation 4M'!$J$2:$J$300)</f>
        <v>0</v>
      </c>
      <c r="H16" s="22">
        <f>SUMIF('Capital City Classic'!$F$2:$F$300,$F16,'Capital City Classic'!$J$2:$J$300)</f>
        <v>0</v>
      </c>
      <c r="I16" s="22">
        <f>SUMIF('Auburn 10M'!$F$2:$F$296,$F16,'Auburn 10M'!$J$2:$J$296)</f>
        <v>12.5</v>
      </c>
      <c r="J16" s="22">
        <f>SUMIF('Tiger 12K'!$F$2:$F$300,$F16,'Tiger 12K'!$J$2:$J$300)</f>
        <v>0</v>
      </c>
      <c r="K16" s="24">
        <f>SUM(G16:J16)</f>
        <v>12.5</v>
      </c>
    </row>
    <row r="17" spans="1:11" x14ac:dyDescent="0.3">
      <c r="A17" s="3" t="s">
        <v>63</v>
      </c>
      <c r="B17" s="3" t="s">
        <v>606</v>
      </c>
      <c r="C17" s="3" t="s">
        <v>37</v>
      </c>
      <c r="D17" s="3">
        <v>37</v>
      </c>
      <c r="E17" t="s">
        <v>18</v>
      </c>
      <c r="F17" s="19" t="str">
        <f>A17&amp;B17&amp;C17&amp;E17</f>
        <v>JohnGrandiMUPPER VALLEY RUNNING CLUB</v>
      </c>
      <c r="G17" s="22">
        <f>SUMIF('Aviation 4M'!$F$2:$F$300,$F17,'Aviation 4M'!$J$2:$J$300)</f>
        <v>0</v>
      </c>
      <c r="H17" s="22">
        <f>SUMIF('Capital City Classic'!$F$2:$F$300,$F17,'Capital City Classic'!$J$2:$J$300)</f>
        <v>0</v>
      </c>
      <c r="I17" s="22">
        <f>SUMIF('Auburn 10M'!$F$2:$F$296,$F17,'Auburn 10M'!$J$2:$J$296)</f>
        <v>0</v>
      </c>
      <c r="J17" s="22">
        <f>SUMIF('Tiger 12K'!$F$2:$F$300,$F17,'Tiger 12K'!$J$2:$J$300)</f>
        <v>11.5</v>
      </c>
      <c r="K17" s="24">
        <f>SUM(G17:J17)</f>
        <v>11.5</v>
      </c>
    </row>
    <row r="18" spans="1:11" x14ac:dyDescent="0.3">
      <c r="A18" t="s">
        <v>206</v>
      </c>
      <c r="B18" t="s">
        <v>208</v>
      </c>
      <c r="C18" t="s">
        <v>37</v>
      </c>
      <c r="D18">
        <v>32</v>
      </c>
      <c r="E18" s="2" t="s">
        <v>16</v>
      </c>
      <c r="F18" s="19" t="str">
        <f>A18&amp;B18&amp;C18&amp;E18</f>
        <v>ChristopherForbesMGREATER DERRY TRACK CLUB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6.75</v>
      </c>
      <c r="I18" s="22">
        <f>SUMIF('Auburn 10M'!$F$2:$F$296,$F18,'Auburn 10M'!$J$2:$J$296)</f>
        <v>1.8</v>
      </c>
      <c r="J18" s="22">
        <f>SUMIF('Tiger 12K'!$F$2:$F$300,$F18,'Tiger 12K'!$J$2:$J$300)</f>
        <v>0</v>
      </c>
      <c r="K18" s="24">
        <f>SUM(G18:J18)</f>
        <v>8.5500000000000007</v>
      </c>
    </row>
    <row r="19" spans="1:11" x14ac:dyDescent="0.3">
      <c r="A19" s="3" t="s">
        <v>522</v>
      </c>
      <c r="B19" s="3" t="s">
        <v>523</v>
      </c>
      <c r="C19" s="3" t="s">
        <v>37</v>
      </c>
      <c r="D19" s="3">
        <v>31</v>
      </c>
      <c r="E19" s="2" t="s">
        <v>22</v>
      </c>
      <c r="F19" s="19" t="str">
        <f>A19&amp;B19&amp;C19&amp;E19</f>
        <v>ColtonPiperMRUNNERS ALLEY</v>
      </c>
      <c r="G19" s="22">
        <f>SUMIF('Aviation 4M'!$F$2:$F$300,$F19,'Aviation 4M'!$J$2:$J$300)</f>
        <v>0</v>
      </c>
      <c r="H19" s="22">
        <f>SUMIF('Capital City Classic'!$F$2:$F$300,$F19,'Capital City Classic'!$J$2:$J$300)</f>
        <v>0</v>
      </c>
      <c r="I19" s="22">
        <f>SUMIF('Auburn 10M'!$F$2:$F$296,$F19,'Auburn 10M'!$J$2:$J$296)</f>
        <v>7.5</v>
      </c>
      <c r="J19" s="22">
        <f>SUMIF('Tiger 12K'!$F$2:$F$300,$F19,'Tiger 12K'!$J$2:$J$300)</f>
        <v>0</v>
      </c>
      <c r="K19" s="24">
        <f>SUM(G19:J19)</f>
        <v>7.5</v>
      </c>
    </row>
    <row r="20" spans="1:11" x14ac:dyDescent="0.3">
      <c r="A20" s="3" t="s">
        <v>435</v>
      </c>
      <c r="B20" s="3" t="s">
        <v>563</v>
      </c>
      <c r="C20" s="3" t="s">
        <v>37</v>
      </c>
      <c r="D20" s="3">
        <v>33</v>
      </c>
      <c r="E20" s="3" t="s">
        <v>17</v>
      </c>
      <c r="F20" s="19" t="str">
        <f>A20&amp;B20&amp;C20&amp;E20</f>
        <v>SamDelucaMMILLENNIUM RUNNING</v>
      </c>
      <c r="G20" s="22">
        <f>SUMIF('Aviation 4M'!$F$2:$F$300,$F20,'Aviation 4M'!$J$2:$J$300)</f>
        <v>0</v>
      </c>
      <c r="H20" s="22">
        <f>SUMIF('Capital City Classic'!$F$2:$F$300,$F20,'Capital City Classic'!$J$2:$J$300)</f>
        <v>0</v>
      </c>
      <c r="I20" s="22">
        <f>SUMIF('Auburn 10M'!$F$2:$F$296,$F20,'Auburn 10M'!$J$2:$J$296)</f>
        <v>6.25</v>
      </c>
      <c r="J20" s="22">
        <f>SUMIF('Tiger 12K'!$F$2:$F$300,$F20,'Tiger 12K'!$J$2:$J$300)</f>
        <v>0</v>
      </c>
      <c r="K20" s="24">
        <f>SUM(G20:J20)</f>
        <v>6.25</v>
      </c>
    </row>
    <row r="21" spans="1:11" x14ac:dyDescent="0.3">
      <c r="A21" t="s">
        <v>418</v>
      </c>
      <c r="B21" t="s">
        <v>432</v>
      </c>
      <c r="C21" t="s">
        <v>37</v>
      </c>
      <c r="D21">
        <v>32</v>
      </c>
      <c r="E21" s="3" t="s">
        <v>17</v>
      </c>
      <c r="F21" s="19" t="str">
        <f>A21&amp;B21&amp;C21&amp;E21</f>
        <v>CoreyBissonnetteMMILLENNIUM RUNNING</v>
      </c>
      <c r="G21" s="22">
        <f>SUMIF('Aviation 4M'!$F$2:$F$300,$F21,'Aviation 4M'!$J$2:$J$300)</f>
        <v>0</v>
      </c>
      <c r="H21" s="22">
        <f>SUMIF('Capital City Classic'!$F$2:$F$300,$F21,'Capital City Classic'!$J$2:$J$300)</f>
        <v>0</v>
      </c>
      <c r="I21" s="22">
        <f>SUMIF('Auburn 10M'!$F$2:$F$296,$F21,'Auburn 10M'!$J$2:$J$296)</f>
        <v>5.5</v>
      </c>
      <c r="J21" s="22">
        <f>SUMIF('Tiger 12K'!$F$2:$F$300,$F21,'Tiger 12K'!$J$2:$J$300)</f>
        <v>0</v>
      </c>
      <c r="K21" s="24">
        <f>SUM(G21:J21)</f>
        <v>5.5</v>
      </c>
    </row>
    <row r="22" spans="1:11" x14ac:dyDescent="0.3">
      <c r="A22" t="s">
        <v>220</v>
      </c>
      <c r="B22" t="s">
        <v>221</v>
      </c>
      <c r="C22" t="s">
        <v>37</v>
      </c>
      <c r="D22">
        <v>39</v>
      </c>
      <c r="E22" s="2" t="s">
        <v>16</v>
      </c>
      <c r="F22" s="19" t="str">
        <f>A22&amp;B22&amp;C22&amp;E22</f>
        <v>RonaldGallantMGREATER DERRY TRACK CLUB</v>
      </c>
      <c r="G22" s="22">
        <f>SUMIF('Aviation 4M'!$F$2:$F$300,$F22,'Aviation 4M'!$J$2:$J$300)</f>
        <v>0</v>
      </c>
      <c r="H22" s="22">
        <f>SUMIF('Capital City Classic'!$F$2:$F$300,$F22,'Capital City Classic'!$J$2:$J$300)</f>
        <v>4.25</v>
      </c>
      <c r="I22" s="22">
        <f>SUMIF('Auburn 10M'!$F$2:$F$296,$F22,'Auburn 10M'!$J$2:$J$296)</f>
        <v>0</v>
      </c>
      <c r="J22" s="22">
        <f>SUMIF('Tiger 12K'!$F$2:$F$300,$F22,'Tiger 12K'!$J$2:$J$300)</f>
        <v>0</v>
      </c>
      <c r="K22" s="24">
        <f>SUM(G22:J22)</f>
        <v>4.25</v>
      </c>
    </row>
    <row r="23" spans="1:11" x14ac:dyDescent="0.3">
      <c r="A23" t="s">
        <v>435</v>
      </c>
      <c r="B23" t="s">
        <v>436</v>
      </c>
      <c r="C23" t="s">
        <v>37</v>
      </c>
      <c r="D23">
        <v>30</v>
      </c>
      <c r="E23" s="3" t="s">
        <v>17</v>
      </c>
      <c r="F23" s="19" t="str">
        <f>A23&amp;B23&amp;C23&amp;E23</f>
        <v>SamKilhamMMILLENNIUM RUNNING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0</v>
      </c>
      <c r="I23" s="22">
        <f>SUMIF('Auburn 10M'!$F$2:$F$296,$F23,'Auburn 10M'!$J$2:$J$296)</f>
        <v>2.6</v>
      </c>
      <c r="J23" s="22">
        <f>SUMIF('Tiger 12K'!$F$2:$F$300,$F23,'Tiger 12K'!$J$2:$J$300)</f>
        <v>0</v>
      </c>
      <c r="K23" s="24">
        <f>SUM(G23:J23)</f>
        <v>2.6</v>
      </c>
    </row>
    <row r="24" spans="1:11" x14ac:dyDescent="0.3">
      <c r="A24" t="s">
        <v>70</v>
      </c>
      <c r="B24" t="s">
        <v>389</v>
      </c>
      <c r="C24" t="s">
        <v>37</v>
      </c>
      <c r="D24">
        <v>36</v>
      </c>
      <c r="E24" s="2" t="s">
        <v>16</v>
      </c>
      <c r="F24" s="19" t="str">
        <f>A24&amp;B24&amp;C24&amp;E24</f>
        <v>BrianKiMGREATER DERRY TRACK CLUB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0</v>
      </c>
      <c r="I24" s="22">
        <f>SUMIF('Auburn 10M'!$F$2:$F$296,$F24,'Auburn 10M'!$J$2:$J$296)</f>
        <v>2.2000000000000002</v>
      </c>
      <c r="J24" s="22">
        <f>SUMIF('Tiger 12K'!$F$2:$F$300,$F24,'Tiger 12K'!$J$2:$J$300)</f>
        <v>0</v>
      </c>
      <c r="K24" s="24">
        <f>SUM(G24:J24)</f>
        <v>2.2000000000000002</v>
      </c>
    </row>
    <row r="25" spans="1:11" x14ac:dyDescent="0.3">
      <c r="A25" s="3" t="s">
        <v>63</v>
      </c>
      <c r="B25" s="3" t="s">
        <v>548</v>
      </c>
      <c r="C25" s="3" t="s">
        <v>37</v>
      </c>
      <c r="D25" s="3">
        <v>32</v>
      </c>
      <c r="E25" s="3" t="s">
        <v>17</v>
      </c>
      <c r="F25" s="19" t="str">
        <f>A25&amp;B25&amp;C25&amp;E25</f>
        <v>JohnBucceriMMILLENNIUM RUNNING</v>
      </c>
      <c r="G25" s="22">
        <f>SUMIF('Aviation 4M'!$F$2:$F$300,$F25,'Aviation 4M'!$J$2:$J$300)</f>
        <v>0</v>
      </c>
      <c r="H25" s="22">
        <f>SUMIF('Capital City Classic'!$F$2:$F$300,$F25,'Capital City Classic'!$J$2:$J$300)</f>
        <v>0</v>
      </c>
      <c r="I25" s="22">
        <f>SUMIF('Auburn 10M'!$F$2:$F$296,$F25,'Auburn 10M'!$J$2:$J$296)</f>
        <v>1.2</v>
      </c>
      <c r="J25" s="22">
        <f>SUMIF('Tiger 12K'!$F$2:$F$300,$F25,'Tiger 12K'!$J$2:$J$300)</f>
        <v>0</v>
      </c>
      <c r="K25" s="24">
        <f>SUM(G25:J25)</f>
        <v>1.2</v>
      </c>
    </row>
    <row r="26" spans="1:11" x14ac:dyDescent="0.3">
      <c r="A26" t="s">
        <v>358</v>
      </c>
      <c r="B26" t="s">
        <v>359</v>
      </c>
      <c r="C26" t="s">
        <v>37</v>
      </c>
      <c r="D26">
        <v>31</v>
      </c>
      <c r="E26" s="2" t="s">
        <v>15</v>
      </c>
      <c r="F26" s="19" t="str">
        <f>A26&amp;B26&amp;C26&amp;E26</f>
        <v>SamuelJudgeMGATE CITY STRIDERS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0</v>
      </c>
      <c r="I26" s="22">
        <f>SUMIF('Auburn 10M'!$F$2:$F$296,$F26,'Auburn 10M'!$J$2:$J$296)</f>
        <v>1</v>
      </c>
      <c r="J26" s="22">
        <f>SUMIF('Tiger 12K'!$F$2:$F$300,$F26,'Tiger 12K'!$J$2:$J$300)</f>
        <v>0</v>
      </c>
      <c r="K26" s="24">
        <f>SUM(G26:J26)</f>
        <v>1</v>
      </c>
    </row>
    <row r="27" spans="1:11" x14ac:dyDescent="0.3">
      <c r="A27" s="3" t="s">
        <v>507</v>
      </c>
      <c r="B27" s="3" t="s">
        <v>508</v>
      </c>
      <c r="C27" s="3" t="s">
        <v>37</v>
      </c>
      <c r="D27" s="3">
        <v>32</v>
      </c>
      <c r="E27" s="3" t="s">
        <v>17</v>
      </c>
      <c r="F27" s="19" t="str">
        <f>A27&amp;B27&amp;C27&amp;E27</f>
        <v>Zachary CPlanteMMILLENNIUM RUNNING</v>
      </c>
      <c r="G27" s="22">
        <f>SUMIF('Aviation 4M'!$F$2:$F$300,$F27,'Aviation 4M'!$J$2:$J$300)</f>
        <v>0</v>
      </c>
      <c r="H27" s="22">
        <f>SUMIF('Capital City Classic'!$F$2:$F$300,$F27,'Capital City Classic'!$J$2:$J$300)</f>
        <v>0</v>
      </c>
      <c r="I27" s="22">
        <f>SUMIF('Auburn 10M'!$F$2:$F$296,$F27,'Auburn 10M'!$J$2:$J$296)</f>
        <v>1</v>
      </c>
      <c r="J27" s="22">
        <f>SUMIF('Tiger 12K'!$F$2:$F$300,$F27,'Tiger 12K'!$J$2:$J$300)</f>
        <v>0</v>
      </c>
      <c r="K27" s="24">
        <f>SUM(G27:J27)</f>
        <v>1</v>
      </c>
    </row>
    <row r="28" spans="1:11" x14ac:dyDescent="0.3">
      <c r="A28" t="s">
        <v>354</v>
      </c>
      <c r="B28" t="s">
        <v>355</v>
      </c>
      <c r="C28" t="s">
        <v>37</v>
      </c>
      <c r="D28">
        <v>38</v>
      </c>
      <c r="E28" s="2" t="s">
        <v>15</v>
      </c>
      <c r="F28" s="19" t="str">
        <f>A28&amp;B28&amp;C28&amp;E28</f>
        <v>WilliamBenedumMGATE CITY STRIDERS</v>
      </c>
      <c r="G28" s="22">
        <f>SUMIF('Aviation 4M'!$F$2:$F$300,$F28,'Aviation 4M'!$J$2:$J$300)</f>
        <v>0</v>
      </c>
      <c r="H28" s="22">
        <f>SUMIF('Capital City Classic'!$F$2:$F$300,$F28,'Capital City Classic'!$J$2:$J$300)</f>
        <v>0</v>
      </c>
      <c r="I28" s="22">
        <f>SUMIF('Auburn 10M'!$F$2:$F$296,$F28,'Auburn 10M'!$J$2:$J$296)</f>
        <v>1</v>
      </c>
      <c r="J28" s="22">
        <f>SUMIF('Tiger 12K'!$F$2:$F$300,$F28,'Tiger 12K'!$J$2:$J$300)</f>
        <v>0</v>
      </c>
      <c r="K28" s="24">
        <f>SUM(G28:J28)</f>
        <v>1</v>
      </c>
    </row>
    <row r="29" spans="1:11" x14ac:dyDescent="0.3">
      <c r="K29" s="24"/>
    </row>
    <row r="30" spans="1:11" x14ac:dyDescent="0.3">
      <c r="K30" s="24"/>
    </row>
    <row r="31" spans="1:11" x14ac:dyDescent="0.3">
      <c r="K31" s="24"/>
    </row>
    <row r="32" spans="1:11" x14ac:dyDescent="0.3">
      <c r="K32" s="24"/>
    </row>
    <row r="33" spans="11:11" x14ac:dyDescent="0.3">
      <c r="K33" s="24"/>
    </row>
    <row r="34" spans="11:11" x14ac:dyDescent="0.3">
      <c r="K34" s="24"/>
    </row>
    <row r="35" spans="11:11" x14ac:dyDescent="0.3">
      <c r="K35" s="24"/>
    </row>
    <row r="36" spans="11:11" x14ac:dyDescent="0.3">
      <c r="K36" s="24"/>
    </row>
    <row r="37" spans="11:11" x14ac:dyDescent="0.3">
      <c r="K37" s="24"/>
    </row>
    <row r="38" spans="11:11" x14ac:dyDescent="0.3">
      <c r="K38" s="24"/>
    </row>
    <row r="39" spans="11:11" x14ac:dyDescent="0.3">
      <c r="K39" s="24"/>
    </row>
    <row r="40" spans="11:11" x14ac:dyDescent="0.3">
      <c r="K40" s="24"/>
    </row>
    <row r="41" spans="11:11" x14ac:dyDescent="0.3">
      <c r="K41" s="24"/>
    </row>
    <row r="42" spans="11:11" x14ac:dyDescent="0.3">
      <c r="K42" s="24"/>
    </row>
    <row r="43" spans="11:11" x14ac:dyDescent="0.3">
      <c r="K43" s="24"/>
    </row>
    <row r="44" spans="11:11" x14ac:dyDescent="0.3">
      <c r="K44" s="24"/>
    </row>
    <row r="45" spans="11:11" x14ac:dyDescent="0.3">
      <c r="K45" s="24"/>
    </row>
    <row r="46" spans="11:11" x14ac:dyDescent="0.3">
      <c r="K46" s="24"/>
    </row>
    <row r="47" spans="11:11" x14ac:dyDescent="0.3">
      <c r="K47" s="24"/>
    </row>
    <row r="48" spans="11:11" x14ac:dyDescent="0.3">
      <c r="K48" s="24"/>
    </row>
    <row r="49" spans="11:11" x14ac:dyDescent="0.3">
      <c r="K49" s="24"/>
    </row>
    <row r="50" spans="11:11" x14ac:dyDescent="0.3">
      <c r="K50" s="24"/>
    </row>
    <row r="51" spans="11:11" x14ac:dyDescent="0.3">
      <c r="K51" s="24"/>
    </row>
    <row r="52" spans="11:11" x14ac:dyDescent="0.3">
      <c r="K52" s="24"/>
    </row>
    <row r="53" spans="11:11" x14ac:dyDescent="0.3">
      <c r="K53" s="24"/>
    </row>
    <row r="54" spans="11:11" x14ac:dyDescent="0.3">
      <c r="K54" s="24"/>
    </row>
    <row r="55" spans="11:11" x14ac:dyDescent="0.3">
      <c r="K55" s="24"/>
    </row>
    <row r="56" spans="11:11" x14ac:dyDescent="0.3">
      <c r="K56" s="24"/>
    </row>
    <row r="57" spans="11:11" x14ac:dyDescent="0.3">
      <c r="K57" s="24"/>
    </row>
    <row r="58" spans="11:11" x14ac:dyDescent="0.3">
      <c r="K58" s="24"/>
    </row>
    <row r="59" spans="11:11" x14ac:dyDescent="0.3">
      <c r="K59" s="24"/>
    </row>
    <row r="60" spans="11:11" x14ac:dyDescent="0.3">
      <c r="K60" s="24"/>
    </row>
    <row r="61" spans="11:11" x14ac:dyDescent="0.3">
      <c r="K61" s="24"/>
    </row>
    <row r="62" spans="11:11" x14ac:dyDescent="0.3">
      <c r="K62" s="24"/>
    </row>
    <row r="63" spans="11:11" x14ac:dyDescent="0.3">
      <c r="K63" s="24"/>
    </row>
    <row r="64" spans="11:11" x14ac:dyDescent="0.3">
      <c r="K64" s="24"/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1:11" x14ac:dyDescent="0.3">
      <c r="K161" s="24"/>
    </row>
    <row r="162" spans="11:11" x14ac:dyDescent="0.3">
      <c r="K162" s="24"/>
    </row>
    <row r="163" spans="11:11" x14ac:dyDescent="0.3">
      <c r="K163" s="24"/>
    </row>
    <row r="164" spans="11:11" x14ac:dyDescent="0.3">
      <c r="K164" s="24"/>
    </row>
    <row r="165" spans="11:11" x14ac:dyDescent="0.3">
      <c r="K165" s="24"/>
    </row>
    <row r="166" spans="11:11" x14ac:dyDescent="0.3">
      <c r="K166" s="24"/>
    </row>
    <row r="167" spans="11:11" x14ac:dyDescent="0.3">
      <c r="K167" s="24"/>
    </row>
    <row r="168" spans="11:11" x14ac:dyDescent="0.3">
      <c r="K168" s="24"/>
    </row>
    <row r="169" spans="11:11" x14ac:dyDescent="0.3">
      <c r="K169" s="24"/>
    </row>
    <row r="170" spans="11:11" x14ac:dyDescent="0.3">
      <c r="K170" s="24"/>
    </row>
    <row r="171" spans="11:11" x14ac:dyDescent="0.3">
      <c r="K171" s="24"/>
    </row>
    <row r="172" spans="11:11" x14ac:dyDescent="0.3">
      <c r="K172" s="24"/>
    </row>
    <row r="173" spans="11:11" x14ac:dyDescent="0.3">
      <c r="K173" s="24"/>
    </row>
    <row r="174" spans="11:11" x14ac:dyDescent="0.3">
      <c r="K174" s="24"/>
    </row>
    <row r="175" spans="11:11" x14ac:dyDescent="0.3">
      <c r="K175" s="24"/>
    </row>
    <row r="176" spans="1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11:11" x14ac:dyDescent="0.3">
      <c r="K369" s="24"/>
    </row>
    <row r="370" spans="11:11" x14ac:dyDescent="0.3">
      <c r="K370" s="24"/>
    </row>
    <row r="371" spans="11:11" x14ac:dyDescent="0.3">
      <c r="K371" s="24"/>
    </row>
    <row r="372" spans="11:11" x14ac:dyDescent="0.3">
      <c r="K372" s="24"/>
    </row>
    <row r="373" spans="11:11" x14ac:dyDescent="0.3">
      <c r="K373" s="24"/>
    </row>
    <row r="374" spans="11:11" x14ac:dyDescent="0.3">
      <c r="K374" s="24"/>
    </row>
    <row r="375" spans="11:11" x14ac:dyDescent="0.3">
      <c r="K375" s="24"/>
    </row>
    <row r="376" spans="11:11" x14ac:dyDescent="0.3">
      <c r="K376" s="24"/>
    </row>
    <row r="377" spans="11:11" x14ac:dyDescent="0.3">
      <c r="K377" s="24"/>
    </row>
    <row r="378" spans="11:11" x14ac:dyDescent="0.3">
      <c r="K378" s="24"/>
    </row>
    <row r="379" spans="11:11" x14ac:dyDescent="0.3">
      <c r="K379" s="24"/>
    </row>
    <row r="380" spans="11:11" x14ac:dyDescent="0.3">
      <c r="K380" s="24"/>
    </row>
    <row r="381" spans="11:11" x14ac:dyDescent="0.3">
      <c r="K381" s="24"/>
    </row>
    <row r="382" spans="11:11" x14ac:dyDescent="0.3">
      <c r="K382" s="24"/>
    </row>
    <row r="383" spans="11:11" x14ac:dyDescent="0.3">
      <c r="K383" s="24"/>
    </row>
    <row r="384" spans="11:11" x14ac:dyDescent="0.3">
      <c r="K384" s="24"/>
    </row>
    <row r="385" spans="11:11" x14ac:dyDescent="0.3">
      <c r="K385" s="24"/>
    </row>
    <row r="386" spans="11:11" x14ac:dyDescent="0.3">
      <c r="K386" s="24"/>
    </row>
    <row r="387" spans="11:11" x14ac:dyDescent="0.3">
      <c r="K387" s="24"/>
    </row>
    <row r="388" spans="11:11" x14ac:dyDescent="0.3">
      <c r="K388" s="24"/>
    </row>
    <row r="389" spans="11:11" x14ac:dyDescent="0.3">
      <c r="K389" s="24"/>
    </row>
    <row r="390" spans="11:11" x14ac:dyDescent="0.3">
      <c r="K390" s="24"/>
    </row>
    <row r="391" spans="11:11" x14ac:dyDescent="0.3">
      <c r="K391" s="24"/>
    </row>
    <row r="392" spans="11:11" x14ac:dyDescent="0.3">
      <c r="K392" s="24"/>
    </row>
    <row r="393" spans="11:11" x14ac:dyDescent="0.3">
      <c r="K393" s="24"/>
    </row>
    <row r="394" spans="11:11" x14ac:dyDescent="0.3">
      <c r="K394" s="24"/>
    </row>
    <row r="395" spans="11:11" x14ac:dyDescent="0.3">
      <c r="K395" s="24"/>
    </row>
    <row r="396" spans="11:11" x14ac:dyDescent="0.3">
      <c r="K396" s="24"/>
    </row>
    <row r="397" spans="11:11" x14ac:dyDescent="0.3">
      <c r="K397" s="24"/>
    </row>
    <row r="398" spans="11:11" x14ac:dyDescent="0.3">
      <c r="K398" s="24"/>
    </row>
    <row r="399" spans="11:11" x14ac:dyDescent="0.3">
      <c r="K399" s="24"/>
    </row>
    <row r="400" spans="11:11" x14ac:dyDescent="0.3">
      <c r="K400" s="24"/>
    </row>
    <row r="401" spans="6:11" x14ac:dyDescent="0.3">
      <c r="K401" s="24"/>
    </row>
    <row r="402" spans="6:11" x14ac:dyDescent="0.3">
      <c r="K402" s="24"/>
    </row>
    <row r="403" spans="6:11" x14ac:dyDescent="0.3">
      <c r="K403" s="24"/>
    </row>
    <row r="404" spans="6:11" x14ac:dyDescent="0.3">
      <c r="K404" s="24"/>
    </row>
    <row r="405" spans="6:11" x14ac:dyDescent="0.3">
      <c r="K405" s="24"/>
    </row>
    <row r="406" spans="6:11" x14ac:dyDescent="0.3">
      <c r="K406" s="24"/>
    </row>
    <row r="407" spans="6:11" x14ac:dyDescent="0.3">
      <c r="K407" s="24"/>
    </row>
    <row r="408" spans="6:11" x14ac:dyDescent="0.3">
      <c r="K408" s="24"/>
    </row>
    <row r="409" spans="6:11" x14ac:dyDescent="0.3">
      <c r="K409" s="24"/>
    </row>
    <row r="410" spans="6:11" x14ac:dyDescent="0.3">
      <c r="K410" s="24"/>
    </row>
    <row r="411" spans="6:11" x14ac:dyDescent="0.3">
      <c r="K411" s="24"/>
    </row>
    <row r="412" spans="6:11" x14ac:dyDescent="0.3">
      <c r="F412" s="6"/>
      <c r="K412" s="24"/>
    </row>
  </sheetData>
  <sortState xmlns:xlrd2="http://schemas.microsoft.com/office/spreadsheetml/2017/richdata2" ref="A2:K28">
    <sortCondition descending="1" ref="K1:K28"/>
  </sortState>
  <pageMargins left="0.7" right="0.7" top="0.75" bottom="0.75" header="0.3" footer="0.3"/>
  <pageSetup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M401"/>
  <sheetViews>
    <sheetView workbookViewId="0">
      <pane ySplit="1" topLeftCell="A2" activePane="bottomLeft" state="frozen"/>
      <selection pane="bottomLeft"/>
    </sheetView>
  </sheetViews>
  <sheetFormatPr defaultColWidth="12.53515625" defaultRowHeight="12.45" outlineLevelCol="1" x14ac:dyDescent="0.3"/>
  <cols>
    <col min="1" max="1" width="8.3046875" style="3" bestFit="1" customWidth="1"/>
    <col min="2" max="2" width="9.921875" style="3" bestFit="1" customWidth="1"/>
    <col min="3" max="3" width="7.15234375" style="3" bestFit="1" customWidth="1"/>
    <col min="4" max="4" width="4.23046875" style="3" bestFit="1" customWidth="1"/>
    <col min="5" max="5" width="28.3046875" style="3" bestFit="1" customWidth="1" collapsed="1"/>
    <col min="6" max="6" width="43.8437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6.3046875" style="3" bestFit="1" customWidth="1"/>
    <col min="12" max="16384" width="12.5351562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s="3" t="s">
        <v>40</v>
      </c>
      <c r="B2" s="3" t="s">
        <v>41</v>
      </c>
      <c r="C2" s="3" t="s">
        <v>37</v>
      </c>
      <c r="D2" s="3">
        <v>47</v>
      </c>
      <c r="E2" s="3" t="s">
        <v>17</v>
      </c>
      <c r="F2" s="19" t="str">
        <f>A2&amp;B2&amp;C2&amp;E2</f>
        <v>DaveBeaudoinMMILLENNIUM RUNNING</v>
      </c>
      <c r="G2" s="22">
        <f>SUMIF('Aviation 4M'!$F$2:$F$300,$F2,'Aviation 4M'!$J$2:$J$300)</f>
        <v>96</v>
      </c>
      <c r="H2" s="22">
        <f>SUMIF('Capital City Classic'!$F$2:$F$300,$F2,'Capital City Classic'!$J$2:$J$300)</f>
        <v>96</v>
      </c>
      <c r="I2" s="22">
        <f>SUMIF('Auburn 10M'!$F$2:$F$296,$F2,'Auburn 10M'!$J$2:$J$296)</f>
        <v>76</v>
      </c>
      <c r="J2" s="22">
        <f>SUMIF('Tiger 12K'!$F$2:$F$300,$F2,'Tiger 12K'!$J$2:$J$300)</f>
        <v>0</v>
      </c>
      <c r="K2" s="24">
        <f>SUM(G2:J2)</f>
        <v>268</v>
      </c>
    </row>
    <row r="3" spans="1:13" x14ac:dyDescent="0.3">
      <c r="A3" s="3" t="s">
        <v>35</v>
      </c>
      <c r="B3" s="3" t="s">
        <v>36</v>
      </c>
      <c r="C3" s="3" t="s">
        <v>37</v>
      </c>
      <c r="D3" s="3">
        <v>42</v>
      </c>
      <c r="E3" s="3" t="s">
        <v>17</v>
      </c>
      <c r="F3" s="19" t="str">
        <f>A3&amp;B3&amp;C3&amp;E3</f>
        <v>MaikeGengMMILLENNIUM RUNNING</v>
      </c>
      <c r="G3" s="22">
        <f>SUMIF('Aviation 4M'!$F$2:$F$300,$F3,'Aviation 4M'!$J$2:$J$300)</f>
        <v>92</v>
      </c>
      <c r="H3" s="22">
        <f>SUMIF('Capital City Classic'!$F$2:$F$300,$F3,'Capital City Classic'!$J$2:$J$300)</f>
        <v>84</v>
      </c>
      <c r="I3" s="22">
        <f>SUMIF('Auburn 10M'!$F$2:$F$296,$F3,'Auburn 10M'!$J$2:$J$296)</f>
        <v>55</v>
      </c>
      <c r="J3" s="22">
        <f>SUMIF('Tiger 12K'!$F$2:$F$300,$F3,'Tiger 12K'!$J$2:$J$300)</f>
        <v>0</v>
      </c>
      <c r="K3" s="24">
        <f>SUM(G3:J3)</f>
        <v>231</v>
      </c>
    </row>
    <row r="4" spans="1:13" x14ac:dyDescent="0.3">
      <c r="A4" t="s">
        <v>48</v>
      </c>
      <c r="B4" t="s">
        <v>166</v>
      </c>
      <c r="C4" t="s">
        <v>37</v>
      </c>
      <c r="D4">
        <v>48</v>
      </c>
      <c r="E4" s="3" t="s">
        <v>17</v>
      </c>
      <c r="F4" s="19" t="str">
        <f>A4&amp;B4&amp;C4&amp;E4</f>
        <v>EdwardFerrisMMILLENNIUM RUNNING</v>
      </c>
      <c r="G4" s="22">
        <f>SUMIF('Aviation 4M'!$F$2:$F$300,$F4,'Aviation 4M'!$J$2:$J$300)</f>
        <v>88</v>
      </c>
      <c r="H4" s="22">
        <f>SUMIF('Capital City Classic'!$F$2:$F$300,$F4,'Capital City Classic'!$J$2:$J$300)</f>
        <v>72</v>
      </c>
      <c r="I4" s="22">
        <f>SUMIF('Auburn 10M'!$F$2:$F$296,$F4,'Auburn 10M'!$J$2:$J$296)</f>
        <v>61</v>
      </c>
      <c r="J4" s="22">
        <f>SUMIF('Tiger 12K'!$F$2:$F$300,$F4,'Tiger 12K'!$J$2:$J$300)</f>
        <v>0</v>
      </c>
      <c r="K4" s="24">
        <f>SUM(G4:J4)</f>
        <v>221</v>
      </c>
    </row>
    <row r="5" spans="1:13" x14ac:dyDescent="0.3">
      <c r="A5" t="s">
        <v>70</v>
      </c>
      <c r="B5" t="s">
        <v>160</v>
      </c>
      <c r="C5" t="s">
        <v>37</v>
      </c>
      <c r="D5">
        <v>44</v>
      </c>
      <c r="E5" s="2" t="s">
        <v>16</v>
      </c>
      <c r="F5" s="19" t="str">
        <f>A5&amp;B5&amp;C5&amp;E5</f>
        <v>BrianSeveranceMGREATER DERRY TRACK CLUB</v>
      </c>
      <c r="G5" s="22">
        <f>SUMIF('Aviation 4M'!$F$2:$F$300,$F5,'Aviation 4M'!$J$2:$J$300)</f>
        <v>0</v>
      </c>
      <c r="H5" s="22">
        <f>SUMIF('Capital City Classic'!$F$2:$F$300,$F5,'Capital City Classic'!$J$2:$J$300)</f>
        <v>61</v>
      </c>
      <c r="I5" s="22">
        <f>SUMIF('Auburn 10M'!$F$2:$F$296,$F5,'Auburn 10M'!$J$2:$J$296)</f>
        <v>43</v>
      </c>
      <c r="J5" s="22">
        <f>SUMIF('Tiger 12K'!$F$2:$F$300,$F5,'Tiger 12K'!$J$2:$J$300)</f>
        <v>0</v>
      </c>
      <c r="K5" s="24">
        <f>SUM(G5:J5)</f>
        <v>104</v>
      </c>
    </row>
    <row r="6" spans="1:13" x14ac:dyDescent="0.3">
      <c r="A6" t="s">
        <v>170</v>
      </c>
      <c r="B6" t="s">
        <v>206</v>
      </c>
      <c r="C6" t="s">
        <v>37</v>
      </c>
      <c r="D6">
        <v>49</v>
      </c>
      <c r="E6" s="2" t="s">
        <v>16</v>
      </c>
      <c r="F6" s="19" t="str">
        <f>A6&amp;B6&amp;C6&amp;E6</f>
        <v>PeterChristopherMGREATER DERRY TRACK CLUB</v>
      </c>
      <c r="G6" s="22">
        <f>SUMIF('Aviation 4M'!$F$2:$F$300,$F6,'Aviation 4M'!$J$2:$J$300)</f>
        <v>0</v>
      </c>
      <c r="H6" s="22">
        <f>SUMIF('Capital City Classic'!$F$2:$F$300,$F6,'Capital City Classic'!$J$2:$J$300)</f>
        <v>0</v>
      </c>
      <c r="I6" s="22">
        <f>SUMIF('Auburn 10M'!$F$2:$F$296,$F6,'Auburn 10M'!$J$2:$J$296)</f>
        <v>96</v>
      </c>
      <c r="J6" s="22">
        <f>SUMIF('Tiger 12K'!$F$2:$F$300,$F6,'Tiger 12K'!$J$2:$J$300)</f>
        <v>0</v>
      </c>
      <c r="K6" s="24">
        <f>SUM(G6:J6)</f>
        <v>96</v>
      </c>
    </row>
    <row r="7" spans="1:13" x14ac:dyDescent="0.3">
      <c r="A7" s="3" t="s">
        <v>46</v>
      </c>
      <c r="B7" s="3" t="s">
        <v>51</v>
      </c>
      <c r="C7" s="3" t="s">
        <v>37</v>
      </c>
      <c r="D7" s="3">
        <v>46</v>
      </c>
      <c r="E7" s="3" t="s">
        <v>17</v>
      </c>
      <c r="F7" s="19" t="str">
        <f>A7&amp;B7&amp;C7&amp;E7</f>
        <v>MichaelMartinezMMILLENNIUM RUNNING</v>
      </c>
      <c r="G7" s="22">
        <f>SUMIF('Aviation 4M'!$F$2:$F$300,$F7,'Aviation 4M'!$J$2:$J$300)</f>
        <v>68</v>
      </c>
      <c r="H7" s="22">
        <f>SUMIF('Capital City Classic'!$F$2:$F$300,$F7,'Capital City Classic'!$J$2:$J$300)</f>
        <v>0</v>
      </c>
      <c r="I7" s="22">
        <f>SUMIF('Auburn 10M'!$F$2:$F$296,$F7,'Auburn 10M'!$J$2:$J$296)</f>
        <v>24</v>
      </c>
      <c r="J7" s="22">
        <f>SUMIF('Tiger 12K'!$F$2:$F$300,$F7,'Tiger 12K'!$J$2:$J$300)</f>
        <v>0</v>
      </c>
      <c r="K7" s="24">
        <f>SUM(G7:J7)</f>
        <v>92</v>
      </c>
    </row>
    <row r="8" spans="1:13" x14ac:dyDescent="0.3">
      <c r="A8" t="s">
        <v>416</v>
      </c>
      <c r="B8" t="s">
        <v>417</v>
      </c>
      <c r="C8" t="s">
        <v>37</v>
      </c>
      <c r="D8">
        <v>48</v>
      </c>
      <c r="E8" s="3" t="s">
        <v>17</v>
      </c>
      <c r="F8" s="19" t="str">
        <f>A8&amp;B8&amp;C8&amp;E8</f>
        <v>MikeVeilleuxMMILLENNIUM RUNNING</v>
      </c>
      <c r="G8" s="22">
        <f>SUMIF('Aviation 4M'!$F$2:$F$300,$F8,'Aviation 4M'!$J$2:$J$300)</f>
        <v>0</v>
      </c>
      <c r="H8" s="22">
        <f>SUMIF('Capital City Classic'!$F$2:$F$300,$F8,'Capital City Classic'!$J$2:$J$300)</f>
        <v>0</v>
      </c>
      <c r="I8" s="22">
        <f>SUMIF('Auburn 10M'!$F$2:$F$296,$F8,'Auburn 10M'!$J$2:$J$296)</f>
        <v>92</v>
      </c>
      <c r="J8" s="22">
        <f>SUMIF('Tiger 12K'!$F$2:$F$300,$F8,'Tiger 12K'!$J$2:$J$300)</f>
        <v>0</v>
      </c>
      <c r="K8" s="24">
        <f>SUM(G8:J8)</f>
        <v>92</v>
      </c>
    </row>
    <row r="9" spans="1:13" x14ac:dyDescent="0.3">
      <c r="A9" t="s">
        <v>377</v>
      </c>
      <c r="B9" t="s">
        <v>378</v>
      </c>
      <c r="C9" t="s">
        <v>37</v>
      </c>
      <c r="D9">
        <v>43</v>
      </c>
      <c r="E9" s="2" t="s">
        <v>16</v>
      </c>
      <c r="F9" s="19" t="str">
        <f>A9&amp;B9&amp;C9&amp;E9</f>
        <v>BrandonNewbouldMGREATER DERRY TRACK CLUB</v>
      </c>
      <c r="G9" s="22">
        <f>SUMIF('Aviation 4M'!$F$2:$F$300,$F9,'Aviation 4M'!$J$2:$J$300)</f>
        <v>0</v>
      </c>
      <c r="H9" s="22">
        <f>SUMIF('Capital City Classic'!$F$2:$F$300,$F9,'Capital City Classic'!$J$2:$J$300)</f>
        <v>0</v>
      </c>
      <c r="I9" s="22">
        <f>SUMIF('Auburn 10M'!$F$2:$F$296,$F9,'Auburn 10M'!$J$2:$J$296)</f>
        <v>88</v>
      </c>
      <c r="J9" s="22">
        <f>SUMIF('Tiger 12K'!$F$2:$F$300,$F9,'Tiger 12K'!$J$2:$J$300)</f>
        <v>0</v>
      </c>
      <c r="K9" s="24">
        <f>SUM(G9:J9)</f>
        <v>88</v>
      </c>
    </row>
    <row r="10" spans="1:13" x14ac:dyDescent="0.3">
      <c r="A10" t="s">
        <v>63</v>
      </c>
      <c r="B10" t="s">
        <v>33</v>
      </c>
      <c r="C10" t="s">
        <v>37</v>
      </c>
      <c r="D10">
        <v>48</v>
      </c>
      <c r="E10" s="3" t="s">
        <v>17</v>
      </c>
      <c r="F10" s="19" t="str">
        <f>A10&amp;B10&amp;C10&amp;E10</f>
        <v>JohnMortimerMMILLENNIUM RUNNING</v>
      </c>
      <c r="G10" s="22">
        <f>SUMIF('Aviation 4M'!$F$2:$F$300,$F10,'Aviation 4M'!$J$2:$J$300)</f>
        <v>0</v>
      </c>
      <c r="H10" s="22">
        <f>SUMIF('Capital City Classic'!$F$2:$F$300,$F10,'Capital City Classic'!$J$2:$J$300)</f>
        <v>88</v>
      </c>
      <c r="I10" s="22">
        <f>SUMIF('Auburn 10M'!$F$2:$F$296,$F10,'Auburn 10M'!$J$2:$J$296)</f>
        <v>0</v>
      </c>
      <c r="J10" s="22">
        <f>SUMIF('Tiger 12K'!$F$2:$F$300,$F10,'Tiger 12K'!$J$2:$J$300)</f>
        <v>0</v>
      </c>
      <c r="K10" s="24">
        <f>SUM(G10:J10)</f>
        <v>88</v>
      </c>
    </row>
    <row r="11" spans="1:13" x14ac:dyDescent="0.3">
      <c r="A11" t="s">
        <v>572</v>
      </c>
      <c r="B11" t="s">
        <v>138</v>
      </c>
      <c r="C11" t="s">
        <v>37</v>
      </c>
      <c r="D11">
        <v>49</v>
      </c>
      <c r="E11" t="s">
        <v>18</v>
      </c>
      <c r="F11" s="19" t="str">
        <f>A11&amp;B11&amp;C11&amp;E11</f>
        <v>ColinSmithMUPPER VALLEY RUNNING CLUB</v>
      </c>
      <c r="G11" s="22">
        <f>SUMIF('Aviation 4M'!$F$2:$F$300,$F11,'Aviation 4M'!$J$2:$J$300)</f>
        <v>0</v>
      </c>
      <c r="H11" s="22">
        <f>SUMIF('Capital City Classic'!$F$2:$F$300,$F11,'Capital City Classic'!$J$2:$J$300)</f>
        <v>0</v>
      </c>
      <c r="I11" s="22">
        <f>SUMIF('Auburn 10M'!$F$2:$F$296,$F11,'Auburn 10M'!$J$2:$J$296)</f>
        <v>0</v>
      </c>
      <c r="J11" s="22">
        <f>SUMIF('Tiger 12K'!$F$2:$F$300,$F11,'Tiger 12K'!$J$2:$J$300)</f>
        <v>84</v>
      </c>
      <c r="K11" s="24">
        <f>SUM(G11:J11)</f>
        <v>84</v>
      </c>
    </row>
    <row r="12" spans="1:13" x14ac:dyDescent="0.3">
      <c r="A12" t="s">
        <v>418</v>
      </c>
      <c r="B12" t="s">
        <v>419</v>
      </c>
      <c r="C12" t="s">
        <v>37</v>
      </c>
      <c r="D12">
        <v>43</v>
      </c>
      <c r="E12" s="3" t="s">
        <v>17</v>
      </c>
      <c r="F12" s="19" t="str">
        <f>A12&amp;B12&amp;C12&amp;E12</f>
        <v>CoreyGirardMMILLENNIUM RUNNING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0</v>
      </c>
      <c r="I12" s="22">
        <f>SUMIF('Auburn 10M'!$F$2:$F$296,$F12,'Auburn 10M'!$J$2:$J$296)</f>
        <v>72</v>
      </c>
      <c r="J12" s="22">
        <f>SUMIF('Tiger 12K'!$F$2:$F$300,$F12,'Tiger 12K'!$J$2:$J$300)</f>
        <v>0</v>
      </c>
      <c r="K12" s="24">
        <f>SUM(G12:J12)</f>
        <v>72</v>
      </c>
    </row>
    <row r="13" spans="1:13" x14ac:dyDescent="0.3">
      <c r="A13" t="s">
        <v>575</v>
      </c>
      <c r="B13" t="s">
        <v>576</v>
      </c>
      <c r="C13" t="s">
        <v>37</v>
      </c>
      <c r="D13">
        <v>41</v>
      </c>
      <c r="E13" t="s">
        <v>18</v>
      </c>
      <c r="F13" s="19" t="str">
        <f>A13&amp;B13&amp;C13&amp;E13</f>
        <v>GuillaumeSubletMUPPER VALLEY RUNNING CLUB</v>
      </c>
      <c r="G13" s="22">
        <f>SUMIF('Aviation 4M'!$F$2:$F$300,$F13,'Aviation 4M'!$J$2:$J$300)</f>
        <v>0</v>
      </c>
      <c r="H13" s="22">
        <f>SUMIF('Capital City Classic'!$F$2:$F$300,$F13,'Capital City Classic'!$J$2:$J$300)</f>
        <v>0</v>
      </c>
      <c r="I13" s="22">
        <f>SUMIF('Auburn 10M'!$F$2:$F$296,$F13,'Auburn 10M'!$J$2:$J$296)</f>
        <v>0</v>
      </c>
      <c r="J13" s="22">
        <f>SUMIF('Tiger 12K'!$F$2:$F$300,$F13,'Tiger 12K'!$J$2:$J$300)</f>
        <v>58</v>
      </c>
      <c r="K13" s="24">
        <f>SUM(G13:J13)</f>
        <v>58</v>
      </c>
    </row>
    <row r="14" spans="1:13" x14ac:dyDescent="0.3">
      <c r="A14" t="s">
        <v>577</v>
      </c>
      <c r="B14" t="s">
        <v>578</v>
      </c>
      <c r="C14" t="s">
        <v>37</v>
      </c>
      <c r="D14">
        <v>40</v>
      </c>
      <c r="E14" t="s">
        <v>18</v>
      </c>
      <c r="F14" s="19" t="str">
        <f>A14&amp;B14&amp;C14&amp;E14</f>
        <v>AshaZimmermanMUPPER VALLEY RUNNING CLUB</v>
      </c>
      <c r="G14" s="22">
        <f>SUMIF('Aviation 4M'!$F$2:$F$300,$F14,'Aviation 4M'!$J$2:$J$300)</f>
        <v>0</v>
      </c>
      <c r="H14" s="22">
        <f>SUMIF('Capital City Classic'!$F$2:$F$300,$F14,'Capital City Classic'!$J$2:$J$300)</f>
        <v>0</v>
      </c>
      <c r="I14" s="22">
        <f>SUMIF('Auburn 10M'!$F$2:$F$296,$F14,'Auburn 10M'!$J$2:$J$296)</f>
        <v>0</v>
      </c>
      <c r="J14" s="22">
        <f>SUMIF('Tiger 12K'!$F$2:$F$300,$F14,'Tiger 12K'!$J$2:$J$300)</f>
        <v>55</v>
      </c>
      <c r="K14" s="24">
        <f>SUM(G14:J14)</f>
        <v>55</v>
      </c>
    </row>
    <row r="15" spans="1:13" x14ac:dyDescent="0.3">
      <c r="A15" s="3" t="s">
        <v>93</v>
      </c>
      <c r="B15" s="3" t="s">
        <v>94</v>
      </c>
      <c r="C15" s="3" t="s">
        <v>37</v>
      </c>
      <c r="D15" s="3">
        <v>41</v>
      </c>
      <c r="E15" s="3" t="s">
        <v>16</v>
      </c>
      <c r="F15" s="19" t="str">
        <f>A15&amp;B15&amp;C15&amp;E15</f>
        <v>ChristophJaegerMGREATER DERRY TRACK CLUB</v>
      </c>
      <c r="G15" s="22">
        <f>SUMIF('Aviation 4M'!$F$2:$F$300,$F15,'Aviation 4M'!$J$2:$J$300)</f>
        <v>16.5</v>
      </c>
      <c r="H15" s="22">
        <f>SUMIF('Capital City Classic'!$F$2:$F$300,$F15,'Capital City Classic'!$J$2:$J$300)</f>
        <v>7.8</v>
      </c>
      <c r="I15" s="22">
        <f>SUMIF('Auburn 10M'!$F$2:$F$296,$F15,'Auburn 10M'!$J$2:$J$296)</f>
        <v>0</v>
      </c>
      <c r="J15" s="22">
        <f>SUMIF('Tiger 12K'!$F$2:$F$300,$F15,'Tiger 12K'!$J$2:$J$300)</f>
        <v>15.5</v>
      </c>
      <c r="K15" s="24">
        <f>SUM(G15:J15)</f>
        <v>39.799999999999997</v>
      </c>
    </row>
    <row r="16" spans="1:13" x14ac:dyDescent="0.3">
      <c r="A16" t="s">
        <v>582</v>
      </c>
      <c r="B16" t="s">
        <v>589</v>
      </c>
      <c r="C16" t="s">
        <v>37</v>
      </c>
      <c r="D16">
        <v>46</v>
      </c>
      <c r="E16" t="s">
        <v>18</v>
      </c>
      <c r="F16" s="19" t="str">
        <f>A16&amp;B16&amp;C16&amp;E16</f>
        <v>DanielSchultzMUPPER VALLEY RUNNING CLUB</v>
      </c>
      <c r="G16" s="22">
        <f>SUMIF('Aviation 4M'!$F$2:$F$300,$F16,'Aviation 4M'!$J$2:$J$300)</f>
        <v>0</v>
      </c>
      <c r="H16" s="22">
        <f>SUMIF('Capital City Classic'!$F$2:$F$300,$F16,'Capital City Classic'!$J$2:$J$300)</f>
        <v>0</v>
      </c>
      <c r="I16" s="22">
        <f>SUMIF('Auburn 10M'!$F$2:$F$296,$F16,'Auburn 10M'!$J$2:$J$296)</f>
        <v>0</v>
      </c>
      <c r="J16" s="22">
        <f>SUMIF('Tiger 12K'!$F$2:$F$300,$F16,'Tiger 12K'!$J$2:$J$300)</f>
        <v>32</v>
      </c>
      <c r="K16" s="24">
        <f>SUM(G16:J16)</f>
        <v>32</v>
      </c>
    </row>
    <row r="17" spans="1:11" x14ac:dyDescent="0.3">
      <c r="A17" t="s">
        <v>168</v>
      </c>
      <c r="B17" t="s">
        <v>186</v>
      </c>
      <c r="C17" t="s">
        <v>37</v>
      </c>
      <c r="D17">
        <v>43</v>
      </c>
      <c r="E17" s="3" t="s">
        <v>17</v>
      </c>
      <c r="F17" s="19" t="str">
        <f>A17&amp;B17&amp;C17&amp;E17</f>
        <v>CharlesPerreaultMMILLENNIUM RUNNING</v>
      </c>
      <c r="G17" s="22">
        <f>SUMIF('Aviation 4M'!$F$2:$F$300,$F17,'Aviation 4M'!$J$2:$J$300)</f>
        <v>0</v>
      </c>
      <c r="H17" s="22">
        <f>SUMIF('Capital City Classic'!$F$2:$F$300,$F17,'Capital City Classic'!$J$2:$J$300)</f>
        <v>18</v>
      </c>
      <c r="I17" s="22">
        <f>SUMIF('Auburn 10M'!$F$2:$F$296,$F17,'Auburn 10M'!$J$2:$J$296)</f>
        <v>11</v>
      </c>
      <c r="J17" s="22">
        <f>SUMIF('Tiger 12K'!$F$2:$F$300,$F17,'Tiger 12K'!$J$2:$J$300)</f>
        <v>0</v>
      </c>
      <c r="K17" s="24">
        <f>SUM(G17:J17)</f>
        <v>29</v>
      </c>
    </row>
    <row r="18" spans="1:11" x14ac:dyDescent="0.3">
      <c r="A18" s="3" t="s">
        <v>604</v>
      </c>
      <c r="B18" s="3" t="s">
        <v>605</v>
      </c>
      <c r="C18" s="3" t="s">
        <v>37</v>
      </c>
      <c r="D18" s="3">
        <v>44</v>
      </c>
      <c r="E18" t="s">
        <v>18</v>
      </c>
      <c r="F18" s="19" t="str">
        <f>A18&amp;B18&amp;C18&amp;E18</f>
        <v>WesAshordMUPPER VALLEY RUNNING CLUB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0</v>
      </c>
      <c r="I18" s="22">
        <f>SUMIF('Auburn 10M'!$F$2:$F$296,$F18,'Auburn 10M'!$J$2:$J$296)</f>
        <v>0</v>
      </c>
      <c r="J18" s="22">
        <f>SUMIF('Tiger 12K'!$F$2:$F$300,$F18,'Tiger 12K'!$J$2:$J$300)</f>
        <v>28</v>
      </c>
      <c r="K18" s="24">
        <f>SUM(G18:J18)</f>
        <v>28</v>
      </c>
    </row>
    <row r="19" spans="1:11" x14ac:dyDescent="0.3">
      <c r="A19" t="s">
        <v>182</v>
      </c>
      <c r="B19" t="s">
        <v>183</v>
      </c>
      <c r="C19" t="s">
        <v>37</v>
      </c>
      <c r="D19">
        <v>48</v>
      </c>
      <c r="E19" s="2" t="s">
        <v>16</v>
      </c>
      <c r="F19" s="19" t="str">
        <f>A19&amp;B19&amp;C19&amp;E19</f>
        <v>JonathanAlizioMGREATER DERRY TRACK CLUB</v>
      </c>
      <c r="G19" s="22">
        <f>SUMIF('Aviation 4M'!$F$2:$F$300,$F19,'Aviation 4M'!$J$2:$J$300)</f>
        <v>0</v>
      </c>
      <c r="H19" s="22">
        <f>SUMIF('Capital City Classic'!$F$2:$F$300,$F19,'Capital City Classic'!$J$2:$J$300)</f>
        <v>22.5</v>
      </c>
      <c r="I19" s="22">
        <f>SUMIF('Auburn 10M'!$F$2:$F$296,$F19,'Auburn 10M'!$J$2:$J$296)</f>
        <v>5</v>
      </c>
      <c r="J19" s="22">
        <f>SUMIF('Tiger 12K'!$F$2:$F$300,$F19,'Tiger 12K'!$J$2:$J$300)</f>
        <v>0</v>
      </c>
      <c r="K19" s="24">
        <f>SUM(G19:J19)</f>
        <v>27.5</v>
      </c>
    </row>
    <row r="20" spans="1:11" x14ac:dyDescent="0.3">
      <c r="A20" s="3" t="s">
        <v>97</v>
      </c>
      <c r="B20" s="3" t="s">
        <v>98</v>
      </c>
      <c r="C20" s="3" t="s">
        <v>37</v>
      </c>
      <c r="D20" s="3">
        <v>45</v>
      </c>
      <c r="E20" s="3" t="s">
        <v>17</v>
      </c>
      <c r="F20" s="19" t="str">
        <f>A20&amp;B20&amp;C20&amp;E20</f>
        <v>EricBoucherMMILLENNIUM RUNNING</v>
      </c>
      <c r="G20" s="22">
        <f>SUMIF('Aviation 4M'!$F$2:$F$300,$F20,'Aviation 4M'!$J$2:$J$300)</f>
        <v>18</v>
      </c>
      <c r="H20" s="22">
        <f>SUMIF('Capital City Classic'!$F$2:$F$300,$F20,'Capital City Classic'!$J$2:$J$300)</f>
        <v>7</v>
      </c>
      <c r="I20" s="22">
        <f>SUMIF('Auburn 10M'!$F$2:$F$296,$F20,'Auburn 10M'!$J$2:$J$296)</f>
        <v>0</v>
      </c>
      <c r="J20" s="22">
        <f>SUMIF('Tiger 12K'!$F$2:$F$300,$F20,'Tiger 12K'!$J$2:$J$300)</f>
        <v>0</v>
      </c>
      <c r="K20" s="24">
        <f>SUM(G20:J20)</f>
        <v>25</v>
      </c>
    </row>
    <row r="21" spans="1:11" x14ac:dyDescent="0.3">
      <c r="A21" t="s">
        <v>180</v>
      </c>
      <c r="B21" t="s">
        <v>181</v>
      </c>
      <c r="C21" t="s">
        <v>37</v>
      </c>
      <c r="D21">
        <v>41</v>
      </c>
      <c r="E21" s="3" t="s">
        <v>17</v>
      </c>
      <c r="F21" s="19" t="str">
        <f>A21&amp;B21&amp;C21&amp;E21</f>
        <v>TomJohnsonMMILLENNIUM RUNNING</v>
      </c>
      <c r="G21" s="22">
        <f>SUMIF('Aviation 4M'!$F$2:$F$300,$F21,'Aviation 4M'!$J$2:$J$300)</f>
        <v>0</v>
      </c>
      <c r="H21" s="22">
        <f>SUMIF('Capital City Classic'!$F$2:$F$300,$F21,'Capital City Classic'!$J$2:$J$300)</f>
        <v>24</v>
      </c>
      <c r="I21" s="22">
        <f>SUMIF('Auburn 10M'!$F$2:$F$296,$F21,'Auburn 10M'!$J$2:$J$296)</f>
        <v>0</v>
      </c>
      <c r="J21" s="22">
        <f>SUMIF('Tiger 12K'!$F$2:$F$300,$F21,'Tiger 12K'!$J$2:$J$300)</f>
        <v>0</v>
      </c>
      <c r="K21" s="24">
        <f>SUM(G21:J21)</f>
        <v>24</v>
      </c>
    </row>
    <row r="22" spans="1:11" x14ac:dyDescent="0.3">
      <c r="A22" s="3" t="s">
        <v>85</v>
      </c>
      <c r="B22" s="3" t="s">
        <v>86</v>
      </c>
      <c r="C22" s="3" t="s">
        <v>37</v>
      </c>
      <c r="D22" s="3">
        <v>47</v>
      </c>
      <c r="E22" s="3" t="s">
        <v>16</v>
      </c>
      <c r="F22" s="19" t="str">
        <f>A22&amp;B22&amp;C22&amp;E22</f>
        <v>FrankGeorgesMGREATER DERRY TRACK CLUB</v>
      </c>
      <c r="G22" s="22">
        <f>SUMIF('Aviation 4M'!$F$2:$F$300,$F22,'Aviation 4M'!$J$2:$J$300)</f>
        <v>24</v>
      </c>
      <c r="H22" s="22">
        <f>SUMIF('Capital City Classic'!$F$2:$F$300,$F22,'Capital City Classic'!$J$2:$J$300)</f>
        <v>0</v>
      </c>
      <c r="I22" s="22">
        <f>SUMIF('Auburn 10M'!$F$2:$F$296,$F22,'Auburn 10M'!$J$2:$J$296)</f>
        <v>0</v>
      </c>
      <c r="J22" s="22">
        <f>SUMIF('Tiger 12K'!$F$2:$F$300,$F22,'Tiger 12K'!$J$2:$J$300)</f>
        <v>0</v>
      </c>
      <c r="K22" s="24">
        <f>SUM(G22:J22)</f>
        <v>24</v>
      </c>
    </row>
    <row r="23" spans="1:11" x14ac:dyDescent="0.3">
      <c r="A23" t="s">
        <v>333</v>
      </c>
      <c r="B23" t="s">
        <v>334</v>
      </c>
      <c r="C23" t="s">
        <v>37</v>
      </c>
      <c r="D23">
        <v>47</v>
      </c>
      <c r="E23" s="2" t="s">
        <v>15</v>
      </c>
      <c r="F23" s="19" t="str">
        <f>A23&amp;B23&amp;C23&amp;E23</f>
        <v>AaronOuelletteMGATE CITY STRIDERS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0</v>
      </c>
      <c r="I23" s="22">
        <f>SUMIF('Auburn 10M'!$F$2:$F$296,$F23,'Auburn 10M'!$J$2:$J$296)</f>
        <v>22.5</v>
      </c>
      <c r="J23" s="22">
        <f>SUMIF('Tiger 12K'!$F$2:$F$300,$F23,'Tiger 12K'!$J$2:$J$300)</f>
        <v>0</v>
      </c>
      <c r="K23" s="24">
        <f>SUM(G23:J23)</f>
        <v>22.5</v>
      </c>
    </row>
    <row r="24" spans="1:11" x14ac:dyDescent="0.3">
      <c r="A24" t="s">
        <v>87</v>
      </c>
      <c r="B24" t="s">
        <v>592</v>
      </c>
      <c r="C24" t="s">
        <v>37</v>
      </c>
      <c r="D24">
        <v>46</v>
      </c>
      <c r="E24" t="s">
        <v>18</v>
      </c>
      <c r="F24" s="19" t="str">
        <f>A24&amp;B24&amp;C24&amp;E24</f>
        <v>SeanHealeyMUPPER VALLEY RUNNING CLUB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0</v>
      </c>
      <c r="I24" s="22">
        <f>SUMIF('Auburn 10M'!$F$2:$F$296,$F24,'Auburn 10M'!$J$2:$J$296)</f>
        <v>0</v>
      </c>
      <c r="J24" s="22">
        <f>SUMIF('Tiger 12K'!$F$2:$F$300,$F24,'Tiger 12K'!$J$2:$J$300)</f>
        <v>18</v>
      </c>
      <c r="K24" s="24">
        <f>SUM(G24:J24)</f>
        <v>18</v>
      </c>
    </row>
    <row r="25" spans="1:11" x14ac:dyDescent="0.3">
      <c r="A25" s="3" t="s">
        <v>127</v>
      </c>
      <c r="B25" s="3" t="s">
        <v>128</v>
      </c>
      <c r="C25" s="3" t="s">
        <v>37</v>
      </c>
      <c r="D25" s="3">
        <v>47</v>
      </c>
      <c r="E25" s="3" t="s">
        <v>16</v>
      </c>
      <c r="F25" s="19" t="str">
        <f>A25&amp;B25&amp;C25&amp;E25</f>
        <v>SharadVidyarthyMGREATER DERRY TRACK CLUB</v>
      </c>
      <c r="G25" s="22">
        <f>SUMIF('Aviation 4M'!$F$2:$F$300,$F25,'Aviation 4M'!$J$2:$J$300)</f>
        <v>12.5</v>
      </c>
      <c r="H25" s="22">
        <f>SUMIF('Capital City Classic'!$F$2:$F$300,$F25,'Capital City Classic'!$J$2:$J$300)</f>
        <v>2.4</v>
      </c>
      <c r="I25" s="22">
        <f>SUMIF('Auburn 10M'!$F$2:$F$296,$F25,'Auburn 10M'!$J$2:$J$296)</f>
        <v>1</v>
      </c>
      <c r="J25" s="22">
        <f>SUMIF('Tiger 12K'!$F$2:$F$300,$F25,'Tiger 12K'!$J$2:$J$300)</f>
        <v>0</v>
      </c>
      <c r="K25" s="24">
        <f>SUM(G25:J25)</f>
        <v>15.9</v>
      </c>
    </row>
    <row r="26" spans="1:11" x14ac:dyDescent="0.3">
      <c r="A26" t="s">
        <v>189</v>
      </c>
      <c r="B26" t="s">
        <v>190</v>
      </c>
      <c r="C26" t="s">
        <v>37</v>
      </c>
      <c r="D26">
        <v>46</v>
      </c>
      <c r="E26" s="2" t="s">
        <v>19</v>
      </c>
      <c r="F26" s="19" t="str">
        <f>A26&amp;B26&amp;C26&amp;E26</f>
        <v>ScottBetournayMGRANITE STATE RACING TEAM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14.5</v>
      </c>
      <c r="I26" s="22">
        <f>SUMIF('Auburn 10M'!$F$2:$F$296,$F26,'Auburn 10M'!$J$2:$J$296)</f>
        <v>0</v>
      </c>
      <c r="J26" s="22">
        <f>SUMIF('Tiger 12K'!$F$2:$F$300,$F26,'Tiger 12K'!$J$2:$J$300)</f>
        <v>0</v>
      </c>
      <c r="K26" s="24">
        <f>SUM(G26:J26)</f>
        <v>14.5</v>
      </c>
    </row>
    <row r="27" spans="1:11" x14ac:dyDescent="0.3">
      <c r="A27" t="s">
        <v>430</v>
      </c>
      <c r="B27" t="s">
        <v>431</v>
      </c>
      <c r="C27" t="s">
        <v>37</v>
      </c>
      <c r="D27">
        <v>48</v>
      </c>
      <c r="E27" s="3" t="s">
        <v>17</v>
      </c>
      <c r="F27" s="19" t="str">
        <f>A27&amp;B27&amp;C27&amp;E27</f>
        <v>RayLevesqueMMILLENNIUM RUNNING</v>
      </c>
      <c r="G27" s="22">
        <f>SUMIF('Aviation 4M'!$F$2:$F$300,$F27,'Aviation 4M'!$J$2:$J$300)</f>
        <v>0</v>
      </c>
      <c r="H27" s="22">
        <f>SUMIF('Capital City Classic'!$F$2:$F$300,$F27,'Capital City Classic'!$J$2:$J$300)</f>
        <v>0</v>
      </c>
      <c r="I27" s="22">
        <f>SUMIF('Auburn 10M'!$F$2:$F$296,$F27,'Auburn 10M'!$J$2:$J$296)</f>
        <v>14.5</v>
      </c>
      <c r="J27" s="22">
        <f>SUMIF('Tiger 12K'!$F$2:$F$300,$F27,'Tiger 12K'!$J$2:$J$300)</f>
        <v>0</v>
      </c>
      <c r="K27" s="24">
        <f>SUM(G27:J27)</f>
        <v>14.5</v>
      </c>
    </row>
    <row r="28" spans="1:11" x14ac:dyDescent="0.3">
      <c r="A28" s="3" t="s">
        <v>81</v>
      </c>
      <c r="B28" s="3" t="s">
        <v>533</v>
      </c>
      <c r="C28" s="3" t="s">
        <v>37</v>
      </c>
      <c r="D28" s="3">
        <v>42</v>
      </c>
      <c r="E28" s="2" t="s">
        <v>16</v>
      </c>
      <c r="F28" s="19" t="str">
        <f>A28&amp;B28&amp;C28&amp;E28</f>
        <v>RoyRuhlingMGREATER DERRY TRACK CLUB</v>
      </c>
      <c r="G28" s="22">
        <f>SUMIF('Aviation 4M'!$F$2:$F$300,$F28,'Aviation 4M'!$J$2:$J$300)</f>
        <v>0</v>
      </c>
      <c r="H28" s="22">
        <f>SUMIF('Capital City Classic'!$F$2:$F$300,$F28,'Capital City Classic'!$J$2:$J$300)</f>
        <v>0</v>
      </c>
      <c r="I28" s="22">
        <f>SUMIF('Auburn 10M'!$F$2:$F$296,$F28,'Auburn 10M'!$J$2:$J$296)</f>
        <v>13.5</v>
      </c>
      <c r="J28" s="22">
        <f>SUMIF('Tiger 12K'!$F$2:$F$300,$F28,'Tiger 12K'!$J$2:$J$300)</f>
        <v>0</v>
      </c>
      <c r="K28" s="24">
        <f>SUM(G28:J28)</f>
        <v>13.5</v>
      </c>
    </row>
    <row r="29" spans="1:11" x14ac:dyDescent="0.3">
      <c r="A29" t="s">
        <v>193</v>
      </c>
      <c r="B29" t="s">
        <v>194</v>
      </c>
      <c r="C29" t="s">
        <v>37</v>
      </c>
      <c r="D29">
        <v>49</v>
      </c>
      <c r="E29" s="3" t="s">
        <v>17</v>
      </c>
      <c r="F29" s="19" t="str">
        <f>A29&amp;B29&amp;C29&amp;E29</f>
        <v>BarryFitzgeraldMMILLENNIUM RUNNING</v>
      </c>
      <c r="G29" s="22">
        <f>SUMIF('Aviation 4M'!$F$2:$F$300,$F29,'Aviation 4M'!$J$2:$J$300)</f>
        <v>0</v>
      </c>
      <c r="H29" s="22">
        <f>SUMIF('Capital City Classic'!$F$2:$F$300,$F29,'Capital City Classic'!$J$2:$J$300)</f>
        <v>11.5</v>
      </c>
      <c r="I29" s="22">
        <f>SUMIF('Auburn 10M'!$F$2:$F$296,$F29,'Auburn 10M'!$J$2:$J$296)</f>
        <v>0</v>
      </c>
      <c r="J29" s="22">
        <f>SUMIF('Tiger 12K'!$F$2:$F$300,$F29,'Tiger 12K'!$J$2:$J$300)</f>
        <v>0</v>
      </c>
      <c r="K29" s="24">
        <f>SUM(G29:J29)</f>
        <v>11.5</v>
      </c>
    </row>
    <row r="30" spans="1:11" x14ac:dyDescent="0.3">
      <c r="A30" t="s">
        <v>375</v>
      </c>
      <c r="B30" s="3" t="s">
        <v>376</v>
      </c>
      <c r="C30" t="s">
        <v>37</v>
      </c>
      <c r="D30">
        <v>43</v>
      </c>
      <c r="E30" s="2" t="s">
        <v>19</v>
      </c>
      <c r="F30" s="19" t="str">
        <f>A30&amp;B30&amp;C30&amp;E30</f>
        <v>EdMcKennaMGRANITE STATE RACING TEAM</v>
      </c>
      <c r="G30" s="22">
        <f>SUMIF('Aviation 4M'!$F$2:$F$300,$F30,'Aviation 4M'!$J$2:$J$300)</f>
        <v>0</v>
      </c>
      <c r="H30" s="22">
        <f>SUMIF('Capital City Classic'!$F$2:$F$300,$F30,'Capital City Classic'!$J$2:$J$300)</f>
        <v>0</v>
      </c>
      <c r="I30" s="22">
        <f>SUMIF('Auburn 10M'!$F$2:$F$296,$F30,'Auburn 10M'!$J$2:$J$296)</f>
        <v>10.5</v>
      </c>
      <c r="J30" s="22">
        <f>SUMIF('Tiger 12K'!$F$2:$F$300,$F30,'Tiger 12K'!$J$2:$J$300)</f>
        <v>0</v>
      </c>
      <c r="K30" s="24">
        <f>SUM(G30:J30)</f>
        <v>10.5</v>
      </c>
    </row>
    <row r="31" spans="1:11" x14ac:dyDescent="0.3">
      <c r="A31" s="3" t="s">
        <v>46</v>
      </c>
      <c r="B31" s="3" t="s">
        <v>556</v>
      </c>
      <c r="C31" s="3" t="s">
        <v>37</v>
      </c>
      <c r="D31" s="3">
        <v>42</v>
      </c>
      <c r="E31" s="3" t="s">
        <v>17</v>
      </c>
      <c r="F31" s="19" t="str">
        <f>A31&amp;B31&amp;C31&amp;E31</f>
        <v>MichaelCunninghamMMILLENNIUM RUNNING</v>
      </c>
      <c r="G31" s="22">
        <f>SUMIF('Aviation 4M'!$F$2:$F$300,$F31,'Aviation 4M'!$J$2:$J$300)</f>
        <v>0</v>
      </c>
      <c r="H31" s="22">
        <f>SUMIF('Capital City Classic'!$F$2:$F$300,$F31,'Capital City Classic'!$J$2:$J$300)</f>
        <v>0</v>
      </c>
      <c r="I31" s="22">
        <f>SUMIF('Auburn 10M'!$F$2:$F$296,$F31,'Auburn 10M'!$J$2:$J$296)</f>
        <v>8.1</v>
      </c>
      <c r="J31" s="22">
        <f>SUMIF('Tiger 12K'!$F$2:$F$300,$F31,'Tiger 12K'!$J$2:$J$300)</f>
        <v>0</v>
      </c>
      <c r="K31" s="24">
        <f>SUM(G31:J31)</f>
        <v>8.1</v>
      </c>
    </row>
    <row r="32" spans="1:11" x14ac:dyDescent="0.3">
      <c r="A32" t="s">
        <v>97</v>
      </c>
      <c r="B32" t="s">
        <v>203</v>
      </c>
      <c r="C32" t="s">
        <v>37</v>
      </c>
      <c r="D32">
        <v>48</v>
      </c>
      <c r="E32" s="3" t="s">
        <v>17</v>
      </c>
      <c r="F32" s="19" t="str">
        <f>A32&amp;B32&amp;C32&amp;E32</f>
        <v>EricChorneyMMILLENNIUM RUNNING</v>
      </c>
      <c r="G32" s="22">
        <f>SUMIF('Aviation 4M'!$F$2:$F$300,$F32,'Aviation 4M'!$J$2:$J$300)</f>
        <v>0</v>
      </c>
      <c r="H32" s="22">
        <f>SUMIF('Capital City Classic'!$F$2:$F$300,$F32,'Capital City Classic'!$J$2:$J$300)</f>
        <v>8.1</v>
      </c>
      <c r="I32" s="22">
        <f>SUMIF('Auburn 10M'!$F$2:$F$296,$F32,'Auburn 10M'!$J$2:$J$296)</f>
        <v>0</v>
      </c>
      <c r="J32" s="22">
        <f>SUMIF('Tiger 12K'!$F$2:$F$300,$F32,'Tiger 12K'!$J$2:$J$300)</f>
        <v>0</v>
      </c>
      <c r="K32" s="24">
        <f>SUM(G32:J32)</f>
        <v>8.1</v>
      </c>
    </row>
    <row r="33" spans="1:11" x14ac:dyDescent="0.3">
      <c r="A33" t="s">
        <v>64</v>
      </c>
      <c r="B33" t="s">
        <v>211</v>
      </c>
      <c r="C33" t="s">
        <v>37</v>
      </c>
      <c r="D33">
        <v>46</v>
      </c>
      <c r="E33" s="2" t="s">
        <v>15</v>
      </c>
      <c r="F33" s="19" t="str">
        <f>A33&amp;B33&amp;C33&amp;E33</f>
        <v>StephenRouleauMGATE CITY STRIDERS</v>
      </c>
      <c r="G33" s="22">
        <f>SUMIF('Aviation 4M'!$F$2:$F$300,$F33,'Aviation 4M'!$J$2:$J$300)</f>
        <v>0</v>
      </c>
      <c r="H33" s="22">
        <f>SUMIF('Capital City Classic'!$F$2:$F$300,$F33,'Capital City Classic'!$J$2:$J$300)</f>
        <v>6</v>
      </c>
      <c r="I33" s="22">
        <f>SUMIF('Auburn 10M'!$F$2:$F$296,$F33,'Auburn 10M'!$J$2:$J$296)</f>
        <v>1.4</v>
      </c>
      <c r="J33" s="22">
        <f>SUMIF('Tiger 12K'!$F$2:$F$300,$F33,'Tiger 12K'!$J$2:$J$300)</f>
        <v>0</v>
      </c>
      <c r="K33" s="24">
        <f>SUM(G33:J33)</f>
        <v>7.4</v>
      </c>
    </row>
    <row r="34" spans="1:11" x14ac:dyDescent="0.3">
      <c r="A34" t="s">
        <v>209</v>
      </c>
      <c r="B34" t="s">
        <v>210</v>
      </c>
      <c r="C34" t="s">
        <v>37</v>
      </c>
      <c r="D34">
        <v>42</v>
      </c>
      <c r="E34" s="3" t="s">
        <v>17</v>
      </c>
      <c r="F34" s="19" t="str">
        <f>A34&amp;B34&amp;C34&amp;E34</f>
        <v>RaimoKalviMMILLENNIUM RUNNING</v>
      </c>
      <c r="G34" s="22">
        <f>SUMIF('Aviation 4M'!$F$2:$F$300,$F34,'Aviation 4M'!$J$2:$J$300)</f>
        <v>0</v>
      </c>
      <c r="H34" s="22">
        <f>SUMIF('Capital City Classic'!$F$2:$F$300,$F34,'Capital City Classic'!$J$2:$J$300)</f>
        <v>6.5</v>
      </c>
      <c r="I34" s="22">
        <f>SUMIF('Auburn 10M'!$F$2:$F$296,$F34,'Auburn 10M'!$J$2:$J$296)</f>
        <v>0</v>
      </c>
      <c r="J34" s="22">
        <f>SUMIF('Tiger 12K'!$F$2:$F$300,$F34,'Tiger 12K'!$J$2:$J$300)</f>
        <v>0</v>
      </c>
      <c r="K34" s="24">
        <f>SUM(G34:J34)</f>
        <v>6.5</v>
      </c>
    </row>
    <row r="35" spans="1:11" x14ac:dyDescent="0.3">
      <c r="A35" t="s">
        <v>218</v>
      </c>
      <c r="B35" t="s">
        <v>219</v>
      </c>
      <c r="C35" t="s">
        <v>37</v>
      </c>
      <c r="D35">
        <v>41</v>
      </c>
      <c r="E35" s="3" t="s">
        <v>17</v>
      </c>
      <c r="F35" s="19" t="str">
        <f>A35&amp;B35&amp;C35&amp;E35</f>
        <v>JeffTobineMMILLENNIUM RUNNING</v>
      </c>
      <c r="G35" s="22">
        <f>SUMIF('Aviation 4M'!$F$2:$F$300,$F35,'Aviation 4M'!$J$2:$J$300)</f>
        <v>0</v>
      </c>
      <c r="H35" s="22">
        <f>SUMIF('Capital City Classic'!$F$2:$F$300,$F35,'Capital City Classic'!$J$2:$J$300)</f>
        <v>4.75</v>
      </c>
      <c r="I35" s="22">
        <f>SUMIF('Auburn 10M'!$F$2:$F$296,$F35,'Auburn 10M'!$J$2:$J$296)</f>
        <v>1</v>
      </c>
      <c r="J35" s="22">
        <f>SUMIF('Tiger 12K'!$F$2:$F$300,$F35,'Tiger 12K'!$J$2:$J$300)</f>
        <v>0</v>
      </c>
      <c r="K35" s="24">
        <f>SUM(G35:J35)</f>
        <v>5.75</v>
      </c>
    </row>
    <row r="36" spans="1:11" x14ac:dyDescent="0.3">
      <c r="A36" t="s">
        <v>437</v>
      </c>
      <c r="B36" t="s">
        <v>438</v>
      </c>
      <c r="C36" t="s">
        <v>37</v>
      </c>
      <c r="D36">
        <v>49</v>
      </c>
      <c r="E36" s="3" t="s">
        <v>17</v>
      </c>
      <c r="F36" s="19" t="str">
        <f>A36&amp;B36&amp;C36&amp;E36</f>
        <v>TonyBlancoMMILLENNIUM RUNNING</v>
      </c>
      <c r="G36" s="22">
        <f>SUMIF('Aviation 4M'!$F$2:$F$300,$F36,'Aviation 4M'!$J$2:$J$300)</f>
        <v>0</v>
      </c>
      <c r="H36" s="22">
        <f>SUMIF('Capital City Classic'!$F$2:$F$300,$F36,'Capital City Classic'!$J$2:$J$300)</f>
        <v>0</v>
      </c>
      <c r="I36" s="22">
        <f>SUMIF('Auburn 10M'!$F$2:$F$296,$F36,'Auburn 10M'!$J$2:$J$296)</f>
        <v>5.75</v>
      </c>
      <c r="J36" s="22">
        <f>SUMIF('Tiger 12K'!$F$2:$F$300,$F36,'Tiger 12K'!$J$2:$J$300)</f>
        <v>0</v>
      </c>
      <c r="K36" s="24">
        <f>SUM(G36:J36)</f>
        <v>5.75</v>
      </c>
    </row>
    <row r="37" spans="1:11" x14ac:dyDescent="0.3">
      <c r="A37" t="s">
        <v>212</v>
      </c>
      <c r="B37" t="s">
        <v>213</v>
      </c>
      <c r="C37" t="s">
        <v>37</v>
      </c>
      <c r="D37">
        <v>42</v>
      </c>
      <c r="E37" s="2" t="s">
        <v>15</v>
      </c>
      <c r="F37" s="19" t="str">
        <f>A37&amp;B37&amp;C37&amp;E37</f>
        <v>IsaacHornMGATE CITY STRIDERS</v>
      </c>
      <c r="G37" s="22">
        <f>SUMIF('Aviation 4M'!$F$2:$F$300,$F37,'Aviation 4M'!$J$2:$J$300)</f>
        <v>0</v>
      </c>
      <c r="H37" s="22">
        <f>SUMIF('Capital City Classic'!$F$2:$F$300,$F37,'Capital City Classic'!$J$2:$J$300)</f>
        <v>5.5</v>
      </c>
      <c r="I37" s="22">
        <f>SUMIF('Auburn 10M'!$F$2:$F$296,$F37,'Auburn 10M'!$J$2:$J$296)</f>
        <v>0</v>
      </c>
      <c r="J37" s="22">
        <f>SUMIF('Tiger 12K'!$F$2:$F$300,$F37,'Tiger 12K'!$J$2:$J$300)</f>
        <v>0</v>
      </c>
      <c r="K37" s="24">
        <f>SUM(G37:J37)</f>
        <v>5.5</v>
      </c>
    </row>
    <row r="38" spans="1:11" x14ac:dyDescent="0.3">
      <c r="A38" t="s">
        <v>46</v>
      </c>
      <c r="B38" t="s">
        <v>200</v>
      </c>
      <c r="C38" t="s">
        <v>37</v>
      </c>
      <c r="D38">
        <v>49</v>
      </c>
      <c r="E38" s="3" t="s">
        <v>17</v>
      </c>
      <c r="F38" s="19" t="str">
        <f>A38&amp;B38&amp;C38&amp;E38</f>
        <v>MichaelKlugMMILLENNIUM RUNNING</v>
      </c>
      <c r="G38" s="22">
        <f>SUMIF('Aviation 4M'!$F$2:$F$300,$F38,'Aviation 4M'!$J$2:$J$300)</f>
        <v>0</v>
      </c>
      <c r="H38" s="22">
        <f>SUMIF('Capital City Classic'!$F$2:$F$300,$F38,'Capital City Classic'!$J$2:$J$300)</f>
        <v>4.5</v>
      </c>
      <c r="I38" s="22">
        <f>SUMIF('Auburn 10M'!$F$2:$F$296,$F38,'Auburn 10M'!$J$2:$J$296)</f>
        <v>0</v>
      </c>
      <c r="J38" s="22">
        <f>SUMIF('Tiger 12K'!$F$2:$F$300,$F38,'Tiger 12K'!$J$2:$J$300)</f>
        <v>0</v>
      </c>
      <c r="K38" s="24">
        <f>SUM(G38:J38)</f>
        <v>4.5</v>
      </c>
    </row>
    <row r="39" spans="1:11" x14ac:dyDescent="0.3">
      <c r="A39" t="s">
        <v>349</v>
      </c>
      <c r="B39" t="s">
        <v>350</v>
      </c>
      <c r="C39" t="s">
        <v>37</v>
      </c>
      <c r="D39">
        <v>48</v>
      </c>
      <c r="E39" s="2" t="s">
        <v>15</v>
      </c>
      <c r="F39" s="19" t="str">
        <f>A39&amp;B39&amp;C39&amp;E39</f>
        <v>MartyBillingsMGATE CITY STRIDERS</v>
      </c>
      <c r="G39" s="22">
        <f>SUMIF('Aviation 4M'!$F$2:$F$300,$F39,'Aviation 4M'!$J$2:$J$300)</f>
        <v>0</v>
      </c>
      <c r="H39" s="22">
        <f>SUMIF('Capital City Classic'!$F$2:$F$300,$F39,'Capital City Classic'!$J$2:$J$300)</f>
        <v>0</v>
      </c>
      <c r="I39" s="22">
        <f>SUMIF('Auburn 10M'!$F$2:$F$296,$F39,'Auburn 10M'!$J$2:$J$296)</f>
        <v>3.5</v>
      </c>
      <c r="J39" s="22">
        <f>SUMIF('Tiger 12K'!$F$2:$F$300,$F39,'Tiger 12K'!$J$2:$J$300)</f>
        <v>0</v>
      </c>
      <c r="K39" s="24">
        <f>SUM(G39:J39)</f>
        <v>3.5</v>
      </c>
    </row>
    <row r="40" spans="1:11" x14ac:dyDescent="0.3">
      <c r="A40" t="s">
        <v>236</v>
      </c>
      <c r="B40" t="s">
        <v>237</v>
      </c>
      <c r="C40" t="s">
        <v>37</v>
      </c>
      <c r="D40">
        <v>48</v>
      </c>
      <c r="E40" s="2" t="s">
        <v>15</v>
      </c>
      <c r="F40" s="19" t="str">
        <f>A40&amp;B40&amp;C40&amp;E40</f>
        <v>AdamGerhardMGATE CITY STRIDERS</v>
      </c>
      <c r="G40" s="22">
        <f>SUMIF('Aviation 4M'!$F$2:$F$300,$F40,'Aviation 4M'!$J$2:$J$300)</f>
        <v>0</v>
      </c>
      <c r="H40" s="22">
        <f>SUMIF('Capital City Classic'!$F$2:$F$300,$F40,'Capital City Classic'!$J$2:$J$300)</f>
        <v>1.2</v>
      </c>
      <c r="I40" s="22">
        <f>SUMIF('Auburn 10M'!$F$2:$F$296,$F40,'Auburn 10M'!$J$2:$J$296)</f>
        <v>0</v>
      </c>
      <c r="J40" s="22">
        <f>SUMIF('Tiger 12K'!$F$2:$F$300,$F40,'Tiger 12K'!$J$2:$J$300)</f>
        <v>0</v>
      </c>
      <c r="K40" s="24">
        <f>SUM(G40:J40)</f>
        <v>1.2</v>
      </c>
    </row>
    <row r="41" spans="1:11" x14ac:dyDescent="0.3">
      <c r="A41" s="3" t="s">
        <v>441</v>
      </c>
      <c r="B41" s="3" t="s">
        <v>529</v>
      </c>
      <c r="C41" s="3" t="s">
        <v>37</v>
      </c>
      <c r="D41" s="3">
        <v>41</v>
      </c>
      <c r="E41" s="2" t="s">
        <v>18</v>
      </c>
      <c r="F41" s="19" t="str">
        <f>A41&amp;B41&amp;C41&amp;E41</f>
        <v>RyanScelzaMUPPER VALLEY RUNNING CLUB</v>
      </c>
      <c r="G41" s="22">
        <f>SUMIF('Aviation 4M'!$F$2:$F$300,$F41,'Aviation 4M'!$J$2:$J$300)</f>
        <v>0</v>
      </c>
      <c r="H41" s="22">
        <f>SUMIF('Capital City Classic'!$F$2:$F$300,$F41,'Capital City Classic'!$J$2:$J$300)</f>
        <v>0</v>
      </c>
      <c r="I41" s="22">
        <f>SUMIF('Auburn 10M'!$F$2:$F$296,$F41,'Auburn 10M'!$J$2:$J$296)</f>
        <v>1</v>
      </c>
      <c r="J41" s="22">
        <f>SUMIF('Tiger 12K'!$F$2:$F$300,$F41,'Tiger 12K'!$J$2:$J$300)</f>
        <v>0</v>
      </c>
      <c r="K41" s="24">
        <f>SUM(G41:J41)</f>
        <v>1</v>
      </c>
    </row>
    <row r="42" spans="1:11" x14ac:dyDescent="0.3">
      <c r="A42" s="3" t="s">
        <v>474</v>
      </c>
      <c r="B42" s="3" t="s">
        <v>475</v>
      </c>
      <c r="C42" s="3" t="s">
        <v>37</v>
      </c>
      <c r="D42" s="3">
        <v>43</v>
      </c>
      <c r="E42" s="3" t="s">
        <v>17</v>
      </c>
      <c r="F42" s="19" t="str">
        <f>A42&amp;B42&amp;C42&amp;E42</f>
        <v>NikolausJansonMMILLENNIUM RUNNING</v>
      </c>
      <c r="G42" s="22">
        <f>SUMIF('Aviation 4M'!$F$2:$F$300,$F42,'Aviation 4M'!$J$2:$J$300)</f>
        <v>0</v>
      </c>
      <c r="H42" s="22">
        <f>SUMIF('Capital City Classic'!$F$2:$F$300,$F42,'Capital City Classic'!$J$2:$J$300)</f>
        <v>0</v>
      </c>
      <c r="I42" s="22">
        <f>SUMIF('Auburn 10M'!$F$2:$F$296,$F42,'Auburn 10M'!$J$2:$J$296)</f>
        <v>1</v>
      </c>
      <c r="J42" s="22">
        <f>SUMIF('Tiger 12K'!$F$2:$F$300,$F42,'Tiger 12K'!$J$2:$J$300)</f>
        <v>0</v>
      </c>
      <c r="K42" s="24">
        <f>SUM(G42:J42)</f>
        <v>1</v>
      </c>
    </row>
    <row r="43" spans="1:11" x14ac:dyDescent="0.3">
      <c r="A43" s="3" t="s">
        <v>52</v>
      </c>
      <c r="B43" s="3" t="s">
        <v>490</v>
      </c>
      <c r="C43" s="3" t="s">
        <v>37</v>
      </c>
      <c r="D43" s="3">
        <v>43</v>
      </c>
      <c r="E43" s="3" t="s">
        <v>17</v>
      </c>
      <c r="F43" s="19" t="str">
        <f>A43&amp;B43&amp;C43&amp;E43</f>
        <v>DavidRysMMILLENNIUM RUNNING</v>
      </c>
      <c r="G43" s="22">
        <f>SUMIF('Aviation 4M'!$F$2:$F$300,$F43,'Aviation 4M'!$J$2:$J$300)</f>
        <v>0</v>
      </c>
      <c r="H43" s="22">
        <f>SUMIF('Capital City Classic'!$F$2:$F$300,$F43,'Capital City Classic'!$J$2:$J$300)</f>
        <v>0</v>
      </c>
      <c r="I43" s="22">
        <f>SUMIF('Auburn 10M'!$F$2:$F$296,$F43,'Auburn 10M'!$J$2:$J$296)</f>
        <v>1</v>
      </c>
      <c r="J43" s="22">
        <f>SUMIF('Tiger 12K'!$F$2:$F$300,$F43,'Tiger 12K'!$J$2:$J$300)</f>
        <v>0</v>
      </c>
      <c r="K43" s="24">
        <f>SUM(G43:J43)</f>
        <v>1</v>
      </c>
    </row>
    <row r="44" spans="1:11" x14ac:dyDescent="0.3">
      <c r="A44" s="3" t="s">
        <v>189</v>
      </c>
      <c r="B44" s="3" t="s">
        <v>304</v>
      </c>
      <c r="C44" s="3" t="s">
        <v>37</v>
      </c>
      <c r="D44" s="3">
        <v>46</v>
      </c>
      <c r="E44" s="3" t="s">
        <v>17</v>
      </c>
      <c r="F44" s="19" t="str">
        <f>A44&amp;B44&amp;C44&amp;E44</f>
        <v>ScottMullenMMILLENNIUM RUNNING</v>
      </c>
      <c r="G44" s="22">
        <f>SUMIF('Aviation 4M'!$F$2:$F$300,$F44,'Aviation 4M'!$J$2:$J$300)</f>
        <v>0</v>
      </c>
      <c r="H44" s="22">
        <f>SUMIF('Capital City Classic'!$F$2:$F$300,$F44,'Capital City Classic'!$J$2:$J$300)</f>
        <v>0</v>
      </c>
      <c r="I44" s="22">
        <f>SUMIF('Auburn 10M'!$F$2:$F$296,$F44,'Auburn 10M'!$J$2:$J$296)</f>
        <v>1</v>
      </c>
      <c r="J44" s="22">
        <f>SUMIF('Tiger 12K'!$F$2:$F$300,$F44,'Tiger 12K'!$J$2:$J$300)</f>
        <v>0</v>
      </c>
      <c r="K44" s="24">
        <f>SUM(G44:J44)</f>
        <v>1</v>
      </c>
    </row>
    <row r="45" spans="1:11" x14ac:dyDescent="0.3">
      <c r="A45" s="3" t="s">
        <v>478</v>
      </c>
      <c r="B45" s="3" t="s">
        <v>479</v>
      </c>
      <c r="C45" s="3" t="s">
        <v>37</v>
      </c>
      <c r="D45" s="3">
        <v>49</v>
      </c>
      <c r="E45" s="3" t="s">
        <v>17</v>
      </c>
      <c r="F45" s="19" t="str">
        <f>A45&amp;B45&amp;C45&amp;E45</f>
        <v>BillDucasseMMILLENNIUM RUNNING</v>
      </c>
      <c r="G45" s="22">
        <f>SUMIF('Aviation 4M'!$F$2:$F$300,$F45,'Aviation 4M'!$J$2:$J$300)</f>
        <v>0</v>
      </c>
      <c r="H45" s="22">
        <f>SUMIF('Capital City Classic'!$F$2:$F$300,$F45,'Capital City Classic'!$J$2:$J$300)</f>
        <v>0</v>
      </c>
      <c r="I45" s="22">
        <f>SUMIF('Auburn 10M'!$F$2:$F$296,$F45,'Auburn 10M'!$J$2:$J$296)</f>
        <v>1</v>
      </c>
      <c r="J45" s="22">
        <f>SUMIF('Tiger 12K'!$F$2:$F$300,$F45,'Tiger 12K'!$J$2:$J$300)</f>
        <v>0</v>
      </c>
      <c r="K45" s="24">
        <f>SUM(G45:J45)</f>
        <v>1</v>
      </c>
    </row>
    <row r="46" spans="1:11" x14ac:dyDescent="0.3">
      <c r="K46" s="24"/>
    </row>
    <row r="47" spans="1:11" x14ac:dyDescent="0.3">
      <c r="K47" s="24"/>
    </row>
    <row r="48" spans="1:11" x14ac:dyDescent="0.3">
      <c r="K48" s="24"/>
    </row>
    <row r="49" spans="11:11" x14ac:dyDescent="0.3">
      <c r="K49" s="24"/>
    </row>
    <row r="50" spans="11:11" x14ac:dyDescent="0.3">
      <c r="K50" s="24"/>
    </row>
    <row r="51" spans="11:11" x14ac:dyDescent="0.3">
      <c r="K51" s="24"/>
    </row>
    <row r="52" spans="11:11" x14ac:dyDescent="0.3">
      <c r="K52" s="24"/>
    </row>
    <row r="53" spans="11:11" x14ac:dyDescent="0.3">
      <c r="K53" s="24"/>
    </row>
    <row r="54" spans="11:11" x14ac:dyDescent="0.3">
      <c r="K54" s="24"/>
    </row>
    <row r="55" spans="11:11" x14ac:dyDescent="0.3">
      <c r="K55" s="24"/>
    </row>
    <row r="56" spans="11:11" x14ac:dyDescent="0.3">
      <c r="K56" s="24"/>
    </row>
    <row r="57" spans="11:11" x14ac:dyDescent="0.3">
      <c r="K57" s="24"/>
    </row>
    <row r="58" spans="11:11" x14ac:dyDescent="0.3">
      <c r="K58" s="24"/>
    </row>
    <row r="59" spans="11:11" x14ac:dyDescent="0.3">
      <c r="K59" s="24"/>
    </row>
    <row r="60" spans="11:11" x14ac:dyDescent="0.3">
      <c r="K60" s="24"/>
    </row>
    <row r="61" spans="11:11" x14ac:dyDescent="0.3">
      <c r="K61" s="24"/>
    </row>
    <row r="62" spans="11:11" x14ac:dyDescent="0.3">
      <c r="K62" s="24"/>
    </row>
    <row r="63" spans="11:11" x14ac:dyDescent="0.3">
      <c r="K63" s="24"/>
    </row>
    <row r="64" spans="11:11" x14ac:dyDescent="0.3">
      <c r="K64" s="24"/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1:11" x14ac:dyDescent="0.3">
      <c r="K161" s="24"/>
    </row>
    <row r="162" spans="11:11" x14ac:dyDescent="0.3">
      <c r="K162" s="24"/>
    </row>
    <row r="163" spans="11:11" x14ac:dyDescent="0.3">
      <c r="K163" s="24"/>
    </row>
    <row r="164" spans="11:11" x14ac:dyDescent="0.3">
      <c r="K164" s="24"/>
    </row>
    <row r="165" spans="11:11" x14ac:dyDescent="0.3">
      <c r="K165" s="24"/>
    </row>
    <row r="166" spans="11:11" x14ac:dyDescent="0.3">
      <c r="K166" s="24"/>
    </row>
    <row r="167" spans="11:11" x14ac:dyDescent="0.3">
      <c r="K167" s="24"/>
    </row>
    <row r="168" spans="11:11" x14ac:dyDescent="0.3">
      <c r="K168" s="24"/>
    </row>
    <row r="169" spans="11:11" x14ac:dyDescent="0.3">
      <c r="K169" s="24"/>
    </row>
    <row r="170" spans="11:11" x14ac:dyDescent="0.3">
      <c r="K170" s="24"/>
    </row>
    <row r="171" spans="11:11" x14ac:dyDescent="0.3">
      <c r="K171" s="24"/>
    </row>
    <row r="172" spans="11:11" x14ac:dyDescent="0.3">
      <c r="K172" s="24"/>
    </row>
    <row r="173" spans="11:11" x14ac:dyDescent="0.3">
      <c r="K173" s="24"/>
    </row>
    <row r="174" spans="11:11" x14ac:dyDescent="0.3">
      <c r="K174" s="24"/>
    </row>
    <row r="175" spans="11:11" x14ac:dyDescent="0.3">
      <c r="K175" s="24"/>
    </row>
    <row r="176" spans="1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11:11" x14ac:dyDescent="0.3">
      <c r="K369" s="24"/>
    </row>
    <row r="370" spans="11:11" x14ac:dyDescent="0.3">
      <c r="K370" s="24"/>
    </row>
    <row r="371" spans="11:11" x14ac:dyDescent="0.3">
      <c r="K371" s="24"/>
    </row>
    <row r="372" spans="11:11" x14ac:dyDescent="0.3">
      <c r="K372" s="24"/>
    </row>
    <row r="373" spans="11:11" x14ac:dyDescent="0.3">
      <c r="K373" s="24"/>
    </row>
    <row r="374" spans="11:11" x14ac:dyDescent="0.3">
      <c r="K374" s="24"/>
    </row>
    <row r="375" spans="11:11" x14ac:dyDescent="0.3">
      <c r="K375" s="24"/>
    </row>
    <row r="376" spans="11:11" x14ac:dyDescent="0.3">
      <c r="K376" s="24"/>
    </row>
    <row r="377" spans="11:11" x14ac:dyDescent="0.3">
      <c r="K377" s="24"/>
    </row>
    <row r="378" spans="11:11" x14ac:dyDescent="0.3">
      <c r="K378" s="24"/>
    </row>
    <row r="379" spans="11:11" x14ac:dyDescent="0.3">
      <c r="K379" s="24"/>
    </row>
    <row r="380" spans="11:11" x14ac:dyDescent="0.3">
      <c r="K380" s="24"/>
    </row>
    <row r="381" spans="11:11" x14ac:dyDescent="0.3">
      <c r="K381" s="24"/>
    </row>
    <row r="382" spans="11:11" x14ac:dyDescent="0.3">
      <c r="K382" s="24"/>
    </row>
    <row r="383" spans="11:11" x14ac:dyDescent="0.3">
      <c r="K383" s="24"/>
    </row>
    <row r="384" spans="11:11" x14ac:dyDescent="0.3">
      <c r="K384" s="24"/>
    </row>
    <row r="385" spans="11:11" x14ac:dyDescent="0.3">
      <c r="K385" s="24"/>
    </row>
    <row r="386" spans="11:11" x14ac:dyDescent="0.3">
      <c r="K386" s="24"/>
    </row>
    <row r="387" spans="11:11" x14ac:dyDescent="0.3">
      <c r="K387" s="24"/>
    </row>
    <row r="388" spans="11:11" x14ac:dyDescent="0.3">
      <c r="K388" s="24"/>
    </row>
    <row r="389" spans="11:11" x14ac:dyDescent="0.3">
      <c r="K389" s="24"/>
    </row>
    <row r="390" spans="11:11" x14ac:dyDescent="0.3">
      <c r="K390" s="24"/>
    </row>
    <row r="391" spans="11:11" x14ac:dyDescent="0.3">
      <c r="K391" s="24"/>
    </row>
    <row r="392" spans="11:11" x14ac:dyDescent="0.3">
      <c r="K392" s="24"/>
    </row>
    <row r="393" spans="11:11" x14ac:dyDescent="0.3">
      <c r="K393" s="24"/>
    </row>
    <row r="394" spans="11:11" x14ac:dyDescent="0.3">
      <c r="K394" s="24"/>
    </row>
    <row r="395" spans="11:11" x14ac:dyDescent="0.3">
      <c r="K395" s="24"/>
    </row>
    <row r="396" spans="11:11" x14ac:dyDescent="0.3">
      <c r="K396" s="24"/>
    </row>
    <row r="397" spans="11:11" x14ac:dyDescent="0.3">
      <c r="K397" s="24"/>
    </row>
    <row r="398" spans="11:11" x14ac:dyDescent="0.3">
      <c r="K398" s="24"/>
    </row>
    <row r="399" spans="11:11" x14ac:dyDescent="0.3">
      <c r="K399" s="24"/>
    </row>
    <row r="400" spans="11:11" x14ac:dyDescent="0.3">
      <c r="K400" s="24"/>
    </row>
    <row r="401" spans="6:11" x14ac:dyDescent="0.3">
      <c r="F401" s="6"/>
      <c r="K401" s="24"/>
    </row>
  </sheetData>
  <sortState xmlns:xlrd2="http://schemas.microsoft.com/office/spreadsheetml/2017/richdata2" ref="A2:K45">
    <sortCondition descending="1" ref="K1:K45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M406"/>
  <sheetViews>
    <sheetView workbookViewId="0">
      <pane ySplit="1" topLeftCell="A2" activePane="bottomLeft" state="frozen"/>
      <selection pane="bottomLeft"/>
    </sheetView>
  </sheetViews>
  <sheetFormatPr defaultColWidth="5.07421875" defaultRowHeight="12.45" outlineLevelCol="1" x14ac:dyDescent="0.3"/>
  <cols>
    <col min="1" max="1" width="9.921875" style="3" bestFit="1" customWidth="1"/>
    <col min="2" max="2" width="10.23046875" style="3" bestFit="1" customWidth="1"/>
    <col min="3" max="3" width="7.15234375" style="3" bestFit="1" customWidth="1"/>
    <col min="4" max="4" width="4.23046875" style="3" bestFit="1" customWidth="1"/>
    <col min="5" max="5" width="28.3046875" style="3" bestFit="1" customWidth="1" collapsed="1"/>
    <col min="6" max="6" width="4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6.3046875" style="3" bestFit="1" customWidth="1"/>
    <col min="12" max="16384" width="5.0742187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s="3" t="s">
        <v>46</v>
      </c>
      <c r="B2" s="3" t="s">
        <v>47</v>
      </c>
      <c r="C2" s="3" t="s">
        <v>37</v>
      </c>
      <c r="D2" s="3">
        <v>57</v>
      </c>
      <c r="E2" s="2" t="s">
        <v>15</v>
      </c>
      <c r="F2" s="19" t="str">
        <f>A2&amp;B2&amp;C2&amp;E2</f>
        <v>MichaelO'NeillMGATE CITY STRIDERS</v>
      </c>
      <c r="G2" s="22">
        <f>SUMIF('Aviation 4M'!$F$2:$F$300,$F2,'Aviation 4M'!$J$2:$J$300)</f>
        <v>100</v>
      </c>
      <c r="H2" s="22">
        <f>SUMIF('Capital City Classic'!$F$2:$F$300,$F2,'Capital City Classic'!$J$2:$J$300)</f>
        <v>100</v>
      </c>
      <c r="I2" s="22">
        <f>SUMIF('Auburn 10M'!$F$2:$F$296,$F2,'Auburn 10M'!$J$2:$J$296)</f>
        <v>100</v>
      </c>
      <c r="J2" s="22">
        <f>SUMIF('Tiger 12K'!$F$2:$F$300,$F2,'Tiger 12K'!$J$2:$J$300)</f>
        <v>100</v>
      </c>
      <c r="K2" s="24">
        <f>SUM(G2:J2)</f>
        <v>400</v>
      </c>
    </row>
    <row r="3" spans="1:13" x14ac:dyDescent="0.3">
      <c r="A3" s="3" t="s">
        <v>52</v>
      </c>
      <c r="B3" s="3" t="s">
        <v>53</v>
      </c>
      <c r="C3" s="3" t="s">
        <v>37</v>
      </c>
      <c r="D3" s="3">
        <v>54</v>
      </c>
      <c r="E3" s="3" t="s">
        <v>17</v>
      </c>
      <c r="F3" s="19" t="str">
        <f>A3&amp;B3&amp;C3&amp;E3</f>
        <v>DavidSaarinenMMILLENNIUM RUNNING</v>
      </c>
      <c r="G3" s="22">
        <f>SUMIF('Aviation 4M'!$F$2:$F$300,$F3,'Aviation 4M'!$J$2:$J$300)</f>
        <v>84</v>
      </c>
      <c r="H3" s="22">
        <f>SUMIF('Capital City Classic'!$F$2:$F$300,$F3,'Capital City Classic'!$J$2:$J$300)</f>
        <v>68</v>
      </c>
      <c r="I3" s="22">
        <f>SUMIF('Auburn 10M'!$F$2:$F$296,$F3,'Auburn 10M'!$J$2:$J$296)</f>
        <v>49</v>
      </c>
      <c r="J3" s="22">
        <f>SUMIF('Tiger 12K'!$F$2:$F$300,$F3,'Tiger 12K'!$J$2:$J$300)</f>
        <v>0</v>
      </c>
      <c r="K3" s="24">
        <f>SUM(G3:J3)</f>
        <v>201</v>
      </c>
    </row>
    <row r="4" spans="1:13" x14ac:dyDescent="0.3">
      <c r="A4" s="3" t="s">
        <v>63</v>
      </c>
      <c r="B4" s="3" t="s">
        <v>161</v>
      </c>
      <c r="C4" s="3" t="s">
        <v>37</v>
      </c>
      <c r="D4" s="3">
        <v>58</v>
      </c>
      <c r="E4" s="3" t="s">
        <v>16</v>
      </c>
      <c r="F4" s="19" t="str">
        <f>A4&amp;B4&amp;C4&amp;E4</f>
        <v>JohnMcGarryMGREATER DERRY TRACK CLUB</v>
      </c>
      <c r="G4" s="22">
        <f>SUMIF('Aviation 4M'!$F$2:$F$300,$F4,'Aviation 4M'!$J$2:$J$300)</f>
        <v>64</v>
      </c>
      <c r="H4" s="22">
        <f>SUMIF('Capital City Classic'!$F$2:$F$300,$F4,'Capital City Classic'!$J$2:$J$300)</f>
        <v>52</v>
      </c>
      <c r="I4" s="22">
        <f>SUMIF('Auburn 10M'!$F$2:$F$296,$F4,'Auburn 10M'!$J$2:$J$296)</f>
        <v>0</v>
      </c>
      <c r="J4" s="22">
        <f>SUMIF('Tiger 12K'!$F$2:$F$300,$F4,'Tiger 12K'!$J$2:$J$300)</f>
        <v>80</v>
      </c>
      <c r="K4" s="24">
        <f>SUM(G4:J4)</f>
        <v>196</v>
      </c>
    </row>
    <row r="5" spans="1:13" x14ac:dyDescent="0.3">
      <c r="A5" s="3" t="s">
        <v>56</v>
      </c>
      <c r="B5" s="3" t="s">
        <v>57</v>
      </c>
      <c r="C5" s="3" t="s">
        <v>37</v>
      </c>
      <c r="D5" s="3">
        <v>58</v>
      </c>
      <c r="E5" s="3" t="s">
        <v>17</v>
      </c>
      <c r="F5" s="19" t="str">
        <f>A5&amp;B5&amp;C5&amp;E5</f>
        <v>MarkCraneMMILLENNIUM RUNNING</v>
      </c>
      <c r="G5" s="22">
        <f>SUMIF('Aviation 4M'!$F$2:$F$300,$F5,'Aviation 4M'!$J$2:$J$300)</f>
        <v>76</v>
      </c>
      <c r="H5" s="22">
        <f>SUMIF('Capital City Classic'!$F$2:$F$300,$F5,'Capital City Classic'!$J$2:$J$300)</f>
        <v>64</v>
      </c>
      <c r="I5" s="22">
        <f>SUMIF('Auburn 10M'!$F$2:$F$296,$F5,'Auburn 10M'!$J$2:$J$296)</f>
        <v>40</v>
      </c>
      <c r="J5" s="22">
        <f>SUMIF('Tiger 12K'!$F$2:$F$300,$F5,'Tiger 12K'!$J$2:$J$300)</f>
        <v>0</v>
      </c>
      <c r="K5" s="24">
        <f>SUM(G5:J5)</f>
        <v>180</v>
      </c>
    </row>
    <row r="6" spans="1:13" x14ac:dyDescent="0.3">
      <c r="A6" t="s">
        <v>113</v>
      </c>
      <c r="B6" t="s">
        <v>167</v>
      </c>
      <c r="C6" t="s">
        <v>37</v>
      </c>
      <c r="D6">
        <v>53</v>
      </c>
      <c r="E6" s="2" t="s">
        <v>16</v>
      </c>
      <c r="F6" s="19" t="str">
        <f>A6&amp;B6&amp;C6&amp;E6</f>
        <v>PaulMahonMGREATER DERRY TRACK CLUB</v>
      </c>
      <c r="G6" s="22">
        <f>SUMIF('Aviation 4M'!$F$2:$F$300,$F6,'Aviation 4M'!$J$2:$J$300)</f>
        <v>0</v>
      </c>
      <c r="H6" s="22">
        <f>SUMIF('Capital City Classic'!$F$2:$F$300,$F6,'Capital City Classic'!$J$2:$J$300)</f>
        <v>55</v>
      </c>
      <c r="I6" s="22">
        <f>SUMIF('Auburn 10M'!$F$2:$F$296,$F6,'Auburn 10M'!$J$2:$J$296)</f>
        <v>21</v>
      </c>
      <c r="J6" s="22">
        <f>SUMIF('Tiger 12K'!$F$2:$F$300,$F6,'Tiger 12K'!$J$2:$J$300)</f>
        <v>72</v>
      </c>
      <c r="K6" s="24">
        <f>SUM(G6:J6)</f>
        <v>148</v>
      </c>
    </row>
    <row r="7" spans="1:13" x14ac:dyDescent="0.3">
      <c r="A7" t="s">
        <v>453</v>
      </c>
      <c r="B7" t="s">
        <v>570</v>
      </c>
      <c r="C7" t="s">
        <v>37</v>
      </c>
      <c r="D7">
        <v>52</v>
      </c>
      <c r="E7" t="s">
        <v>18</v>
      </c>
      <c r="F7" s="19" t="str">
        <f>A7&amp;B7&amp;C7&amp;E7</f>
        <v>DanSheaMUPPER VALLEY RUNNING CLUB</v>
      </c>
      <c r="G7" s="22">
        <f>SUMIF('Aviation 4M'!$F$2:$F$300,$F7,'Aviation 4M'!$J$2:$J$300)</f>
        <v>0</v>
      </c>
      <c r="H7" s="22">
        <f>SUMIF('Capital City Classic'!$F$2:$F$300,$F7,'Capital City Classic'!$J$2:$J$300)</f>
        <v>0</v>
      </c>
      <c r="I7" s="22">
        <f>SUMIF('Auburn 10M'!$F$2:$F$296,$F7,'Auburn 10M'!$J$2:$J$296)</f>
        <v>0</v>
      </c>
      <c r="J7" s="22">
        <f>SUMIF('Tiger 12K'!$F$2:$F$300,$F7,'Tiger 12K'!$J$2:$J$300)</f>
        <v>96</v>
      </c>
      <c r="K7" s="24">
        <f>SUM(G7:J7)</f>
        <v>96</v>
      </c>
    </row>
    <row r="8" spans="1:13" x14ac:dyDescent="0.3">
      <c r="A8" s="3" t="s">
        <v>74</v>
      </c>
      <c r="B8" s="3" t="s">
        <v>75</v>
      </c>
      <c r="C8" s="3" t="s">
        <v>37</v>
      </c>
      <c r="D8" s="3">
        <v>52</v>
      </c>
      <c r="E8" s="3" t="s">
        <v>16</v>
      </c>
      <c r="F8" s="19" t="str">
        <f>A8&amp;B8&amp;C8&amp;E8</f>
        <v>JamesAikenMGREATER DERRY TRACK CLUB</v>
      </c>
      <c r="G8" s="22">
        <f>SUMIF('Aviation 4M'!$F$2:$F$300,$F8,'Aviation 4M'!$J$2:$J$300)</f>
        <v>40</v>
      </c>
      <c r="H8" s="22">
        <f>SUMIF('Capital City Classic'!$F$2:$F$300,$F8,'Capital City Classic'!$J$2:$J$300)</f>
        <v>0</v>
      </c>
      <c r="I8" s="22">
        <f>SUMIF('Auburn 10M'!$F$2:$F$296,$F8,'Auburn 10M'!$J$2:$J$296)</f>
        <v>7.25</v>
      </c>
      <c r="J8" s="22">
        <f>SUMIF('Tiger 12K'!$F$2:$F$300,$F8,'Tiger 12K'!$J$2:$J$300)</f>
        <v>46</v>
      </c>
      <c r="K8" s="24">
        <f>SUM(G8:J8)</f>
        <v>93.25</v>
      </c>
    </row>
    <row r="9" spans="1:13" x14ac:dyDescent="0.3">
      <c r="A9" s="3" t="s">
        <v>40</v>
      </c>
      <c r="B9" s="3" t="s">
        <v>66</v>
      </c>
      <c r="C9" s="3" t="s">
        <v>37</v>
      </c>
      <c r="D9" s="3">
        <v>57</v>
      </c>
      <c r="E9" s="3" t="s">
        <v>17</v>
      </c>
      <c r="F9" s="19" t="str">
        <f>A9&amp;B9&amp;C9&amp;E9</f>
        <v>DaveBeliveauMMILLENNIUM RUNNING</v>
      </c>
      <c r="G9" s="22">
        <f>SUMIF('Aviation 4M'!$F$2:$F$300,$F9,'Aviation 4M'!$J$2:$J$300)</f>
        <v>52</v>
      </c>
      <c r="H9" s="22">
        <f>SUMIF('Capital City Classic'!$F$2:$F$300,$F9,'Capital City Classic'!$J$2:$J$300)</f>
        <v>0</v>
      </c>
      <c r="I9" s="22">
        <f>SUMIF('Auburn 10M'!$F$2:$F$296,$F9,'Auburn 10M'!$J$2:$J$296)</f>
        <v>19.5</v>
      </c>
      <c r="J9" s="22">
        <f>SUMIF('Tiger 12K'!$F$2:$F$300,$F9,'Tiger 12K'!$J$2:$J$300)</f>
        <v>0</v>
      </c>
      <c r="K9" s="24">
        <f>SUM(G9:J9)</f>
        <v>71.5</v>
      </c>
    </row>
    <row r="10" spans="1:13" x14ac:dyDescent="0.3">
      <c r="A10" s="3" t="s">
        <v>70</v>
      </c>
      <c r="B10" s="3" t="s">
        <v>71</v>
      </c>
      <c r="C10" s="3" t="s">
        <v>37</v>
      </c>
      <c r="D10" s="3">
        <v>59</v>
      </c>
      <c r="E10" s="3" t="s">
        <v>17</v>
      </c>
      <c r="F10" s="19" t="str">
        <f>A10&amp;B10&amp;C10&amp;E10</f>
        <v>BrianArsenaultMMILLENNIUM RUNNING</v>
      </c>
      <c r="G10" s="22">
        <f>SUMIF('Aviation 4M'!$F$2:$F$300,$F10,'Aviation 4M'!$J$2:$J$300)</f>
        <v>61</v>
      </c>
      <c r="H10" s="22">
        <f>SUMIF('Capital City Classic'!$F$2:$F$300,$F10,'Capital City Classic'!$J$2:$J$300)</f>
        <v>0</v>
      </c>
      <c r="I10" s="22">
        <f>SUMIF('Auburn 10M'!$F$2:$F$296,$F10,'Auburn 10M'!$J$2:$J$296)</f>
        <v>9</v>
      </c>
      <c r="J10" s="22">
        <f>SUMIF('Tiger 12K'!$F$2:$F$300,$F10,'Tiger 12K'!$J$2:$J$300)</f>
        <v>0</v>
      </c>
      <c r="K10" s="24">
        <f>SUM(G10:J10)</f>
        <v>70</v>
      </c>
    </row>
    <row r="11" spans="1:13" x14ac:dyDescent="0.3">
      <c r="A11" s="3" t="s">
        <v>159</v>
      </c>
      <c r="B11" s="3" t="s">
        <v>160</v>
      </c>
      <c r="C11" s="3" t="s">
        <v>37</v>
      </c>
      <c r="D11" s="3">
        <v>51</v>
      </c>
      <c r="E11" s="3" t="s">
        <v>16</v>
      </c>
      <c r="F11" s="19" t="str">
        <f>A11&amp;B11&amp;C11&amp;E11</f>
        <v>ChrisSeveranceMGREATER DERRY TRACK CLUB</v>
      </c>
      <c r="G11" s="22">
        <f>SUMIF('Aviation 4M'!$F$2:$F$300,$F11,'Aviation 4M'!$J$2:$J$300)</f>
        <v>34</v>
      </c>
      <c r="H11" s="22">
        <f>SUMIF('Capital City Classic'!$F$2:$F$300,$F11,'Capital City Classic'!$J$2:$J$300)</f>
        <v>0</v>
      </c>
      <c r="I11" s="22">
        <f>SUMIF('Auburn 10M'!$F$2:$F$296,$F11,'Auburn 10M'!$J$2:$J$296)</f>
        <v>0</v>
      </c>
      <c r="J11" s="22">
        <f>SUMIF('Tiger 12K'!$F$2:$F$300,$F11,'Tiger 12K'!$J$2:$J$300)</f>
        <v>34</v>
      </c>
      <c r="K11" s="24">
        <f>SUM(G11:J11)</f>
        <v>68</v>
      </c>
    </row>
    <row r="12" spans="1:13" x14ac:dyDescent="0.3">
      <c r="A12" t="s">
        <v>168</v>
      </c>
      <c r="B12" t="s">
        <v>169</v>
      </c>
      <c r="C12" t="s">
        <v>37</v>
      </c>
      <c r="D12">
        <v>51</v>
      </c>
      <c r="E12" s="3" t="s">
        <v>17</v>
      </c>
      <c r="F12" s="19" t="str">
        <f>A12&amp;B12&amp;C12&amp;E12</f>
        <v>CharlesWiseMMILLENNIUM RUNNING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46</v>
      </c>
      <c r="I12" s="22">
        <f>SUMIF('Auburn 10M'!$F$2:$F$296,$F12,'Auburn 10M'!$J$2:$J$296)</f>
        <v>0</v>
      </c>
      <c r="J12" s="22">
        <f>SUMIF('Tiger 12K'!$F$2:$F$300,$F12,'Tiger 12K'!$J$2:$J$300)</f>
        <v>0</v>
      </c>
      <c r="K12" s="24">
        <f>SUM(G12:J12)</f>
        <v>46</v>
      </c>
    </row>
    <row r="13" spans="1:13" x14ac:dyDescent="0.3">
      <c r="A13" s="3" t="s">
        <v>76</v>
      </c>
      <c r="B13" s="3" t="s">
        <v>77</v>
      </c>
      <c r="C13" s="3" t="s">
        <v>37</v>
      </c>
      <c r="D13" s="3">
        <v>53</v>
      </c>
      <c r="E13" s="2" t="s">
        <v>15</v>
      </c>
      <c r="F13" s="19" t="str">
        <f>A13&amp;B13&amp;C13&amp;E13</f>
        <v>MatthewShapiroMGATE CITY STRIDERS</v>
      </c>
      <c r="G13" s="22">
        <f>SUMIF('Aviation 4M'!$F$2:$F$300,$F13,'Aviation 4M'!$J$2:$J$300)</f>
        <v>30</v>
      </c>
      <c r="H13" s="22">
        <f>SUMIF('Capital City Classic'!$F$2:$F$300,$F13,'Capital City Classic'!$J$2:$J$300)</f>
        <v>11</v>
      </c>
      <c r="I13" s="22">
        <f>SUMIF('Auburn 10M'!$F$2:$F$296,$F13,'Auburn 10M'!$J$2:$J$296)</f>
        <v>0</v>
      </c>
      <c r="J13" s="22">
        <f>SUMIF('Tiger 12K'!$F$2:$F$300,$F13,'Tiger 12K'!$J$2:$J$300)</f>
        <v>0</v>
      </c>
      <c r="K13" s="24">
        <f>SUM(G13:J13)</f>
        <v>41</v>
      </c>
    </row>
    <row r="14" spans="1:13" x14ac:dyDescent="0.3">
      <c r="A14" t="s">
        <v>335</v>
      </c>
      <c r="B14" t="s">
        <v>336</v>
      </c>
      <c r="C14" t="s">
        <v>37</v>
      </c>
      <c r="D14">
        <v>55</v>
      </c>
      <c r="E14" s="2" t="s">
        <v>15</v>
      </c>
      <c r="F14" s="19" t="str">
        <f>A14&amp;B14&amp;C14&amp;E14</f>
        <v>AndrewBraggMGATE CITY STRIDERS</v>
      </c>
      <c r="G14" s="22">
        <f>SUMIF('Aviation 4M'!$F$2:$F$300,$F14,'Aviation 4M'!$J$2:$J$300)</f>
        <v>0</v>
      </c>
      <c r="H14" s="22">
        <f>SUMIF('Capital City Classic'!$F$2:$F$300,$F14,'Capital City Classic'!$J$2:$J$300)</f>
        <v>0</v>
      </c>
      <c r="I14" s="22">
        <f>SUMIF('Auburn 10M'!$F$2:$F$296,$F14,'Auburn 10M'!$J$2:$J$296)</f>
        <v>34</v>
      </c>
      <c r="J14" s="22">
        <f>SUMIF('Tiger 12K'!$F$2:$F$300,$F14,'Tiger 12K'!$J$2:$J$300)</f>
        <v>0</v>
      </c>
      <c r="K14" s="24">
        <f>SUM(G14:J14)</f>
        <v>34</v>
      </c>
    </row>
    <row r="15" spans="1:13" x14ac:dyDescent="0.3">
      <c r="A15" t="s">
        <v>394</v>
      </c>
      <c r="B15" t="s">
        <v>395</v>
      </c>
      <c r="C15" t="s">
        <v>37</v>
      </c>
      <c r="D15">
        <v>53</v>
      </c>
      <c r="E15" s="2" t="s">
        <v>16</v>
      </c>
      <c r="F15" s="19" t="str">
        <f>A15&amp;B15&amp;C15&amp;E15</f>
        <v>RichardChristianMGREATER DERRY TRACK CLUB</v>
      </c>
      <c r="G15" s="22">
        <f>SUMIF('Aviation 4M'!$F$2:$F$300,$F15,'Aviation 4M'!$J$2:$J$300)</f>
        <v>0</v>
      </c>
      <c r="H15" s="22">
        <f>SUMIF('Capital City Classic'!$F$2:$F$300,$F15,'Capital City Classic'!$J$2:$J$300)</f>
        <v>0</v>
      </c>
      <c r="I15" s="22">
        <f>SUMIF('Auburn 10M'!$F$2:$F$296,$F15,'Auburn 10M'!$J$2:$J$296)</f>
        <v>3.25</v>
      </c>
      <c r="J15" s="22">
        <f>SUMIF('Tiger 12K'!$F$2:$F$300,$F15,'Tiger 12K'!$J$2:$J$300)</f>
        <v>30</v>
      </c>
      <c r="K15" s="24">
        <f>SUM(G15:J15)</f>
        <v>33.25</v>
      </c>
    </row>
    <row r="16" spans="1:13" x14ac:dyDescent="0.3">
      <c r="A16" t="s">
        <v>52</v>
      </c>
      <c r="B16" t="s">
        <v>184</v>
      </c>
      <c r="C16" t="s">
        <v>37</v>
      </c>
      <c r="D16">
        <v>54</v>
      </c>
      <c r="E16" s="3" t="s">
        <v>17</v>
      </c>
      <c r="F16" s="19" t="str">
        <f>A16&amp;B16&amp;C16&amp;E16</f>
        <v>DavidRoseMMILLENNIUM RUNNING</v>
      </c>
      <c r="G16" s="22">
        <f>SUMIF('Aviation 4M'!$F$2:$F$300,$F16,'Aviation 4M'!$J$2:$J$300)</f>
        <v>0</v>
      </c>
      <c r="H16" s="22">
        <f>SUMIF('Capital City Classic'!$F$2:$F$300,$F16,'Capital City Classic'!$J$2:$J$300)</f>
        <v>21</v>
      </c>
      <c r="I16" s="22">
        <f>SUMIF('Auburn 10M'!$F$2:$F$296,$F16,'Auburn 10M'!$J$2:$J$296)</f>
        <v>11.5</v>
      </c>
      <c r="J16" s="22">
        <f>SUMIF('Tiger 12K'!$F$2:$F$300,$F16,'Tiger 12K'!$J$2:$J$300)</f>
        <v>0</v>
      </c>
      <c r="K16" s="24">
        <f>SUM(G16:J16)</f>
        <v>32.5</v>
      </c>
    </row>
    <row r="17" spans="1:11" x14ac:dyDescent="0.3">
      <c r="A17" t="s">
        <v>428</v>
      </c>
      <c r="B17" t="s">
        <v>429</v>
      </c>
      <c r="C17" t="s">
        <v>37</v>
      </c>
      <c r="D17">
        <v>54</v>
      </c>
      <c r="E17" s="3" t="s">
        <v>17</v>
      </c>
      <c r="F17" s="19" t="str">
        <f>A17&amp;B17&amp;C17&amp;E17</f>
        <v>SteveChampeyMMILLENNIUM RUNNING</v>
      </c>
      <c r="G17" s="22">
        <f>SUMIF('Aviation 4M'!$F$2:$F$300,$F17,'Aviation 4M'!$J$2:$J$300)</f>
        <v>0</v>
      </c>
      <c r="H17" s="22">
        <f>SUMIF('Capital City Classic'!$F$2:$F$300,$F17,'Capital City Classic'!$J$2:$J$300)</f>
        <v>0</v>
      </c>
      <c r="I17" s="22">
        <f>SUMIF('Auburn 10M'!$F$2:$F$296,$F17,'Auburn 10M'!$J$2:$J$296)</f>
        <v>30</v>
      </c>
      <c r="J17" s="22">
        <f>SUMIF('Tiger 12K'!$F$2:$F$300,$F17,'Tiger 12K'!$J$2:$J$300)</f>
        <v>0</v>
      </c>
      <c r="K17" s="24">
        <f>SUM(G17:J17)</f>
        <v>30</v>
      </c>
    </row>
    <row r="18" spans="1:11" x14ac:dyDescent="0.3">
      <c r="A18" t="s">
        <v>52</v>
      </c>
      <c r="B18" t="s">
        <v>177</v>
      </c>
      <c r="C18" t="s">
        <v>37</v>
      </c>
      <c r="D18">
        <v>52</v>
      </c>
      <c r="E18" s="2" t="s">
        <v>16</v>
      </c>
      <c r="F18" s="19" t="str">
        <f>A18&amp;B18&amp;C18&amp;E18</f>
        <v>DavidGagneMGREATER DERRY TRACK CLUB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28</v>
      </c>
      <c r="I18" s="22">
        <f>SUMIF('Auburn 10M'!$F$2:$F$296,$F18,'Auburn 10M'!$J$2:$J$296)</f>
        <v>0</v>
      </c>
      <c r="J18" s="22">
        <f>SUMIF('Tiger 12K'!$F$2:$F$300,$F18,'Tiger 12K'!$J$2:$J$300)</f>
        <v>0</v>
      </c>
      <c r="K18" s="24">
        <f>SUM(G18:J18)</f>
        <v>28</v>
      </c>
    </row>
    <row r="19" spans="1:11" x14ac:dyDescent="0.3">
      <c r="A19" t="s">
        <v>58</v>
      </c>
      <c r="B19" t="s">
        <v>185</v>
      </c>
      <c r="C19" t="s">
        <v>37</v>
      </c>
      <c r="D19">
        <v>59</v>
      </c>
      <c r="E19" s="3" t="s">
        <v>17</v>
      </c>
      <c r="F19" s="19" t="str">
        <f>A19&amp;B19&amp;C19&amp;E19</f>
        <v>KevinReigstadMMILLENNIUM RUNNING</v>
      </c>
      <c r="G19" s="22">
        <f>SUMIF('Aviation 4M'!$F$2:$F$300,$F19,'Aviation 4M'!$J$2:$J$300)</f>
        <v>0</v>
      </c>
      <c r="H19" s="22">
        <f>SUMIF('Capital City Classic'!$F$2:$F$300,$F19,'Capital City Classic'!$J$2:$J$300)</f>
        <v>19.5</v>
      </c>
      <c r="I19" s="22">
        <f>SUMIF('Auburn 10M'!$F$2:$F$296,$F19,'Auburn 10M'!$J$2:$J$296)</f>
        <v>6</v>
      </c>
      <c r="J19" s="22">
        <f>SUMIF('Tiger 12K'!$F$2:$F$300,$F19,'Tiger 12K'!$J$2:$J$300)</f>
        <v>0</v>
      </c>
      <c r="K19" s="24">
        <f>SUM(G19:J19)</f>
        <v>25.5</v>
      </c>
    </row>
    <row r="20" spans="1:11" x14ac:dyDescent="0.3">
      <c r="A20" s="3" t="s">
        <v>112</v>
      </c>
      <c r="B20" s="3" t="s">
        <v>113</v>
      </c>
      <c r="C20" s="3" t="s">
        <v>37</v>
      </c>
      <c r="D20" s="3">
        <v>57</v>
      </c>
      <c r="E20" s="3" t="s">
        <v>17</v>
      </c>
      <c r="F20" s="19" t="str">
        <f>A20&amp;B20&amp;C20&amp;E20</f>
        <v>StevenPaulMMILLENNIUM RUNNING</v>
      </c>
      <c r="G20" s="22">
        <f>SUMIF('Aviation 4M'!$F$2:$F$300,$F20,'Aviation 4M'!$J$2:$J$300)</f>
        <v>19.5</v>
      </c>
      <c r="H20" s="22">
        <f>SUMIF('Capital City Classic'!$F$2:$F$300,$F20,'Capital City Classic'!$J$2:$J$300)</f>
        <v>0</v>
      </c>
      <c r="I20" s="22">
        <f>SUMIF('Auburn 10M'!$F$2:$F$296,$F20,'Auburn 10M'!$J$2:$J$296)</f>
        <v>0</v>
      </c>
      <c r="J20" s="22">
        <f>SUMIF('Tiger 12K'!$F$2:$F$300,$F20,'Tiger 12K'!$J$2:$J$300)</f>
        <v>0</v>
      </c>
      <c r="K20" s="24">
        <f>SUM(G20:J20)</f>
        <v>19.5</v>
      </c>
    </row>
    <row r="21" spans="1:11" x14ac:dyDescent="0.3">
      <c r="A21" s="3" t="s">
        <v>135</v>
      </c>
      <c r="B21" s="3" t="s">
        <v>136</v>
      </c>
      <c r="C21" s="3" t="s">
        <v>37</v>
      </c>
      <c r="D21" s="3">
        <v>59</v>
      </c>
      <c r="E21" s="3" t="s">
        <v>17</v>
      </c>
      <c r="F21" s="19" t="str">
        <f>A21&amp;B21&amp;C21&amp;E21</f>
        <v>AlanCamusoMMILLENNIUM RUNNING</v>
      </c>
      <c r="G21" s="22">
        <f>SUMIF('Aviation 4M'!$F$2:$F$300,$F21,'Aviation 4M'!$J$2:$J$300)</f>
        <v>13.5</v>
      </c>
      <c r="H21" s="22">
        <f>SUMIF('Capital City Classic'!$F$2:$F$300,$F21,'Capital City Classic'!$J$2:$J$300)</f>
        <v>2.2000000000000002</v>
      </c>
      <c r="I21" s="22">
        <f>SUMIF('Auburn 10M'!$F$2:$F$296,$F21,'Auburn 10M'!$J$2:$J$296)</f>
        <v>1</v>
      </c>
      <c r="J21" s="22">
        <f>SUMIF('Tiger 12K'!$F$2:$F$300,$F21,'Tiger 12K'!$J$2:$J$300)</f>
        <v>0</v>
      </c>
      <c r="K21" s="24">
        <f>SUM(G21:J21)</f>
        <v>16.7</v>
      </c>
    </row>
    <row r="22" spans="1:11" x14ac:dyDescent="0.3">
      <c r="A22" t="s">
        <v>187</v>
      </c>
      <c r="B22" t="s">
        <v>188</v>
      </c>
      <c r="C22" t="s">
        <v>37</v>
      </c>
      <c r="D22">
        <v>50</v>
      </c>
      <c r="E22" s="2" t="s">
        <v>19</v>
      </c>
      <c r="F22" s="19" t="str">
        <f>A22&amp;B22&amp;C22&amp;E22</f>
        <v>BradSimpkinsMGRANITE STATE RACING TEAM</v>
      </c>
      <c r="G22" s="22">
        <f>SUMIF('Aviation 4M'!$F$2:$F$300,$F22,'Aviation 4M'!$J$2:$J$300)</f>
        <v>0</v>
      </c>
      <c r="H22" s="22">
        <f>SUMIF('Capital City Classic'!$F$2:$F$300,$F22,'Capital City Classic'!$J$2:$J$300)</f>
        <v>15.5</v>
      </c>
      <c r="I22" s="22">
        <f>SUMIF('Auburn 10M'!$F$2:$F$296,$F22,'Auburn 10M'!$J$2:$J$296)</f>
        <v>0</v>
      </c>
      <c r="J22" s="22">
        <f>SUMIF('Tiger 12K'!$F$2:$F$300,$F22,'Tiger 12K'!$J$2:$J$300)</f>
        <v>0</v>
      </c>
      <c r="K22" s="24">
        <f>SUM(G22:J22)</f>
        <v>15.5</v>
      </c>
    </row>
    <row r="23" spans="1:11" x14ac:dyDescent="0.3">
      <c r="A23" t="s">
        <v>63</v>
      </c>
      <c r="B23" t="s">
        <v>598</v>
      </c>
      <c r="C23" t="s">
        <v>37</v>
      </c>
      <c r="D23">
        <v>53</v>
      </c>
      <c r="E23" t="s">
        <v>18</v>
      </c>
      <c r="F23" s="19" t="str">
        <f>A23&amp;B23&amp;C23&amp;E23</f>
        <v>JohnSaroyanMUPPER VALLEY RUNNING CLUB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0</v>
      </c>
      <c r="I23" s="22">
        <f>SUMIF('Auburn 10M'!$F$2:$F$296,$F23,'Auburn 10M'!$J$2:$J$296)</f>
        <v>0</v>
      </c>
      <c r="J23" s="22">
        <f>SUMIF('Tiger 12K'!$F$2:$F$300,$F23,'Tiger 12K'!$J$2:$J$300)</f>
        <v>13.5</v>
      </c>
      <c r="K23" s="24">
        <f>SUM(G23:J23)</f>
        <v>13.5</v>
      </c>
    </row>
    <row r="24" spans="1:11" x14ac:dyDescent="0.3">
      <c r="A24" t="s">
        <v>191</v>
      </c>
      <c r="B24" t="s">
        <v>192</v>
      </c>
      <c r="C24" t="s">
        <v>37</v>
      </c>
      <c r="D24">
        <v>57</v>
      </c>
      <c r="E24" s="2" t="s">
        <v>19</v>
      </c>
      <c r="F24" s="19" t="str">
        <f>A24&amp;B24&amp;C24&amp;E24</f>
        <v>BruceDykeMGRANITE STATE RACING TEAM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13.5</v>
      </c>
      <c r="I24" s="22">
        <f>SUMIF('Auburn 10M'!$F$2:$F$296,$F24,'Auburn 10M'!$J$2:$J$296)</f>
        <v>0</v>
      </c>
      <c r="J24" s="22">
        <f>SUMIF('Tiger 12K'!$F$2:$F$300,$F24,'Tiger 12K'!$J$2:$J$300)</f>
        <v>0</v>
      </c>
      <c r="K24" s="24">
        <f>SUM(G24:J24)</f>
        <v>13.5</v>
      </c>
    </row>
    <row r="25" spans="1:11" x14ac:dyDescent="0.3">
      <c r="A25" s="3" t="s">
        <v>139</v>
      </c>
      <c r="B25" s="3" t="s">
        <v>140</v>
      </c>
      <c r="C25" s="3" t="s">
        <v>37</v>
      </c>
      <c r="D25" s="3">
        <v>53</v>
      </c>
      <c r="E25" s="3" t="s">
        <v>17</v>
      </c>
      <c r="F25" s="19" t="str">
        <f>A25&amp;B25&amp;C25&amp;E25</f>
        <v>RobertHoffmanMMILLENNIUM RUNNING</v>
      </c>
      <c r="G25" s="22">
        <f>SUMIF('Aviation 4M'!$F$2:$F$300,$F25,'Aviation 4M'!$J$2:$J$300)</f>
        <v>11</v>
      </c>
      <c r="H25" s="22">
        <f>SUMIF('Capital City Classic'!$F$2:$F$300,$F25,'Capital City Classic'!$J$2:$J$300)</f>
        <v>0</v>
      </c>
      <c r="I25" s="22">
        <f>SUMIF('Auburn 10M'!$F$2:$F$296,$F25,'Auburn 10M'!$J$2:$J$296)</f>
        <v>1</v>
      </c>
      <c r="J25" s="22">
        <f>SUMIF('Tiger 12K'!$F$2:$F$300,$F25,'Tiger 12K'!$J$2:$J$300)</f>
        <v>0</v>
      </c>
      <c r="K25" s="24">
        <f>SUM(G25:J25)</f>
        <v>12</v>
      </c>
    </row>
    <row r="26" spans="1:11" x14ac:dyDescent="0.3">
      <c r="A26" t="s">
        <v>195</v>
      </c>
      <c r="B26" t="s">
        <v>196</v>
      </c>
      <c r="C26" t="s">
        <v>37</v>
      </c>
      <c r="D26">
        <v>57</v>
      </c>
      <c r="E26" s="2" t="s">
        <v>19</v>
      </c>
      <c r="F26" s="19" t="str">
        <f>A26&amp;B26&amp;C26&amp;E26</f>
        <v>TimothyChrysostomMGRANITE STATE RACING TEAM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10.5</v>
      </c>
      <c r="I26" s="22">
        <f>SUMIF('Auburn 10M'!$F$2:$F$296,$F26,'Auburn 10M'!$J$2:$J$296)</f>
        <v>0</v>
      </c>
      <c r="J26" s="22">
        <f>SUMIF('Tiger 12K'!$F$2:$F$300,$F26,'Tiger 12K'!$J$2:$J$300)</f>
        <v>0</v>
      </c>
      <c r="K26" s="24">
        <f>SUM(G26:J26)</f>
        <v>10.5</v>
      </c>
    </row>
    <row r="27" spans="1:11" x14ac:dyDescent="0.3">
      <c r="A27" t="s">
        <v>197</v>
      </c>
      <c r="B27" t="s">
        <v>198</v>
      </c>
      <c r="C27" t="s">
        <v>37</v>
      </c>
      <c r="D27">
        <v>54</v>
      </c>
      <c r="E27" s="3" t="s">
        <v>17</v>
      </c>
      <c r="F27" s="19" t="str">
        <f>A27&amp;B27&amp;C27&amp;E27</f>
        <v>DougChapmanMMILLENNIUM RUNNING</v>
      </c>
      <c r="G27" s="22">
        <f>SUMIF('Aviation 4M'!$F$2:$F$300,$F27,'Aviation 4M'!$J$2:$J$300)</f>
        <v>0</v>
      </c>
      <c r="H27" s="22">
        <f>SUMIF('Capital City Classic'!$F$2:$F$300,$F27,'Capital City Classic'!$J$2:$J$300)</f>
        <v>9</v>
      </c>
      <c r="I27" s="22">
        <f>SUMIF('Auburn 10M'!$F$2:$F$296,$F27,'Auburn 10M'!$J$2:$J$296)</f>
        <v>1</v>
      </c>
      <c r="J27" s="22">
        <f>SUMIF('Tiger 12K'!$F$2:$F$300,$F27,'Tiger 12K'!$J$2:$J$300)</f>
        <v>0</v>
      </c>
      <c r="K27" s="24">
        <f>SUM(G27:J27)</f>
        <v>10</v>
      </c>
    </row>
    <row r="28" spans="1:11" x14ac:dyDescent="0.3">
      <c r="A28" t="s">
        <v>339</v>
      </c>
      <c r="B28" t="s">
        <v>340</v>
      </c>
      <c r="C28" t="s">
        <v>37</v>
      </c>
      <c r="D28">
        <v>53</v>
      </c>
      <c r="E28" s="2" t="s">
        <v>15</v>
      </c>
      <c r="F28" s="19" t="str">
        <f>A28&amp;B28&amp;C28&amp;E28</f>
        <v>Jose AOchoaMGATE CITY STRIDERS</v>
      </c>
      <c r="G28" s="22">
        <f>SUMIF('Aviation 4M'!$F$2:$F$300,$F28,'Aviation 4M'!$J$2:$J$300)</f>
        <v>0</v>
      </c>
      <c r="H28" s="22">
        <f>SUMIF('Capital City Classic'!$F$2:$F$300,$F28,'Capital City Classic'!$J$2:$J$300)</f>
        <v>0</v>
      </c>
      <c r="I28" s="22">
        <f>SUMIF('Auburn 10M'!$F$2:$F$296,$F28,'Auburn 10M'!$J$2:$J$296)</f>
        <v>8.6999999999999993</v>
      </c>
      <c r="J28" s="22">
        <f>SUMIF('Tiger 12K'!$F$2:$F$300,$F28,'Tiger 12K'!$J$2:$J$300)</f>
        <v>0</v>
      </c>
      <c r="K28" s="24">
        <f>SUM(G28:J28)</f>
        <v>8.6999999999999993</v>
      </c>
    </row>
    <row r="29" spans="1:11" x14ac:dyDescent="0.3">
      <c r="A29" s="3" t="s">
        <v>46</v>
      </c>
      <c r="B29" s="3" t="s">
        <v>557</v>
      </c>
      <c r="C29" s="3" t="s">
        <v>37</v>
      </c>
      <c r="D29" s="3">
        <v>50</v>
      </c>
      <c r="E29" s="3" t="s">
        <v>17</v>
      </c>
      <c r="F29" s="19" t="str">
        <f>A29&amp;B29&amp;C29&amp;E29</f>
        <v>MichaelGrzybMMILLENNIUM RUNNING</v>
      </c>
      <c r="G29" s="22">
        <f>SUMIF('Aviation 4M'!$F$2:$F$300,$F29,'Aviation 4M'!$J$2:$J$300)</f>
        <v>0</v>
      </c>
      <c r="H29" s="22">
        <f>SUMIF('Capital City Classic'!$F$2:$F$300,$F29,'Capital City Classic'!$J$2:$J$300)</f>
        <v>0</v>
      </c>
      <c r="I29" s="22">
        <f>SUMIF('Auburn 10M'!$F$2:$F$296,$F29,'Auburn 10M'!$J$2:$J$296)</f>
        <v>7.8</v>
      </c>
      <c r="J29" s="22">
        <f>SUMIF('Tiger 12K'!$F$2:$F$300,$F29,'Tiger 12K'!$J$2:$J$300)</f>
        <v>0</v>
      </c>
      <c r="K29" s="24">
        <f>SUM(G29:J29)</f>
        <v>7.8</v>
      </c>
    </row>
    <row r="30" spans="1:11" x14ac:dyDescent="0.3">
      <c r="A30" t="s">
        <v>206</v>
      </c>
      <c r="B30" t="s">
        <v>207</v>
      </c>
      <c r="C30" t="s">
        <v>37</v>
      </c>
      <c r="D30">
        <v>58</v>
      </c>
      <c r="E30" s="3" t="s">
        <v>17</v>
      </c>
      <c r="F30" s="19" t="str">
        <f>A30&amp;B30&amp;C30&amp;E30</f>
        <v>ChristopherBaermanMMILLENNIUM RUNNING</v>
      </c>
      <c r="G30" s="22">
        <f>SUMIF('Aviation 4M'!$F$2:$F$300,$F30,'Aviation 4M'!$J$2:$J$300)</f>
        <v>0</v>
      </c>
      <c r="H30" s="22">
        <f>SUMIF('Capital City Classic'!$F$2:$F$300,$F30,'Capital City Classic'!$J$2:$J$300)</f>
        <v>7.25</v>
      </c>
      <c r="I30" s="22">
        <f>SUMIF('Auburn 10M'!$F$2:$F$296,$F30,'Auburn 10M'!$J$2:$J$296)</f>
        <v>0</v>
      </c>
      <c r="J30" s="22">
        <f>SUMIF('Tiger 12K'!$F$2:$F$300,$F30,'Tiger 12K'!$J$2:$J$300)</f>
        <v>0</v>
      </c>
      <c r="K30" s="24">
        <f>SUM(G30:J30)</f>
        <v>7.25</v>
      </c>
    </row>
    <row r="31" spans="1:11" x14ac:dyDescent="0.3">
      <c r="A31" t="s">
        <v>180</v>
      </c>
      <c r="B31" t="s">
        <v>446</v>
      </c>
      <c r="C31" t="s">
        <v>37</v>
      </c>
      <c r="D31">
        <v>51</v>
      </c>
      <c r="E31" s="3" t="s">
        <v>17</v>
      </c>
      <c r="F31" s="19" t="str">
        <f>A31&amp;B31&amp;C31&amp;E31</f>
        <v>TomStuartMMILLENNIUM RUNNING</v>
      </c>
      <c r="G31" s="22">
        <f>SUMIF('Aviation 4M'!$F$2:$F$300,$F31,'Aviation 4M'!$J$2:$J$300)</f>
        <v>0</v>
      </c>
      <c r="H31" s="22">
        <f>SUMIF('Capital City Classic'!$F$2:$F$300,$F31,'Capital City Classic'!$J$2:$J$300)</f>
        <v>0</v>
      </c>
      <c r="I31" s="22">
        <f>SUMIF('Auburn 10M'!$F$2:$F$296,$F31,'Auburn 10M'!$J$2:$J$296)</f>
        <v>4.25</v>
      </c>
      <c r="J31" s="22">
        <f>SUMIF('Tiger 12K'!$F$2:$F$300,$F31,'Tiger 12K'!$J$2:$J$300)</f>
        <v>0</v>
      </c>
      <c r="K31" s="24">
        <f>SUM(G31:J31)</f>
        <v>4.25</v>
      </c>
    </row>
    <row r="32" spans="1:11" x14ac:dyDescent="0.3">
      <c r="A32" s="3" t="s">
        <v>453</v>
      </c>
      <c r="B32" s="3" t="s">
        <v>454</v>
      </c>
      <c r="C32" s="3" t="s">
        <v>37</v>
      </c>
      <c r="D32" s="3">
        <v>57</v>
      </c>
      <c r="E32" s="3" t="s">
        <v>17</v>
      </c>
      <c r="F32" s="19" t="str">
        <f>A32&amp;B32&amp;C32&amp;E32</f>
        <v>DanKingMMILLENNIUM RUNNING</v>
      </c>
      <c r="G32" s="22">
        <f>SUMIF('Aviation 4M'!$F$2:$F$300,$F32,'Aviation 4M'!$J$2:$J$300)</f>
        <v>0</v>
      </c>
      <c r="H32" s="22">
        <f>SUMIF('Capital City Classic'!$F$2:$F$300,$F32,'Capital City Classic'!$J$2:$J$300)</f>
        <v>0</v>
      </c>
      <c r="I32" s="22">
        <f>SUMIF('Auburn 10M'!$F$2:$F$296,$F32,'Auburn 10M'!$J$2:$J$296)</f>
        <v>4</v>
      </c>
      <c r="J32" s="22">
        <f>SUMIF('Tiger 12K'!$F$2:$F$300,$F32,'Tiger 12K'!$J$2:$J$300)</f>
        <v>0</v>
      </c>
      <c r="K32" s="24">
        <f>SUM(G32:J32)</f>
        <v>4</v>
      </c>
    </row>
    <row r="33" spans="1:11" x14ac:dyDescent="0.3">
      <c r="A33" t="s">
        <v>226</v>
      </c>
      <c r="B33" t="s">
        <v>227</v>
      </c>
      <c r="C33" t="s">
        <v>37</v>
      </c>
      <c r="D33">
        <v>52</v>
      </c>
      <c r="E33" s="3" t="s">
        <v>17</v>
      </c>
      <c r="F33" s="19" t="str">
        <f>A33&amp;B33&amp;C33&amp;E33</f>
        <v>JonBurpeeMMILLENNIUM RUNNING</v>
      </c>
      <c r="G33" s="22">
        <f>SUMIF('Aviation 4M'!$F$2:$F$300,$F33,'Aviation 4M'!$J$2:$J$300)</f>
        <v>0</v>
      </c>
      <c r="H33" s="22">
        <f>SUMIF('Capital City Classic'!$F$2:$F$300,$F33,'Capital City Classic'!$J$2:$J$300)</f>
        <v>2.8</v>
      </c>
      <c r="I33" s="22">
        <f>SUMIF('Auburn 10M'!$F$2:$F$296,$F33,'Auburn 10M'!$J$2:$J$296)</f>
        <v>0</v>
      </c>
      <c r="J33" s="22">
        <f>SUMIF('Tiger 12K'!$F$2:$F$300,$F33,'Tiger 12K'!$J$2:$J$300)</f>
        <v>0</v>
      </c>
      <c r="K33" s="24">
        <f>SUM(G33:J33)</f>
        <v>2.8</v>
      </c>
    </row>
    <row r="34" spans="1:11" x14ac:dyDescent="0.3">
      <c r="A34" s="3" t="s">
        <v>68</v>
      </c>
      <c r="B34" s="3" t="s">
        <v>459</v>
      </c>
      <c r="C34" s="3" t="s">
        <v>37</v>
      </c>
      <c r="D34" s="3">
        <v>55</v>
      </c>
      <c r="E34" s="3" t="s">
        <v>17</v>
      </c>
      <c r="F34" s="19" t="str">
        <f>A34&amp;B34&amp;C34&amp;E34</f>
        <v>JeremyGillMMILLENNIUM RUNNING</v>
      </c>
      <c r="G34" s="22">
        <f>SUMIF('Aviation 4M'!$F$2:$F$300,$F34,'Aviation 4M'!$J$2:$J$300)</f>
        <v>0</v>
      </c>
      <c r="H34" s="22">
        <f>SUMIF('Capital City Classic'!$F$2:$F$300,$F34,'Capital City Classic'!$J$2:$J$300)</f>
        <v>0</v>
      </c>
      <c r="I34" s="22">
        <f>SUMIF('Auburn 10M'!$F$2:$F$296,$F34,'Auburn 10M'!$J$2:$J$296)</f>
        <v>2.4</v>
      </c>
      <c r="J34" s="22">
        <f>SUMIF('Tiger 12K'!$F$2:$F$300,$F34,'Tiger 12K'!$J$2:$J$300)</f>
        <v>0</v>
      </c>
      <c r="K34" s="24">
        <f>SUM(G34:J34)</f>
        <v>2.4</v>
      </c>
    </row>
    <row r="35" spans="1:11" x14ac:dyDescent="0.3">
      <c r="A35" t="s">
        <v>396</v>
      </c>
      <c r="B35" t="s">
        <v>397</v>
      </c>
      <c r="C35" t="s">
        <v>37</v>
      </c>
      <c r="D35">
        <v>51</v>
      </c>
      <c r="E35" s="2" t="s">
        <v>16</v>
      </c>
      <c r="F35" s="19" t="str">
        <f>A35&amp;B35&amp;C35&amp;E35</f>
        <v>ClintHavensMGREATER DERRY TRACK CLUB</v>
      </c>
      <c r="G35" s="22">
        <f>SUMIF('Aviation 4M'!$F$2:$F$300,$F35,'Aviation 4M'!$J$2:$J$300)</f>
        <v>0</v>
      </c>
      <c r="H35" s="22">
        <f>SUMIF('Capital City Classic'!$F$2:$F$300,$F35,'Capital City Classic'!$J$2:$J$300)</f>
        <v>0</v>
      </c>
      <c r="I35" s="22">
        <f>SUMIF('Auburn 10M'!$F$2:$F$296,$F35,'Auburn 10M'!$J$2:$J$296)</f>
        <v>2</v>
      </c>
      <c r="J35" s="22">
        <f>SUMIF('Tiger 12K'!$F$2:$F$300,$F35,'Tiger 12K'!$J$2:$J$300)</f>
        <v>0</v>
      </c>
      <c r="K35" s="24">
        <f>SUM(G35:J35)</f>
        <v>2</v>
      </c>
    </row>
    <row r="36" spans="1:11" x14ac:dyDescent="0.3">
      <c r="A36" s="3" t="s">
        <v>49</v>
      </c>
      <c r="B36" s="3" t="s">
        <v>568</v>
      </c>
      <c r="C36" s="3" t="s">
        <v>37</v>
      </c>
      <c r="D36" s="3">
        <v>53</v>
      </c>
      <c r="E36" s="3" t="s">
        <v>17</v>
      </c>
      <c r="F36" s="19" t="str">
        <f>A36&amp;B36&amp;C36&amp;E36</f>
        <v>ThomasGroulxMMILLENNIUM RUNNING</v>
      </c>
      <c r="G36" s="22">
        <f>SUMIF('Aviation 4M'!$F$2:$F$300,$F36,'Aviation 4M'!$J$2:$J$300)</f>
        <v>0</v>
      </c>
      <c r="H36" s="22">
        <f>SUMIF('Capital City Classic'!$F$2:$F$300,$F36,'Capital City Classic'!$J$2:$J$300)</f>
        <v>0</v>
      </c>
      <c r="I36" s="22">
        <f>SUMIF('Auburn 10M'!$F$2:$F$296,$F36,'Auburn 10M'!$J$2:$J$296)</f>
        <v>1</v>
      </c>
      <c r="J36" s="22">
        <f>SUMIF('Tiger 12K'!$F$2:$F$300,$F36,'Tiger 12K'!$J$2:$J$300)</f>
        <v>0</v>
      </c>
      <c r="K36" s="24">
        <f>SUM(G36:J36)</f>
        <v>1</v>
      </c>
    </row>
    <row r="37" spans="1:11" x14ac:dyDescent="0.3">
      <c r="A37" s="3" t="s">
        <v>139</v>
      </c>
      <c r="B37" s="3" t="s">
        <v>562</v>
      </c>
      <c r="C37" s="3" t="s">
        <v>37</v>
      </c>
      <c r="D37" s="3">
        <v>58</v>
      </c>
      <c r="E37" s="3" t="s">
        <v>17</v>
      </c>
      <c r="F37" s="19" t="str">
        <f>A37&amp;B37&amp;C37&amp;E37</f>
        <v>RobertSardyMMILLENNIUM RUNNING</v>
      </c>
      <c r="G37" s="22">
        <f>SUMIF('Aviation 4M'!$F$2:$F$300,$F37,'Aviation 4M'!$J$2:$J$300)</f>
        <v>0</v>
      </c>
      <c r="H37" s="22">
        <f>SUMIF('Capital City Classic'!$F$2:$F$300,$F37,'Capital City Classic'!$J$2:$J$300)</f>
        <v>0</v>
      </c>
      <c r="I37" s="22">
        <f>SUMIF('Auburn 10M'!$F$2:$F$296,$F37,'Auburn 10M'!$J$2:$J$296)</f>
        <v>1</v>
      </c>
      <c r="J37" s="22">
        <f>SUMIF('Tiger 12K'!$F$2:$F$300,$F37,'Tiger 12K'!$J$2:$J$300)</f>
        <v>0</v>
      </c>
      <c r="K37" s="24">
        <f>SUM(G37:J37)</f>
        <v>1</v>
      </c>
    </row>
    <row r="38" spans="1:11" x14ac:dyDescent="0.3">
      <c r="K38" s="24"/>
    </row>
    <row r="39" spans="1:11" x14ac:dyDescent="0.3">
      <c r="K39" s="24"/>
    </row>
    <row r="40" spans="1:11" x14ac:dyDescent="0.3">
      <c r="K40" s="24"/>
    </row>
    <row r="41" spans="1:11" x14ac:dyDescent="0.3">
      <c r="K41" s="24"/>
    </row>
    <row r="42" spans="1:11" x14ac:dyDescent="0.3">
      <c r="K42" s="24"/>
    </row>
    <row r="43" spans="1:11" x14ac:dyDescent="0.3">
      <c r="K43" s="24"/>
    </row>
    <row r="44" spans="1:11" x14ac:dyDescent="0.3">
      <c r="K44" s="24"/>
    </row>
    <row r="45" spans="1:11" x14ac:dyDescent="0.3">
      <c r="K45" s="24"/>
    </row>
    <row r="46" spans="1:11" x14ac:dyDescent="0.3">
      <c r="K46" s="24"/>
    </row>
    <row r="47" spans="1:11" x14ac:dyDescent="0.3">
      <c r="K47" s="24"/>
    </row>
    <row r="48" spans="1:11" x14ac:dyDescent="0.3">
      <c r="K48" s="24"/>
    </row>
    <row r="49" spans="11:11" x14ac:dyDescent="0.3">
      <c r="K49" s="24"/>
    </row>
    <row r="50" spans="11:11" x14ac:dyDescent="0.3">
      <c r="K50" s="24"/>
    </row>
    <row r="51" spans="11:11" x14ac:dyDescent="0.3">
      <c r="K51" s="24"/>
    </row>
    <row r="52" spans="11:11" x14ac:dyDescent="0.3">
      <c r="K52" s="24"/>
    </row>
    <row r="53" spans="11:11" x14ac:dyDescent="0.3">
      <c r="K53" s="24"/>
    </row>
    <row r="54" spans="11:11" x14ac:dyDescent="0.3">
      <c r="K54" s="24"/>
    </row>
    <row r="55" spans="11:11" x14ac:dyDescent="0.3">
      <c r="K55" s="24"/>
    </row>
    <row r="56" spans="11:11" x14ac:dyDescent="0.3">
      <c r="K56" s="24"/>
    </row>
    <row r="57" spans="11:11" x14ac:dyDescent="0.3">
      <c r="K57" s="24"/>
    </row>
    <row r="58" spans="11:11" x14ac:dyDescent="0.3">
      <c r="K58" s="24"/>
    </row>
    <row r="59" spans="11:11" x14ac:dyDescent="0.3">
      <c r="K59" s="24"/>
    </row>
    <row r="60" spans="11:11" x14ac:dyDescent="0.3">
      <c r="K60" s="24"/>
    </row>
    <row r="61" spans="11:11" x14ac:dyDescent="0.3">
      <c r="K61" s="24"/>
    </row>
    <row r="62" spans="11:11" x14ac:dyDescent="0.3">
      <c r="K62" s="24"/>
    </row>
    <row r="63" spans="11:11" x14ac:dyDescent="0.3">
      <c r="K63" s="24"/>
    </row>
    <row r="64" spans="11:11" x14ac:dyDescent="0.3">
      <c r="K64" s="24"/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1:11" x14ac:dyDescent="0.3">
      <c r="K161" s="24"/>
    </row>
    <row r="162" spans="11:11" x14ac:dyDescent="0.3">
      <c r="K162" s="24"/>
    </row>
    <row r="163" spans="11:11" x14ac:dyDescent="0.3">
      <c r="K163" s="24"/>
    </row>
    <row r="164" spans="11:11" x14ac:dyDescent="0.3">
      <c r="K164" s="24"/>
    </row>
    <row r="165" spans="11:11" x14ac:dyDescent="0.3">
      <c r="K165" s="24"/>
    </row>
    <row r="166" spans="11:11" x14ac:dyDescent="0.3">
      <c r="K166" s="24"/>
    </row>
    <row r="167" spans="11:11" x14ac:dyDescent="0.3">
      <c r="K167" s="24"/>
    </row>
    <row r="168" spans="11:11" x14ac:dyDescent="0.3">
      <c r="K168" s="24"/>
    </row>
    <row r="169" spans="11:11" x14ac:dyDescent="0.3">
      <c r="K169" s="24"/>
    </row>
    <row r="170" spans="11:11" x14ac:dyDescent="0.3">
      <c r="K170" s="24"/>
    </row>
    <row r="171" spans="11:11" x14ac:dyDescent="0.3">
      <c r="K171" s="24"/>
    </row>
    <row r="172" spans="11:11" x14ac:dyDescent="0.3">
      <c r="K172" s="24"/>
    </row>
    <row r="173" spans="11:11" x14ac:dyDescent="0.3">
      <c r="K173" s="24"/>
    </row>
    <row r="174" spans="11:11" x14ac:dyDescent="0.3">
      <c r="K174" s="24"/>
    </row>
    <row r="175" spans="11:11" x14ac:dyDescent="0.3">
      <c r="K175" s="24"/>
    </row>
    <row r="176" spans="1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11:11" x14ac:dyDescent="0.3">
      <c r="K369" s="24"/>
    </row>
    <row r="370" spans="11:11" x14ac:dyDescent="0.3">
      <c r="K370" s="24"/>
    </row>
    <row r="371" spans="11:11" x14ac:dyDescent="0.3">
      <c r="K371" s="24"/>
    </row>
    <row r="372" spans="11:11" x14ac:dyDescent="0.3">
      <c r="K372" s="24"/>
    </row>
    <row r="373" spans="11:11" x14ac:dyDescent="0.3">
      <c r="K373" s="24"/>
    </row>
    <row r="374" spans="11:11" x14ac:dyDescent="0.3">
      <c r="K374" s="24"/>
    </row>
    <row r="375" spans="11:11" x14ac:dyDescent="0.3">
      <c r="K375" s="24"/>
    </row>
    <row r="376" spans="11:11" x14ac:dyDescent="0.3">
      <c r="K376" s="24"/>
    </row>
    <row r="377" spans="11:11" x14ac:dyDescent="0.3">
      <c r="K377" s="24"/>
    </row>
    <row r="378" spans="11:11" x14ac:dyDescent="0.3">
      <c r="K378" s="24"/>
    </row>
    <row r="379" spans="11:11" x14ac:dyDescent="0.3">
      <c r="K379" s="24"/>
    </row>
    <row r="380" spans="11:11" x14ac:dyDescent="0.3">
      <c r="K380" s="24"/>
    </row>
    <row r="381" spans="11:11" x14ac:dyDescent="0.3">
      <c r="K381" s="24"/>
    </row>
    <row r="382" spans="11:11" x14ac:dyDescent="0.3">
      <c r="K382" s="24"/>
    </row>
    <row r="383" spans="11:11" x14ac:dyDescent="0.3">
      <c r="K383" s="24"/>
    </row>
    <row r="384" spans="11:11" x14ac:dyDescent="0.3">
      <c r="K384" s="24"/>
    </row>
    <row r="385" spans="11:11" x14ac:dyDescent="0.3">
      <c r="K385" s="24"/>
    </row>
    <row r="386" spans="11:11" x14ac:dyDescent="0.3">
      <c r="K386" s="24"/>
    </row>
    <row r="387" spans="11:11" x14ac:dyDescent="0.3">
      <c r="K387" s="24"/>
    </row>
    <row r="388" spans="11:11" x14ac:dyDescent="0.3">
      <c r="K388" s="24"/>
    </row>
    <row r="389" spans="11:11" x14ac:dyDescent="0.3">
      <c r="K389" s="24"/>
    </row>
    <row r="390" spans="11:11" x14ac:dyDescent="0.3">
      <c r="K390" s="24"/>
    </row>
    <row r="391" spans="11:11" x14ac:dyDescent="0.3">
      <c r="K391" s="24"/>
    </row>
    <row r="392" spans="11:11" x14ac:dyDescent="0.3">
      <c r="K392" s="24"/>
    </row>
    <row r="393" spans="11:11" x14ac:dyDescent="0.3">
      <c r="K393" s="24"/>
    </row>
    <row r="394" spans="11:11" x14ac:dyDescent="0.3">
      <c r="K394" s="24"/>
    </row>
    <row r="395" spans="11:11" x14ac:dyDescent="0.3">
      <c r="K395" s="24"/>
    </row>
    <row r="396" spans="11:11" x14ac:dyDescent="0.3">
      <c r="K396" s="24"/>
    </row>
    <row r="397" spans="11:11" x14ac:dyDescent="0.3">
      <c r="K397" s="24"/>
    </row>
    <row r="398" spans="11:11" x14ac:dyDescent="0.3">
      <c r="K398" s="24"/>
    </row>
    <row r="399" spans="11:11" x14ac:dyDescent="0.3">
      <c r="K399" s="24"/>
    </row>
    <row r="400" spans="11:11" x14ac:dyDescent="0.3">
      <c r="K400" s="24"/>
    </row>
    <row r="401" spans="6:11" x14ac:dyDescent="0.3">
      <c r="K401" s="24"/>
    </row>
    <row r="402" spans="6:11" x14ac:dyDescent="0.3">
      <c r="K402" s="24"/>
    </row>
    <row r="403" spans="6:11" x14ac:dyDescent="0.3">
      <c r="K403" s="24"/>
    </row>
    <row r="404" spans="6:11" x14ac:dyDescent="0.3">
      <c r="K404" s="24"/>
    </row>
    <row r="405" spans="6:11" x14ac:dyDescent="0.3">
      <c r="K405" s="24"/>
    </row>
    <row r="406" spans="6:11" x14ac:dyDescent="0.3">
      <c r="F406" s="6"/>
      <c r="K406" s="24"/>
    </row>
  </sheetData>
  <sortState xmlns:xlrd2="http://schemas.microsoft.com/office/spreadsheetml/2017/richdata2" ref="A2:K37">
    <sortCondition descending="1" ref="K1:K37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M435"/>
  <sheetViews>
    <sheetView workbookViewId="0">
      <pane ySplit="1" topLeftCell="A2" activePane="bottomLeft" state="frozen"/>
      <selection pane="bottomLeft"/>
    </sheetView>
  </sheetViews>
  <sheetFormatPr defaultColWidth="12.53515625" defaultRowHeight="12.45" outlineLevelCol="1" x14ac:dyDescent="0.3"/>
  <cols>
    <col min="1" max="1" width="8" style="3" bestFit="1" customWidth="1"/>
    <col min="2" max="2" width="8.07421875" style="3" bestFit="1" customWidth="1"/>
    <col min="3" max="3" width="7.15234375" style="3" bestFit="1" customWidth="1"/>
    <col min="4" max="4" width="4.23046875" style="3" bestFit="1" customWidth="1"/>
    <col min="5" max="5" width="36.765625" style="3" bestFit="1" customWidth="1" collapsed="1"/>
    <col min="6" max="6" width="45.6132812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6.3046875" style="3" bestFit="1" customWidth="1"/>
    <col min="12" max="16384" width="12.5351562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s="3" t="s">
        <v>52</v>
      </c>
      <c r="B2" s="3" t="s">
        <v>60</v>
      </c>
      <c r="C2" s="3" t="s">
        <v>37</v>
      </c>
      <c r="D2" s="3">
        <v>60</v>
      </c>
      <c r="E2" s="3" t="s">
        <v>17</v>
      </c>
      <c r="F2" s="19" t="str">
        <f>A2&amp;B2&amp;C2&amp;E2</f>
        <v>DavidAudetMMILLENNIUM RUNNING</v>
      </c>
      <c r="G2" s="22">
        <f>SUMIF('Aviation 4M'!$F$2:$F$300,$F2,'Aviation 4M'!$J$2:$J$300)</f>
        <v>80</v>
      </c>
      <c r="H2" s="22">
        <f>SUMIF('Capital City Classic'!$F$2:$F$300,$F2,'Capital City Classic'!$J$2:$J$300)</f>
        <v>49</v>
      </c>
      <c r="I2" s="22">
        <f>SUMIF('Auburn 10M'!$F$2:$F$296,$F2,'Auburn 10M'!$J$2:$J$296)</f>
        <v>46</v>
      </c>
      <c r="J2" s="22">
        <f>SUMIF('Tiger 12K'!$F$2:$F$300,$F2,'Tiger 12K'!$J$2:$J$300)</f>
        <v>0</v>
      </c>
      <c r="K2" s="24">
        <f>SUM(G2:J2)</f>
        <v>175</v>
      </c>
    </row>
    <row r="3" spans="1:13" x14ac:dyDescent="0.3">
      <c r="A3" s="3" t="s">
        <v>204</v>
      </c>
      <c r="B3" s="3" t="s">
        <v>526</v>
      </c>
      <c r="C3" s="3" t="s">
        <v>37</v>
      </c>
      <c r="D3" s="3">
        <v>61</v>
      </c>
      <c r="E3" s="2" t="s">
        <v>18</v>
      </c>
      <c r="F3" s="19" t="str">
        <f>A3&amp;B3&amp;C3&amp;E3</f>
        <v>JimWestrichMUPPER VALLEY RUNNING CLUB</v>
      </c>
      <c r="G3" s="22">
        <f>SUMIF('Aviation 4M'!$F$2:$F$300,$F3,'Aviation 4M'!$J$2:$J$300)</f>
        <v>0</v>
      </c>
      <c r="H3" s="22">
        <f>SUMIF('Capital City Classic'!$F$2:$F$300,$F3,'Capital City Classic'!$J$2:$J$300)</f>
        <v>0</v>
      </c>
      <c r="I3" s="22">
        <f>SUMIF('Auburn 10M'!$F$2:$F$296,$F3,'Auburn 10M'!$J$2:$J$296)</f>
        <v>58</v>
      </c>
      <c r="J3" s="22">
        <f>SUMIF('Tiger 12K'!$F$2:$F$300,$F3,'Tiger 12K'!$J$2:$J$300)</f>
        <v>92</v>
      </c>
      <c r="K3" s="24">
        <f>SUM(G3:J3)</f>
        <v>150</v>
      </c>
    </row>
    <row r="4" spans="1:13" x14ac:dyDescent="0.3">
      <c r="A4" s="3" t="s">
        <v>80</v>
      </c>
      <c r="B4" s="3" t="s">
        <v>81</v>
      </c>
      <c r="C4" s="3" t="s">
        <v>37</v>
      </c>
      <c r="D4" s="3">
        <v>64</v>
      </c>
      <c r="E4" s="2" t="s">
        <v>15</v>
      </c>
      <c r="F4" s="19" t="str">
        <f>A4&amp;B4&amp;C4&amp;E4</f>
        <v>RickRoyMGATE CITY STRIDERS</v>
      </c>
      <c r="G4" s="22">
        <f>SUMIF('Aviation 4M'!$F$2:$F$300,$F4,'Aviation 4M'!$J$2:$J$300)</f>
        <v>43</v>
      </c>
      <c r="H4" s="22">
        <f>SUMIF('Capital City Classic'!$F$2:$F$300,$F4,'Capital City Classic'!$J$2:$J$300)</f>
        <v>16.5</v>
      </c>
      <c r="I4" s="22">
        <f>SUMIF('Auburn 10M'!$F$2:$F$296,$F4,'Auburn 10M'!$J$2:$J$296)</f>
        <v>6.75</v>
      </c>
      <c r="J4" s="22">
        <f>SUMIF('Tiger 12K'!$F$2:$F$300,$F4,'Tiger 12K'!$J$2:$J$300)</f>
        <v>43</v>
      </c>
      <c r="K4" s="24">
        <f>SUM(G4:J4)</f>
        <v>109.25</v>
      </c>
    </row>
    <row r="5" spans="1:13" x14ac:dyDescent="0.3">
      <c r="A5" t="s">
        <v>70</v>
      </c>
      <c r="B5" t="s">
        <v>162</v>
      </c>
      <c r="C5" t="s">
        <v>37</v>
      </c>
      <c r="D5">
        <v>60</v>
      </c>
      <c r="E5" s="2" t="s">
        <v>15</v>
      </c>
      <c r="F5" s="19" t="str">
        <f>A5&amp;B5&amp;C5&amp;E5</f>
        <v>BrianRuhmMGATE CITY STRIDERS</v>
      </c>
      <c r="G5" s="22">
        <f>SUMIF('Aviation 4M'!$F$2:$F$300,$F5,'Aviation 4M'!$J$2:$J$300)</f>
        <v>0</v>
      </c>
      <c r="H5" s="22">
        <f>SUMIF('Capital City Classic'!$F$2:$F$300,$F5,'Capital City Classic'!$J$2:$J$300)</f>
        <v>92</v>
      </c>
      <c r="I5" s="22">
        <f>SUMIF('Auburn 10M'!$F$2:$F$296,$F5,'Auburn 10M'!$J$2:$J$296)</f>
        <v>0</v>
      </c>
      <c r="J5" s="22">
        <f>SUMIF('Tiger 12K'!$F$2:$F$300,$F5,'Tiger 12K'!$J$2:$J$300)</f>
        <v>0</v>
      </c>
      <c r="K5" s="24">
        <f>SUM(G5:J5)</f>
        <v>92</v>
      </c>
    </row>
    <row r="6" spans="1:13" x14ac:dyDescent="0.3">
      <c r="A6" s="3" t="s">
        <v>80</v>
      </c>
      <c r="B6" s="3" t="s">
        <v>326</v>
      </c>
      <c r="C6" s="3" t="s">
        <v>37</v>
      </c>
      <c r="D6" s="3">
        <v>60</v>
      </c>
      <c r="E6" t="s">
        <v>16</v>
      </c>
      <c r="F6" s="19" t="str">
        <f>A6&amp;B6&amp;C6&amp;E6</f>
        <v>RickTaylorMGREATER DERRY TRACK CLUB</v>
      </c>
      <c r="G6" s="22">
        <f>SUMIF('Aviation 4M'!$F$2:$F$300,$F6,'Aviation 4M'!$J$2:$J$300)</f>
        <v>0</v>
      </c>
      <c r="H6" s="22">
        <f>SUMIF('Capital City Classic'!$F$2:$F$300,$F6,'Capital City Classic'!$J$2:$J$300)</f>
        <v>0</v>
      </c>
      <c r="I6" s="22">
        <f>SUMIF('Auburn 10M'!$F$2:$F$296,$F6,'Auburn 10M'!$J$2:$J$296)</f>
        <v>0</v>
      </c>
      <c r="J6" s="22">
        <f>SUMIF('Tiger 12K'!$F$2:$F$300,$F6,'Tiger 12K'!$J$2:$J$300)</f>
        <v>68</v>
      </c>
      <c r="K6" s="24">
        <f>SUM(G6:J6)</f>
        <v>68</v>
      </c>
    </row>
    <row r="7" spans="1:13" x14ac:dyDescent="0.3">
      <c r="A7" t="s">
        <v>173</v>
      </c>
      <c r="B7" t="s">
        <v>174</v>
      </c>
      <c r="C7" t="s">
        <v>37</v>
      </c>
      <c r="D7">
        <v>61</v>
      </c>
      <c r="E7" s="2" t="s">
        <v>19</v>
      </c>
      <c r="F7" s="19" t="str">
        <f>A7&amp;B7&amp;C7&amp;E7</f>
        <v>VincentPerelliMGRANITE STATE RACING TEAM</v>
      </c>
      <c r="G7" s="22">
        <f>SUMIF('Aviation 4M'!$F$2:$F$300,$F7,'Aviation 4M'!$J$2:$J$300)</f>
        <v>0</v>
      </c>
      <c r="H7" s="22">
        <f>SUMIF('Capital City Classic'!$F$2:$F$300,$F7,'Capital City Classic'!$J$2:$J$300)</f>
        <v>34</v>
      </c>
      <c r="I7" s="22">
        <f>SUMIF('Auburn 10M'!$F$2:$F$296,$F7,'Auburn 10M'!$J$2:$J$296)</f>
        <v>32</v>
      </c>
      <c r="J7" s="22">
        <f>SUMIF('Tiger 12K'!$F$2:$F$300,$F7,'Tiger 12K'!$J$2:$J$300)</f>
        <v>0</v>
      </c>
      <c r="K7" s="24">
        <f>SUM(G7:J7)</f>
        <v>66</v>
      </c>
    </row>
    <row r="8" spans="1:13" x14ac:dyDescent="0.3">
      <c r="A8" t="s">
        <v>180</v>
      </c>
      <c r="B8" t="s">
        <v>581</v>
      </c>
      <c r="C8" t="s">
        <v>37</v>
      </c>
      <c r="D8">
        <v>64</v>
      </c>
      <c r="E8" t="s">
        <v>18</v>
      </c>
      <c r="F8" s="19" t="str">
        <f>A8&amp;B8&amp;C8&amp;E8</f>
        <v>TomMooreMUPPER VALLEY RUNNING CLUB</v>
      </c>
      <c r="G8" s="22">
        <f>SUMIF('Aviation 4M'!$F$2:$F$300,$F8,'Aviation 4M'!$J$2:$J$300)</f>
        <v>0</v>
      </c>
      <c r="H8" s="22">
        <f>SUMIF('Capital City Classic'!$F$2:$F$300,$F8,'Capital City Classic'!$J$2:$J$300)</f>
        <v>0</v>
      </c>
      <c r="I8" s="22">
        <f>SUMIF('Auburn 10M'!$F$2:$F$296,$F8,'Auburn 10M'!$J$2:$J$296)</f>
        <v>0</v>
      </c>
      <c r="J8" s="22">
        <f>SUMIF('Tiger 12K'!$F$2:$F$300,$F8,'Tiger 12K'!$J$2:$J$300)</f>
        <v>52</v>
      </c>
      <c r="K8" s="24">
        <f>SUM(G8:J8)</f>
        <v>52</v>
      </c>
    </row>
    <row r="9" spans="1:13" x14ac:dyDescent="0.3">
      <c r="A9" s="3" t="s">
        <v>87</v>
      </c>
      <c r="B9" s="3" t="s">
        <v>88</v>
      </c>
      <c r="C9" s="3" t="s">
        <v>37</v>
      </c>
      <c r="D9" s="3">
        <v>61</v>
      </c>
      <c r="E9" s="3" t="s">
        <v>16</v>
      </c>
      <c r="F9" s="19" t="str">
        <f>A9&amp;B9&amp;C9&amp;E9</f>
        <v>SeanCoyleMGREATER DERRY TRACK CLUB</v>
      </c>
      <c r="G9" s="22">
        <f>SUMIF('Aviation 4M'!$F$2:$F$300,$F9,'Aviation 4M'!$J$2:$J$300)</f>
        <v>37</v>
      </c>
      <c r="H9" s="22">
        <f>SUMIF('Capital City Classic'!$F$2:$F$300,$F9,'Capital City Classic'!$J$2:$J$300)</f>
        <v>10</v>
      </c>
      <c r="I9" s="22">
        <f>SUMIF('Auburn 10M'!$F$2:$F$296,$F9,'Auburn 10M'!$J$2:$J$296)</f>
        <v>0</v>
      </c>
      <c r="J9" s="22">
        <f>SUMIF('Tiger 12K'!$F$2:$F$300,$F9,'Tiger 12K'!$J$2:$J$300)</f>
        <v>0</v>
      </c>
      <c r="K9" s="24">
        <f>SUM(G9:J9)</f>
        <v>47</v>
      </c>
    </row>
    <row r="10" spans="1:13" x14ac:dyDescent="0.3">
      <c r="A10" t="s">
        <v>170</v>
      </c>
      <c r="B10" t="s">
        <v>597</v>
      </c>
      <c r="C10" t="s">
        <v>37</v>
      </c>
      <c r="D10">
        <v>63</v>
      </c>
      <c r="E10" t="s">
        <v>18</v>
      </c>
      <c r="F10" s="19" t="str">
        <f>A10&amp;B10&amp;C10&amp;E10</f>
        <v>PeterWildMUPPER VALLEY RUNNING CLUB</v>
      </c>
      <c r="G10" s="22">
        <f>SUMIF('Aviation 4M'!$F$2:$F$300,$F10,'Aviation 4M'!$J$2:$J$300)</f>
        <v>0</v>
      </c>
      <c r="H10" s="22">
        <f>SUMIF('Capital City Classic'!$F$2:$F$300,$F10,'Capital City Classic'!$J$2:$J$300)</f>
        <v>0</v>
      </c>
      <c r="I10" s="22">
        <f>SUMIF('Auburn 10M'!$F$2:$F$296,$F10,'Auburn 10M'!$J$2:$J$296)</f>
        <v>0</v>
      </c>
      <c r="J10" s="22">
        <f>SUMIF('Tiger 12K'!$F$2:$F$300,$F10,'Tiger 12K'!$J$2:$J$300)</f>
        <v>40</v>
      </c>
      <c r="K10" s="24">
        <f>SUM(G10:J10)</f>
        <v>40</v>
      </c>
    </row>
    <row r="11" spans="1:13" x14ac:dyDescent="0.3">
      <c r="A11" t="s">
        <v>599</v>
      </c>
      <c r="B11" t="s">
        <v>600</v>
      </c>
      <c r="C11" t="s">
        <v>37</v>
      </c>
      <c r="D11">
        <v>67</v>
      </c>
      <c r="E11" t="s">
        <v>18</v>
      </c>
      <c r="F11" s="19" t="str">
        <f>A11&amp;B11&amp;C11&amp;E11</f>
        <v>DarrelLasellMUPPER VALLEY RUNNING CLUB</v>
      </c>
      <c r="G11" s="22">
        <f>SUMIF('Aviation 4M'!$F$2:$F$300,$F11,'Aviation 4M'!$J$2:$J$300)</f>
        <v>0</v>
      </c>
      <c r="H11" s="22">
        <f>SUMIF('Capital City Classic'!$F$2:$F$300,$F11,'Capital City Classic'!$J$2:$J$300)</f>
        <v>0</v>
      </c>
      <c r="I11" s="22">
        <f>SUMIF('Auburn 10M'!$F$2:$F$296,$F11,'Auburn 10M'!$J$2:$J$296)</f>
        <v>0</v>
      </c>
      <c r="J11" s="22">
        <f>SUMIF('Tiger 12K'!$F$2:$F$300,$F11,'Tiger 12K'!$J$2:$J$300)</f>
        <v>37</v>
      </c>
      <c r="K11" s="24">
        <f>SUM(G11:J11)</f>
        <v>37</v>
      </c>
    </row>
    <row r="12" spans="1:13" x14ac:dyDescent="0.3">
      <c r="A12" t="s">
        <v>375</v>
      </c>
      <c r="B12" t="s">
        <v>411</v>
      </c>
      <c r="C12" t="s">
        <v>37</v>
      </c>
      <c r="D12">
        <v>60</v>
      </c>
      <c r="E12" s="2" t="s">
        <v>21</v>
      </c>
      <c r="F12" s="19" t="str">
        <f>A12&amp;B12&amp;C12&amp;E12</f>
        <v>EdIthierMGREATER MANCHESTER RUNNING CLUB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0</v>
      </c>
      <c r="I12" s="22">
        <f>SUMIF('Auburn 10M'!$F$2:$F$296,$F12,'Auburn 10M'!$J$2:$J$296)</f>
        <v>18</v>
      </c>
      <c r="J12" s="22">
        <f>SUMIF('Tiger 12K'!$F$2:$F$300,$F12,'Tiger 12K'!$J$2:$J$300)</f>
        <v>0</v>
      </c>
      <c r="K12" s="24">
        <f>SUM(G12:J12)</f>
        <v>18</v>
      </c>
    </row>
    <row r="13" spans="1:13" x14ac:dyDescent="0.3">
      <c r="A13" t="s">
        <v>189</v>
      </c>
      <c r="B13" t="s">
        <v>602</v>
      </c>
      <c r="C13" t="s">
        <v>37</v>
      </c>
      <c r="D13">
        <v>64</v>
      </c>
      <c r="E13" t="s">
        <v>18</v>
      </c>
      <c r="F13" s="19" t="str">
        <f>A13&amp;B13&amp;C13&amp;E13</f>
        <v>ScottRebhunMUPPER VALLEY RUNNING CLUB</v>
      </c>
      <c r="G13" s="22">
        <f>SUMIF('Aviation 4M'!$F$2:$F$300,$F13,'Aviation 4M'!$J$2:$J$300)</f>
        <v>0</v>
      </c>
      <c r="H13" s="22">
        <f>SUMIF('Capital City Classic'!$F$2:$F$300,$F13,'Capital City Classic'!$J$2:$J$300)</f>
        <v>0</v>
      </c>
      <c r="I13" s="22">
        <f>SUMIF('Auburn 10M'!$F$2:$F$296,$F13,'Auburn 10M'!$J$2:$J$296)</f>
        <v>0</v>
      </c>
      <c r="J13" s="22">
        <f>SUMIF('Tiger 12K'!$F$2:$F$300,$F13,'Tiger 12K'!$J$2:$J$300)</f>
        <v>16.5</v>
      </c>
      <c r="K13" s="24">
        <f>SUM(G13:J13)</f>
        <v>16.5</v>
      </c>
    </row>
    <row r="14" spans="1:13" x14ac:dyDescent="0.3">
      <c r="A14" s="3" t="s">
        <v>148</v>
      </c>
      <c r="B14" s="3" t="s">
        <v>149</v>
      </c>
      <c r="C14" s="3" t="s">
        <v>37</v>
      </c>
      <c r="D14" s="3">
        <v>64</v>
      </c>
      <c r="E14" s="2" t="s">
        <v>15</v>
      </c>
      <c r="F14" s="19" t="str">
        <f>A14&amp;B14&amp;C14&amp;E14</f>
        <v>PhilPetschekMGATE CITY STRIDERS</v>
      </c>
      <c r="G14" s="22">
        <f>SUMIF('Aviation 4M'!$F$2:$F$300,$F14,'Aviation 4M'!$J$2:$J$300)</f>
        <v>11.5</v>
      </c>
      <c r="H14" s="22">
        <f>SUMIF('Capital City Classic'!$F$2:$F$300,$F14,'Capital City Classic'!$J$2:$J$300)</f>
        <v>0</v>
      </c>
      <c r="I14" s="22">
        <f>SUMIF('Auburn 10M'!$F$2:$F$296,$F14,'Auburn 10M'!$J$2:$J$296)</f>
        <v>3.75</v>
      </c>
      <c r="J14" s="22">
        <f>SUMIF('Tiger 12K'!$F$2:$F$300,$F14,'Tiger 12K'!$J$2:$J$300)</f>
        <v>0</v>
      </c>
      <c r="K14" s="24">
        <f>SUM(G14:J14)</f>
        <v>15.25</v>
      </c>
    </row>
    <row r="15" spans="1:13" x14ac:dyDescent="0.3">
      <c r="A15" s="3" t="s">
        <v>113</v>
      </c>
      <c r="B15" s="3" t="s">
        <v>152</v>
      </c>
      <c r="C15" s="3" t="s">
        <v>37</v>
      </c>
      <c r="D15" s="3">
        <v>61</v>
      </c>
      <c r="E15" s="3" t="s">
        <v>16</v>
      </c>
      <c r="F15" s="19" t="str">
        <f>A15&amp;B15&amp;C15&amp;E15</f>
        <v>PaulSchofieldMGREATER DERRY TRACK CLUB</v>
      </c>
      <c r="G15" s="22">
        <f>SUMIF('Aviation 4M'!$F$2:$F$300,$F15,'Aviation 4M'!$J$2:$J$300)</f>
        <v>10.5</v>
      </c>
      <c r="H15" s="22">
        <f>SUMIF('Capital City Classic'!$F$2:$F$300,$F15,'Capital City Classic'!$J$2:$J$300)</f>
        <v>0</v>
      </c>
      <c r="I15" s="22">
        <f>SUMIF('Auburn 10M'!$F$2:$F$296,$F15,'Auburn 10M'!$J$2:$J$296)</f>
        <v>0</v>
      </c>
      <c r="J15" s="22">
        <f>SUMIF('Tiger 12K'!$F$2:$F$300,$F15,'Tiger 12K'!$J$2:$J$300)</f>
        <v>0</v>
      </c>
      <c r="K15" s="24">
        <f>SUM(G15:J15)</f>
        <v>10.5</v>
      </c>
    </row>
    <row r="16" spans="1:13" x14ac:dyDescent="0.3">
      <c r="A16" t="s">
        <v>201</v>
      </c>
      <c r="B16" t="s">
        <v>202</v>
      </c>
      <c r="C16" t="s">
        <v>37</v>
      </c>
      <c r="D16">
        <v>64</v>
      </c>
      <c r="E16" s="2" t="s">
        <v>16</v>
      </c>
      <c r="F16" s="19" t="str">
        <f>A16&amp;B16&amp;C16&amp;E16</f>
        <v>DouglasPhairMGREATER DERRY TRACK CLUB</v>
      </c>
      <c r="G16" s="22">
        <f>SUMIF('Aviation 4M'!$F$2:$F$300,$F16,'Aviation 4M'!$J$2:$J$300)</f>
        <v>0</v>
      </c>
      <c r="H16" s="22">
        <f>SUMIF('Capital City Classic'!$F$2:$F$300,$F16,'Capital City Classic'!$J$2:$J$300)</f>
        <v>8.4</v>
      </c>
      <c r="I16" s="22">
        <f>SUMIF('Auburn 10M'!$F$2:$F$296,$F16,'Auburn 10M'!$J$2:$J$296)</f>
        <v>1</v>
      </c>
      <c r="J16" s="22">
        <f>SUMIF('Tiger 12K'!$F$2:$F$300,$F16,'Tiger 12K'!$J$2:$J$300)</f>
        <v>0</v>
      </c>
      <c r="K16" s="24">
        <f>SUM(G16:J16)</f>
        <v>9.4</v>
      </c>
    </row>
    <row r="17" spans="1:11" x14ac:dyDescent="0.3">
      <c r="A17" t="s">
        <v>204</v>
      </c>
      <c r="B17" t="s">
        <v>205</v>
      </c>
      <c r="C17" t="s">
        <v>37</v>
      </c>
      <c r="D17">
        <v>67</v>
      </c>
      <c r="E17" s="2" t="s">
        <v>16</v>
      </c>
      <c r="F17" s="19" t="str">
        <f>A17&amp;B17&amp;C17&amp;E17</f>
        <v>JimPetersMGREATER DERRY TRACK CLUB</v>
      </c>
      <c r="G17" s="22">
        <f>SUMIF('Aviation 4M'!$F$2:$F$300,$F17,'Aviation 4M'!$J$2:$J$300)</f>
        <v>0</v>
      </c>
      <c r="H17" s="22">
        <f>SUMIF('Capital City Classic'!$F$2:$F$300,$F17,'Capital City Classic'!$J$2:$J$300)</f>
        <v>7.5</v>
      </c>
      <c r="I17" s="22">
        <f>SUMIF('Auburn 10M'!$F$2:$F$296,$F17,'Auburn 10M'!$J$2:$J$296)</f>
        <v>0</v>
      </c>
      <c r="J17" s="22">
        <f>SUMIF('Tiger 12K'!$F$2:$F$300,$F17,'Tiger 12K'!$J$2:$J$300)</f>
        <v>0</v>
      </c>
      <c r="K17" s="24">
        <f>SUM(G17:J17)</f>
        <v>7.5</v>
      </c>
    </row>
    <row r="18" spans="1:11" x14ac:dyDescent="0.3">
      <c r="A18" t="s">
        <v>214</v>
      </c>
      <c r="B18" t="s">
        <v>215</v>
      </c>
      <c r="C18" t="s">
        <v>37</v>
      </c>
      <c r="D18">
        <v>60</v>
      </c>
      <c r="E18" s="2" t="s">
        <v>19</v>
      </c>
      <c r="F18" s="19" t="str">
        <f>A18&amp;B18&amp;C18&amp;E18</f>
        <v>DominicGeffkenMGRANITE STATE RACING TEAM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5.25</v>
      </c>
      <c r="I18" s="22">
        <f>SUMIF('Auburn 10M'!$F$2:$F$296,$F18,'Auburn 10M'!$J$2:$J$296)</f>
        <v>0</v>
      </c>
      <c r="J18" s="22">
        <f>SUMIF('Tiger 12K'!$F$2:$F$300,$F18,'Tiger 12K'!$J$2:$J$300)</f>
        <v>0</v>
      </c>
      <c r="K18" s="24">
        <f>SUM(G18:J18)</f>
        <v>5.25</v>
      </c>
    </row>
    <row r="19" spans="1:11" x14ac:dyDescent="0.3">
      <c r="A19" s="3" t="s">
        <v>113</v>
      </c>
      <c r="B19" s="3" t="s">
        <v>520</v>
      </c>
      <c r="C19" s="3" t="s">
        <v>37</v>
      </c>
      <c r="D19" s="3">
        <v>66</v>
      </c>
      <c r="E19" s="2" t="s">
        <v>23</v>
      </c>
      <c r="F19" s="19" t="str">
        <f>A19&amp;B19&amp;C19&amp;E19</f>
        <v>PaulHorvathMROCHESTER RUNNERS</v>
      </c>
      <c r="G19" s="22">
        <f>SUMIF('Aviation 4M'!$F$2:$F$300,$F19,'Aviation 4M'!$J$2:$J$300)</f>
        <v>0</v>
      </c>
      <c r="H19" s="22">
        <f>SUMIF('Capital City Classic'!$F$2:$F$300,$F19,'Capital City Classic'!$J$2:$J$300)</f>
        <v>0</v>
      </c>
      <c r="I19" s="22">
        <f>SUMIF('Auburn 10M'!$F$2:$F$296,$F19,'Auburn 10M'!$J$2:$J$296)</f>
        <v>5.25</v>
      </c>
      <c r="J19" s="22">
        <f>SUMIF('Tiger 12K'!$F$2:$F$300,$F19,'Tiger 12K'!$J$2:$J$300)</f>
        <v>0</v>
      </c>
      <c r="K19" s="24">
        <f>SUM(G19:J19)</f>
        <v>5.25</v>
      </c>
    </row>
    <row r="20" spans="1:11" x14ac:dyDescent="0.3">
      <c r="A20" s="3" t="s">
        <v>545</v>
      </c>
      <c r="B20" s="3" t="s">
        <v>138</v>
      </c>
      <c r="C20" s="3" t="s">
        <v>37</v>
      </c>
      <c r="D20" s="3">
        <v>60</v>
      </c>
      <c r="E20" s="3" t="s">
        <v>17</v>
      </c>
      <c r="F20" s="19" t="str">
        <f>A20&amp;B20&amp;C20&amp;E20</f>
        <v>GregSmithMMILLENNIUM RUNNING</v>
      </c>
      <c r="G20" s="22">
        <f>SUMIF('Aviation 4M'!$F$2:$F$300,$F20,'Aviation 4M'!$J$2:$J$300)</f>
        <v>0</v>
      </c>
      <c r="H20" s="22">
        <f>SUMIF('Capital City Classic'!$F$2:$F$300,$F20,'Capital City Classic'!$J$2:$J$300)</f>
        <v>0</v>
      </c>
      <c r="I20" s="22">
        <f>SUMIF('Auburn 10M'!$F$2:$F$296,$F20,'Auburn 10M'!$J$2:$J$296)</f>
        <v>4.75</v>
      </c>
      <c r="J20" s="22">
        <f>SUMIF('Tiger 12K'!$F$2:$F$300,$F20,'Tiger 12K'!$J$2:$J$300)</f>
        <v>0</v>
      </c>
      <c r="K20" s="24">
        <f>SUM(G20:J20)</f>
        <v>4.75</v>
      </c>
    </row>
    <row r="21" spans="1:11" x14ac:dyDescent="0.3">
      <c r="A21" t="s">
        <v>403</v>
      </c>
      <c r="B21" t="s">
        <v>404</v>
      </c>
      <c r="C21" t="s">
        <v>37</v>
      </c>
      <c r="D21">
        <v>64</v>
      </c>
      <c r="E21" s="2" t="s">
        <v>16</v>
      </c>
      <c r="F21" s="19" t="str">
        <f>A21&amp;B21&amp;C21&amp;E21</f>
        <v>BryanKermanMGREATER DERRY TRACK CLUB</v>
      </c>
      <c r="G21" s="22">
        <f>SUMIF('Aviation 4M'!$F$2:$F$300,$F21,'Aviation 4M'!$J$2:$J$300)</f>
        <v>0</v>
      </c>
      <c r="H21" s="22">
        <f>SUMIF('Capital City Classic'!$F$2:$F$300,$F21,'Capital City Classic'!$J$2:$J$300)</f>
        <v>0</v>
      </c>
      <c r="I21" s="22">
        <f>SUMIF('Auburn 10M'!$F$2:$F$296,$F21,'Auburn 10M'!$J$2:$J$296)</f>
        <v>2.8</v>
      </c>
      <c r="J21" s="22">
        <f>SUMIF('Tiger 12K'!$F$2:$F$300,$F21,'Tiger 12K'!$J$2:$J$300)</f>
        <v>0</v>
      </c>
      <c r="K21" s="24">
        <f>SUM(G21:J21)</f>
        <v>2.8</v>
      </c>
    </row>
    <row r="22" spans="1:11" x14ac:dyDescent="0.3">
      <c r="A22" t="s">
        <v>180</v>
      </c>
      <c r="B22" t="s">
        <v>229</v>
      </c>
      <c r="C22" t="s">
        <v>37</v>
      </c>
      <c r="D22">
        <v>67</v>
      </c>
      <c r="E22" s="3" t="s">
        <v>17</v>
      </c>
      <c r="F22" s="19" t="str">
        <f>A22&amp;B22&amp;C22&amp;E22</f>
        <v>TomRaffioMMILLENNIUM RUNNING</v>
      </c>
      <c r="G22" s="22">
        <f>SUMIF('Aviation 4M'!$F$2:$F$300,$F22,'Aviation 4M'!$J$2:$J$300)</f>
        <v>0</v>
      </c>
      <c r="H22" s="22">
        <f>SUMIF('Capital City Classic'!$F$2:$F$300,$F22,'Capital City Classic'!$J$2:$J$300)</f>
        <v>2</v>
      </c>
      <c r="I22" s="22">
        <f>SUMIF('Auburn 10M'!$F$2:$F$296,$F22,'Auburn 10M'!$J$2:$J$296)</f>
        <v>0</v>
      </c>
      <c r="J22" s="22">
        <f>SUMIF('Tiger 12K'!$F$2:$F$300,$F22,'Tiger 12K'!$J$2:$J$300)</f>
        <v>0</v>
      </c>
      <c r="K22" s="24">
        <f>SUM(G22:J22)</f>
        <v>2</v>
      </c>
    </row>
    <row r="23" spans="1:11" x14ac:dyDescent="0.3">
      <c r="A23" s="3" t="s">
        <v>204</v>
      </c>
      <c r="B23" s="3" t="s">
        <v>486</v>
      </c>
      <c r="C23" s="3" t="s">
        <v>37</v>
      </c>
      <c r="D23" s="3">
        <v>61</v>
      </c>
      <c r="E23" s="3" t="s">
        <v>17</v>
      </c>
      <c r="F23" s="19" t="str">
        <f>A23&amp;B23&amp;C23&amp;E23</f>
        <v>JimGlennMMILLENNIUM RUNNING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0</v>
      </c>
      <c r="I23" s="22">
        <f>SUMIF('Auburn 10M'!$F$2:$F$296,$F23,'Auburn 10M'!$J$2:$J$296)</f>
        <v>1</v>
      </c>
      <c r="J23" s="22">
        <f>SUMIF('Tiger 12K'!$F$2:$F$300,$F23,'Tiger 12K'!$J$2:$J$300)</f>
        <v>0</v>
      </c>
      <c r="K23" s="24">
        <f>SUM(G23:J23)</f>
        <v>1</v>
      </c>
    </row>
    <row r="24" spans="1:11" x14ac:dyDescent="0.3">
      <c r="A24" t="s">
        <v>412</v>
      </c>
      <c r="B24" t="s">
        <v>413</v>
      </c>
      <c r="C24" t="s">
        <v>37</v>
      </c>
      <c r="D24">
        <v>67</v>
      </c>
      <c r="E24" s="2" t="s">
        <v>21</v>
      </c>
      <c r="F24" s="19" t="str">
        <f>A24&amp;B24&amp;C24&amp;E24</f>
        <v>JulesSpillMGREATER MANCHESTER RUNNING CLUB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0</v>
      </c>
      <c r="I24" s="22">
        <f>SUMIF('Auburn 10M'!$F$2:$F$296,$F24,'Auburn 10M'!$J$2:$J$296)</f>
        <v>1</v>
      </c>
      <c r="J24" s="22">
        <f>SUMIF('Tiger 12K'!$F$2:$F$300,$F24,'Tiger 12K'!$J$2:$J$300)</f>
        <v>0</v>
      </c>
      <c r="K24" s="24">
        <f>SUM(G24:J24)</f>
        <v>1</v>
      </c>
    </row>
    <row r="25" spans="1:11" x14ac:dyDescent="0.3">
      <c r="A25" s="3" t="s">
        <v>182</v>
      </c>
      <c r="B25" s="3" t="s">
        <v>543</v>
      </c>
      <c r="C25" s="3" t="s">
        <v>37</v>
      </c>
      <c r="D25" s="3">
        <v>67</v>
      </c>
      <c r="E25" s="3" t="s">
        <v>17</v>
      </c>
      <c r="F25" s="19" t="str">
        <f>A25&amp;B25&amp;C25&amp;E25</f>
        <v>JonathanNugentMMILLENNIUM RUNNING</v>
      </c>
      <c r="G25" s="22">
        <f>SUMIF('Aviation 4M'!$F$2:$F$300,$F25,'Aviation 4M'!$J$2:$J$300)</f>
        <v>0</v>
      </c>
      <c r="H25" s="22">
        <f>SUMIF('Capital City Classic'!$F$2:$F$300,$F25,'Capital City Classic'!$J$2:$J$300)</f>
        <v>0</v>
      </c>
      <c r="I25" s="22">
        <f>SUMIF('Auburn 10M'!$F$2:$F$296,$F25,'Auburn 10M'!$J$2:$J$296)</f>
        <v>1</v>
      </c>
      <c r="J25" s="22">
        <f>SUMIF('Tiger 12K'!$F$2:$F$300,$F25,'Tiger 12K'!$J$2:$J$300)</f>
        <v>0</v>
      </c>
      <c r="K25" s="24">
        <f>SUM(G25:J25)</f>
        <v>1</v>
      </c>
    </row>
    <row r="26" spans="1:11" x14ac:dyDescent="0.3">
      <c r="K26" s="24"/>
    </row>
    <row r="27" spans="1:11" x14ac:dyDescent="0.3">
      <c r="K27" s="24"/>
    </row>
    <row r="28" spans="1:11" x14ac:dyDescent="0.3">
      <c r="K28" s="24"/>
    </row>
    <row r="29" spans="1:11" x14ac:dyDescent="0.3">
      <c r="K29" s="24"/>
    </row>
    <row r="30" spans="1:11" x14ac:dyDescent="0.3">
      <c r="K30" s="24"/>
    </row>
    <row r="31" spans="1:11" x14ac:dyDescent="0.3">
      <c r="K31" s="24"/>
    </row>
    <row r="32" spans="1:11" x14ac:dyDescent="0.3">
      <c r="K32" s="24"/>
    </row>
    <row r="33" spans="11:11" x14ac:dyDescent="0.3">
      <c r="K33" s="24"/>
    </row>
    <row r="34" spans="11:11" x14ac:dyDescent="0.3">
      <c r="K34" s="24"/>
    </row>
    <row r="35" spans="11:11" x14ac:dyDescent="0.3">
      <c r="K35" s="24"/>
    </row>
    <row r="36" spans="11:11" x14ac:dyDescent="0.3">
      <c r="K36" s="24"/>
    </row>
    <row r="37" spans="11:11" x14ac:dyDescent="0.3">
      <c r="K37" s="24"/>
    </row>
    <row r="38" spans="11:11" x14ac:dyDescent="0.3">
      <c r="K38" s="24"/>
    </row>
    <row r="39" spans="11:11" x14ac:dyDescent="0.3">
      <c r="K39" s="24"/>
    </row>
    <row r="40" spans="11:11" x14ac:dyDescent="0.3">
      <c r="K40" s="24"/>
    </row>
    <row r="41" spans="11:11" x14ac:dyDescent="0.3">
      <c r="K41" s="24"/>
    </row>
    <row r="42" spans="11:11" x14ac:dyDescent="0.3">
      <c r="K42" s="24"/>
    </row>
    <row r="43" spans="11:11" x14ac:dyDescent="0.3">
      <c r="K43" s="24"/>
    </row>
    <row r="44" spans="11:11" x14ac:dyDescent="0.3">
      <c r="K44" s="24"/>
    </row>
    <row r="45" spans="11:11" x14ac:dyDescent="0.3">
      <c r="K45" s="24"/>
    </row>
    <row r="46" spans="11:11" x14ac:dyDescent="0.3">
      <c r="K46" s="24"/>
    </row>
    <row r="47" spans="11:11" x14ac:dyDescent="0.3">
      <c r="K47" s="24"/>
    </row>
    <row r="48" spans="11:11" x14ac:dyDescent="0.3">
      <c r="K48" s="24"/>
    </row>
    <row r="49" spans="11:11" x14ac:dyDescent="0.3">
      <c r="K49" s="24"/>
    </row>
    <row r="50" spans="11:11" x14ac:dyDescent="0.3">
      <c r="K50" s="24"/>
    </row>
    <row r="51" spans="11:11" x14ac:dyDescent="0.3">
      <c r="K51" s="24"/>
    </row>
    <row r="52" spans="11:11" x14ac:dyDescent="0.3">
      <c r="K52" s="24"/>
    </row>
    <row r="53" spans="11:11" x14ac:dyDescent="0.3">
      <c r="K53" s="24"/>
    </row>
    <row r="54" spans="11:11" x14ac:dyDescent="0.3">
      <c r="K54" s="24"/>
    </row>
    <row r="55" spans="11:11" x14ac:dyDescent="0.3">
      <c r="K55" s="24"/>
    </row>
    <row r="56" spans="11:11" x14ac:dyDescent="0.3">
      <c r="K56" s="24"/>
    </row>
    <row r="57" spans="11:11" x14ac:dyDescent="0.3">
      <c r="K57" s="24"/>
    </row>
    <row r="58" spans="11:11" x14ac:dyDescent="0.3">
      <c r="K58" s="24"/>
    </row>
    <row r="59" spans="11:11" x14ac:dyDescent="0.3">
      <c r="K59" s="24"/>
    </row>
    <row r="60" spans="11:11" x14ac:dyDescent="0.3">
      <c r="K60" s="24"/>
    </row>
    <row r="61" spans="11:11" x14ac:dyDescent="0.3">
      <c r="K61" s="24"/>
    </row>
    <row r="62" spans="11:11" x14ac:dyDescent="0.3">
      <c r="K62" s="24"/>
    </row>
    <row r="63" spans="11:11" x14ac:dyDescent="0.3">
      <c r="K63" s="24"/>
    </row>
    <row r="64" spans="11:11" x14ac:dyDescent="0.3">
      <c r="K64" s="24"/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1:11" x14ac:dyDescent="0.3">
      <c r="K161" s="24"/>
    </row>
    <row r="162" spans="11:11" x14ac:dyDescent="0.3">
      <c r="K162" s="24"/>
    </row>
    <row r="163" spans="11:11" x14ac:dyDescent="0.3">
      <c r="K163" s="24"/>
    </row>
    <row r="164" spans="11:11" x14ac:dyDescent="0.3">
      <c r="K164" s="24"/>
    </row>
    <row r="165" spans="11:11" x14ac:dyDescent="0.3">
      <c r="K165" s="24"/>
    </row>
    <row r="166" spans="11:11" x14ac:dyDescent="0.3">
      <c r="K166" s="24"/>
    </row>
    <row r="167" spans="11:11" x14ac:dyDescent="0.3">
      <c r="K167" s="24"/>
    </row>
    <row r="168" spans="11:11" x14ac:dyDescent="0.3">
      <c r="K168" s="24"/>
    </row>
    <row r="169" spans="11:11" x14ac:dyDescent="0.3">
      <c r="K169" s="24"/>
    </row>
    <row r="170" spans="11:11" x14ac:dyDescent="0.3">
      <c r="K170" s="24"/>
    </row>
    <row r="171" spans="11:11" x14ac:dyDescent="0.3">
      <c r="K171" s="24"/>
    </row>
    <row r="172" spans="11:11" x14ac:dyDescent="0.3">
      <c r="K172" s="24"/>
    </row>
    <row r="173" spans="11:11" x14ac:dyDescent="0.3">
      <c r="K173" s="24"/>
    </row>
    <row r="174" spans="11:11" x14ac:dyDescent="0.3">
      <c r="K174" s="24"/>
    </row>
    <row r="175" spans="11:11" x14ac:dyDescent="0.3">
      <c r="K175" s="24"/>
    </row>
    <row r="176" spans="1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11:11" x14ac:dyDescent="0.3">
      <c r="K369" s="24"/>
    </row>
    <row r="370" spans="11:11" x14ac:dyDescent="0.3">
      <c r="K370" s="24"/>
    </row>
    <row r="371" spans="11:11" x14ac:dyDescent="0.3">
      <c r="K371" s="24"/>
    </row>
    <row r="372" spans="11:11" x14ac:dyDescent="0.3">
      <c r="K372" s="24"/>
    </row>
    <row r="373" spans="11:11" x14ac:dyDescent="0.3">
      <c r="K373" s="24"/>
    </row>
    <row r="374" spans="11:11" x14ac:dyDescent="0.3">
      <c r="K374" s="24"/>
    </row>
    <row r="375" spans="11:11" x14ac:dyDescent="0.3">
      <c r="K375" s="24"/>
    </row>
    <row r="376" spans="11:11" x14ac:dyDescent="0.3">
      <c r="K376" s="24"/>
    </row>
    <row r="377" spans="11:11" x14ac:dyDescent="0.3">
      <c r="K377" s="24"/>
    </row>
    <row r="378" spans="11:11" x14ac:dyDescent="0.3">
      <c r="K378" s="24"/>
    </row>
    <row r="379" spans="11:11" x14ac:dyDescent="0.3">
      <c r="K379" s="24"/>
    </row>
    <row r="380" spans="11:11" x14ac:dyDescent="0.3">
      <c r="K380" s="24"/>
    </row>
    <row r="381" spans="11:11" x14ac:dyDescent="0.3">
      <c r="K381" s="24"/>
    </row>
    <row r="382" spans="11:11" x14ac:dyDescent="0.3">
      <c r="K382" s="24"/>
    </row>
    <row r="383" spans="11:11" x14ac:dyDescent="0.3">
      <c r="K383" s="24"/>
    </row>
    <row r="384" spans="11:11" x14ac:dyDescent="0.3">
      <c r="K384" s="24"/>
    </row>
    <row r="385" spans="11:11" x14ac:dyDescent="0.3">
      <c r="K385" s="24"/>
    </row>
    <row r="386" spans="11:11" x14ac:dyDescent="0.3">
      <c r="K386" s="24"/>
    </row>
    <row r="387" spans="11:11" x14ac:dyDescent="0.3">
      <c r="K387" s="24"/>
    </row>
    <row r="388" spans="11:11" x14ac:dyDescent="0.3">
      <c r="K388" s="24"/>
    </row>
    <row r="389" spans="11:11" x14ac:dyDescent="0.3">
      <c r="K389" s="24"/>
    </row>
    <row r="390" spans="11:11" x14ac:dyDescent="0.3">
      <c r="K390" s="24"/>
    </row>
    <row r="391" spans="11:11" x14ac:dyDescent="0.3">
      <c r="K391" s="24"/>
    </row>
    <row r="392" spans="11:11" x14ac:dyDescent="0.3">
      <c r="K392" s="24"/>
    </row>
    <row r="393" spans="11:11" x14ac:dyDescent="0.3">
      <c r="K393" s="24"/>
    </row>
    <row r="394" spans="11:11" x14ac:dyDescent="0.3">
      <c r="K394" s="24"/>
    </row>
    <row r="395" spans="11:11" x14ac:dyDescent="0.3">
      <c r="K395" s="24"/>
    </row>
    <row r="396" spans="11:11" x14ac:dyDescent="0.3">
      <c r="K396" s="24"/>
    </row>
    <row r="397" spans="11:11" x14ac:dyDescent="0.3">
      <c r="K397" s="24"/>
    </row>
    <row r="398" spans="11:11" x14ac:dyDescent="0.3">
      <c r="K398" s="24"/>
    </row>
    <row r="399" spans="11:11" x14ac:dyDescent="0.3">
      <c r="K399" s="24"/>
    </row>
    <row r="400" spans="11:11" x14ac:dyDescent="0.3">
      <c r="K400" s="24"/>
    </row>
    <row r="401" spans="11:11" x14ac:dyDescent="0.3">
      <c r="K401" s="24"/>
    </row>
    <row r="402" spans="11:11" x14ac:dyDescent="0.3">
      <c r="K402" s="24"/>
    </row>
    <row r="403" spans="11:11" x14ac:dyDescent="0.3">
      <c r="K403" s="24"/>
    </row>
    <row r="404" spans="11:11" x14ac:dyDescent="0.3">
      <c r="K404" s="24"/>
    </row>
    <row r="405" spans="11:11" x14ac:dyDescent="0.3">
      <c r="K405" s="24"/>
    </row>
    <row r="406" spans="11:11" x14ac:dyDescent="0.3">
      <c r="K406" s="24"/>
    </row>
    <row r="407" spans="11:11" x14ac:dyDescent="0.3">
      <c r="K407" s="24"/>
    </row>
    <row r="408" spans="11:11" x14ac:dyDescent="0.3">
      <c r="K408" s="24"/>
    </row>
    <row r="409" spans="11:11" x14ac:dyDescent="0.3">
      <c r="K409" s="24"/>
    </row>
    <row r="410" spans="11:11" x14ac:dyDescent="0.3">
      <c r="K410" s="24"/>
    </row>
    <row r="411" spans="11:11" x14ac:dyDescent="0.3">
      <c r="K411" s="24"/>
    </row>
    <row r="412" spans="11:11" x14ac:dyDescent="0.3">
      <c r="K412" s="24"/>
    </row>
    <row r="413" spans="11:11" x14ac:dyDescent="0.3">
      <c r="K413" s="24"/>
    </row>
    <row r="414" spans="11:11" x14ac:dyDescent="0.3">
      <c r="K414" s="24"/>
    </row>
    <row r="415" spans="11:11" x14ac:dyDescent="0.3">
      <c r="K415" s="24"/>
    </row>
    <row r="416" spans="11:11" x14ac:dyDescent="0.3">
      <c r="K416" s="24"/>
    </row>
    <row r="417" spans="11:11" x14ac:dyDescent="0.3">
      <c r="K417" s="24"/>
    </row>
    <row r="418" spans="11:11" x14ac:dyDescent="0.3">
      <c r="K418" s="24"/>
    </row>
    <row r="419" spans="11:11" x14ac:dyDescent="0.3">
      <c r="K419" s="24"/>
    </row>
    <row r="420" spans="11:11" x14ac:dyDescent="0.3">
      <c r="K420" s="24"/>
    </row>
    <row r="421" spans="11:11" x14ac:dyDescent="0.3">
      <c r="K421" s="24"/>
    </row>
    <row r="422" spans="11:11" x14ac:dyDescent="0.3">
      <c r="K422" s="24"/>
    </row>
    <row r="423" spans="11:11" x14ac:dyDescent="0.3">
      <c r="K423" s="24"/>
    </row>
    <row r="424" spans="11:11" x14ac:dyDescent="0.3">
      <c r="K424" s="24"/>
    </row>
    <row r="425" spans="11:11" x14ac:dyDescent="0.3">
      <c r="K425" s="24"/>
    </row>
    <row r="426" spans="11:11" x14ac:dyDescent="0.3">
      <c r="K426" s="24"/>
    </row>
    <row r="427" spans="11:11" x14ac:dyDescent="0.3">
      <c r="K427" s="24"/>
    </row>
    <row r="428" spans="11:11" x14ac:dyDescent="0.3">
      <c r="K428" s="24"/>
    </row>
    <row r="429" spans="11:11" x14ac:dyDescent="0.3">
      <c r="K429" s="24"/>
    </row>
    <row r="430" spans="11:11" x14ac:dyDescent="0.3">
      <c r="K430" s="24"/>
    </row>
    <row r="431" spans="11:11" x14ac:dyDescent="0.3">
      <c r="K431" s="24"/>
    </row>
    <row r="432" spans="11:11" x14ac:dyDescent="0.3">
      <c r="K432" s="24"/>
    </row>
    <row r="433" spans="6:11" x14ac:dyDescent="0.3">
      <c r="K433" s="24"/>
    </row>
    <row r="434" spans="6:11" x14ac:dyDescent="0.3">
      <c r="K434" s="24"/>
    </row>
    <row r="435" spans="6:11" x14ac:dyDescent="0.3">
      <c r="F435" s="6"/>
      <c r="K435" s="24"/>
    </row>
  </sheetData>
  <sortState xmlns:xlrd2="http://schemas.microsoft.com/office/spreadsheetml/2017/richdata2" ref="A2:K25">
    <sortCondition descending="1" ref="K1:K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"/>
  <sheetViews>
    <sheetView workbookViewId="0">
      <pane ySplit="1" topLeftCell="A2" activePane="bottomLeft" state="frozen"/>
      <selection pane="bottomLeft" activeCell="G1" sqref="G1:J1"/>
    </sheetView>
  </sheetViews>
  <sheetFormatPr defaultColWidth="11.53515625" defaultRowHeight="12.45" x14ac:dyDescent="0.3"/>
  <cols>
    <col min="1" max="1" width="8.3046875" style="13" bestFit="1" customWidth="1"/>
    <col min="2" max="2" width="14.84375" style="13" bestFit="1" customWidth="1"/>
    <col min="3" max="3" width="7.15234375" style="13" bestFit="1" customWidth="1"/>
    <col min="4" max="4" width="4.23046875" style="13" bestFit="1" customWidth="1"/>
    <col min="5" max="5" width="28" style="13" bestFit="1" customWidth="1"/>
    <col min="6" max="6" width="7.07421875" style="13" bestFit="1" customWidth="1"/>
    <col min="7" max="7" width="11" style="13" bestFit="1" customWidth="1"/>
    <col min="8" max="8" width="7.53515625" style="13" bestFit="1" customWidth="1"/>
    <col min="9" max="9" width="11.3046875" style="13" bestFit="1" customWidth="1"/>
    <col min="10" max="10" width="9.07421875" style="13" bestFit="1" customWidth="1"/>
    <col min="11" max="16384" width="11.53515625" style="13"/>
  </cols>
  <sheetData>
    <row r="1" spans="1:10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M455"/>
  <sheetViews>
    <sheetView workbookViewId="0">
      <pane ySplit="1" topLeftCell="A2" activePane="bottomLeft" state="frozen"/>
      <selection activeCell="L1" sqref="L1"/>
      <selection pane="bottomLeft"/>
    </sheetView>
  </sheetViews>
  <sheetFormatPr defaultColWidth="12.53515625" defaultRowHeight="15.75" customHeight="1" outlineLevelCol="1" x14ac:dyDescent="0.3"/>
  <cols>
    <col min="1" max="1" width="8.23046875" style="3" bestFit="1" customWidth="1"/>
    <col min="2" max="2" width="8.3046875" style="3" bestFit="1" customWidth="1"/>
    <col min="3" max="3" width="7.15234375" style="3" bestFit="1" customWidth="1"/>
    <col min="4" max="4" width="4.23046875" style="3" bestFit="1" customWidth="1"/>
    <col min="5" max="5" width="28" style="3" bestFit="1" customWidth="1" collapsed="1"/>
    <col min="6" max="6" width="40.382812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5.3046875" style="3" bestFit="1" customWidth="1"/>
    <col min="12" max="16384" width="12.53515625" style="3"/>
  </cols>
  <sheetData>
    <row r="1" spans="1:13" s="10" customFormat="1" ht="12.45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ht="12.45" x14ac:dyDescent="0.3">
      <c r="A2" t="s">
        <v>170</v>
      </c>
      <c r="B2" t="s">
        <v>171</v>
      </c>
      <c r="C2" t="s">
        <v>37</v>
      </c>
      <c r="D2">
        <v>70</v>
      </c>
      <c r="E2" s="2" t="s">
        <v>15</v>
      </c>
      <c r="F2" s="19" t="str">
        <f>A2&amp;B2&amp;C2&amp;E2</f>
        <v>PeterWasylakMGATE CITY STRIDERS</v>
      </c>
      <c r="G2" s="22">
        <f>SUMIF('Aviation 4M'!$F$2:$F$300,$F2,'Aviation 4M'!$J$2:$J$300)</f>
        <v>0</v>
      </c>
      <c r="H2" s="22">
        <f>SUMIF('Capital City Classic'!$F$2:$F$300,$F2,'Capital City Classic'!$J$2:$J$300)</f>
        <v>43</v>
      </c>
      <c r="I2" s="22">
        <f>SUMIF('Auburn 10M'!$F$2:$F$296,$F2,'Auburn 10M'!$J$2:$J$296)</f>
        <v>52</v>
      </c>
      <c r="J2" s="22">
        <f>SUMIF('Tiger 12K'!$F$2:$F$300,$F2,'Tiger 12K'!$J$2:$J$300)</f>
        <v>0</v>
      </c>
      <c r="K2" s="24">
        <f>SUM(G2:J2)</f>
        <v>95</v>
      </c>
    </row>
    <row r="3" spans="1:13" ht="12.45" x14ac:dyDescent="0.3">
      <c r="A3" s="3" t="s">
        <v>49</v>
      </c>
      <c r="B3" s="3" t="s">
        <v>124</v>
      </c>
      <c r="C3" s="3" t="s">
        <v>37</v>
      </c>
      <c r="D3" s="3">
        <v>72</v>
      </c>
      <c r="E3" s="3" t="s">
        <v>17</v>
      </c>
      <c r="F3" s="19" t="str">
        <f>A3&amp;B3&amp;C3&amp;E3</f>
        <v>ThomasConleyMMILLENNIUM RUNNING</v>
      </c>
      <c r="G3" s="22">
        <f>SUMIF('Aviation 4M'!$F$2:$F$300,$F3,'Aviation 4M'!$J$2:$J$300)</f>
        <v>22.5</v>
      </c>
      <c r="H3" s="22">
        <f>SUMIF('Capital City Classic'!$F$2:$F$300,$F3,'Capital City Classic'!$J$2:$J$300)</f>
        <v>9.5</v>
      </c>
      <c r="I3" s="22">
        <f>SUMIF('Auburn 10M'!$F$2:$F$296,$F3,'Auburn 10M'!$J$2:$J$296)</f>
        <v>1.3</v>
      </c>
      <c r="J3" s="22">
        <f>SUMIF('Tiger 12K'!$F$2:$F$300,$F3,'Tiger 12K'!$J$2:$J$300)</f>
        <v>0</v>
      </c>
      <c r="K3" s="24">
        <f>SUM(G3:J3)</f>
        <v>33.299999999999997</v>
      </c>
    </row>
    <row r="4" spans="1:13" ht="12.45" x14ac:dyDescent="0.3">
      <c r="A4" t="s">
        <v>216</v>
      </c>
      <c r="B4" t="s">
        <v>217</v>
      </c>
      <c r="C4" t="s">
        <v>37</v>
      </c>
      <c r="D4">
        <v>70</v>
      </c>
      <c r="E4" s="2" t="s">
        <v>16</v>
      </c>
      <c r="F4" s="19" t="str">
        <f>A4&amp;B4&amp;C4&amp;E4</f>
        <v>GarySomogieMGREATER DERRY TRACK CLUB</v>
      </c>
      <c r="G4" s="22">
        <f>SUMIF('Aviation 4M'!$F$2:$F$300,$F4,'Aviation 4M'!$J$2:$J$300)</f>
        <v>0</v>
      </c>
      <c r="H4" s="22">
        <f>SUMIF('Capital City Classic'!$F$2:$F$300,$F4,'Capital City Classic'!$J$2:$J$300)</f>
        <v>5</v>
      </c>
      <c r="I4" s="22">
        <f>SUMIF('Auburn 10M'!$F$2:$F$296,$F4,'Auburn 10M'!$J$2:$J$296)</f>
        <v>3</v>
      </c>
      <c r="J4" s="22">
        <f>SUMIF('Tiger 12K'!$F$2:$F$300,$F4,'Tiger 12K'!$J$2:$J$300)</f>
        <v>21</v>
      </c>
      <c r="K4" s="24">
        <f>SUM(G4:J4)</f>
        <v>29</v>
      </c>
    </row>
    <row r="5" spans="1:13" ht="12.45" x14ac:dyDescent="0.3">
      <c r="A5" s="3" t="s">
        <v>145</v>
      </c>
      <c r="B5" t="s">
        <v>146</v>
      </c>
      <c r="C5" s="3" t="s">
        <v>37</v>
      </c>
      <c r="D5" s="3">
        <v>73</v>
      </c>
      <c r="E5" s="3" t="s">
        <v>17</v>
      </c>
      <c r="F5" s="19" t="str">
        <f>A5&amp;B5&amp;C5&amp;E5</f>
        <v>GeorgeSheldonMMILLENNIUM RUNNING</v>
      </c>
      <c r="G5" s="22">
        <f>SUMIF('Aviation 4M'!$F$2:$F$300,$F5,'Aviation 4M'!$J$2:$J$300)</f>
        <v>14.5</v>
      </c>
      <c r="H5" s="22">
        <f>SUMIF('Capital City Classic'!$F$2:$F$300,$F5,'Capital City Classic'!$J$2:$J$300)</f>
        <v>3</v>
      </c>
      <c r="I5" s="22">
        <f>SUMIF('Auburn 10M'!$F$2:$F$296,$F5,'Auburn 10M'!$J$2:$J$296)</f>
        <v>1</v>
      </c>
      <c r="J5" s="22">
        <f>SUMIF('Tiger 12K'!$F$2:$F$300,$F5,'Tiger 12K'!$J$2:$J$300)</f>
        <v>0</v>
      </c>
      <c r="K5" s="24">
        <f>SUM(G5:J5)</f>
        <v>18.5</v>
      </c>
    </row>
    <row r="6" spans="1:13" ht="12.45" x14ac:dyDescent="0.3">
      <c r="A6" s="3" t="s">
        <v>58</v>
      </c>
      <c r="B6" s="3" t="s">
        <v>456</v>
      </c>
      <c r="C6" s="3" t="s">
        <v>37</v>
      </c>
      <c r="D6" s="3">
        <v>70</v>
      </c>
      <c r="E6" s="3" t="s">
        <v>17</v>
      </c>
      <c r="F6" s="19" t="str">
        <f>A6&amp;B6&amp;C6&amp;E6</f>
        <v>KevinDurkinMMILLENNIUM RUNNING</v>
      </c>
      <c r="G6" s="22">
        <f>SUMIF('Aviation 4M'!$F$2:$F$300,$F6,'Aviation 4M'!$J$2:$J$300)</f>
        <v>0</v>
      </c>
      <c r="H6" s="22">
        <f>SUMIF('Capital City Classic'!$F$2:$F$300,$F6,'Capital City Classic'!$J$2:$J$300)</f>
        <v>0</v>
      </c>
      <c r="I6" s="22">
        <f>SUMIF('Auburn 10M'!$F$2:$F$296,$F6,'Auburn 10M'!$J$2:$J$296)</f>
        <v>9.5</v>
      </c>
      <c r="J6" s="22">
        <f>SUMIF('Tiger 12K'!$F$2:$F$300,$F6,'Tiger 12K'!$J$2:$J$300)</f>
        <v>0</v>
      </c>
      <c r="K6" s="24">
        <f>SUM(G6:J6)</f>
        <v>9.5</v>
      </c>
    </row>
    <row r="7" spans="1:13" ht="12.45" x14ac:dyDescent="0.3">
      <c r="A7" s="3" t="s">
        <v>480</v>
      </c>
      <c r="B7" s="3" t="s">
        <v>481</v>
      </c>
      <c r="C7" s="3" t="s">
        <v>37</v>
      </c>
      <c r="D7" s="3">
        <v>71</v>
      </c>
      <c r="E7" s="3" t="s">
        <v>17</v>
      </c>
      <c r="F7" s="19" t="str">
        <f>A7&amp;B7&amp;C7&amp;E7</f>
        <v>DickJardineMMILLENNIUM RUNNING</v>
      </c>
      <c r="G7" s="22">
        <f>SUMIF('Aviation 4M'!$F$2:$F$300,$F7,'Aviation 4M'!$J$2:$J$300)</f>
        <v>0</v>
      </c>
      <c r="H7" s="22">
        <f>SUMIF('Capital City Classic'!$F$2:$F$300,$F7,'Capital City Classic'!$J$2:$J$300)</f>
        <v>0</v>
      </c>
      <c r="I7" s="22">
        <f>SUMIF('Auburn 10M'!$F$2:$F$296,$F7,'Auburn 10M'!$J$2:$J$296)</f>
        <v>4.5</v>
      </c>
      <c r="J7" s="22">
        <f>SUMIF('Tiger 12K'!$F$2:$F$300,$F7,'Tiger 12K'!$J$2:$J$300)</f>
        <v>0</v>
      </c>
      <c r="K7" s="24">
        <f>SUM(G7:J7)</f>
        <v>4.5</v>
      </c>
    </row>
    <row r="8" spans="1:13" ht="12.45" x14ac:dyDescent="0.3">
      <c r="A8" t="s">
        <v>222</v>
      </c>
      <c r="B8" t="s">
        <v>223</v>
      </c>
      <c r="C8" t="s">
        <v>37</v>
      </c>
      <c r="D8">
        <v>79</v>
      </c>
      <c r="E8" s="2" t="s">
        <v>15</v>
      </c>
      <c r="F8" s="19" t="str">
        <f>A8&amp;B8&amp;C8&amp;E8</f>
        <v>RaymondBoutotteMGATE CITY STRIDERS</v>
      </c>
      <c r="G8" s="22">
        <f>SUMIF('Aviation 4M'!$F$2:$F$300,$F8,'Aviation 4M'!$J$2:$J$300)</f>
        <v>0</v>
      </c>
      <c r="H8" s="22">
        <f>SUMIF('Capital City Classic'!$F$2:$F$300,$F8,'Capital City Classic'!$J$2:$J$300)</f>
        <v>3.5</v>
      </c>
      <c r="I8" s="22">
        <f>SUMIF('Auburn 10M'!$F$2:$F$296,$F8,'Auburn 10M'!$J$2:$J$296)</f>
        <v>0</v>
      </c>
      <c r="J8" s="22">
        <f>SUMIF('Tiger 12K'!$F$2:$F$300,$F8,'Tiger 12K'!$J$2:$J$300)</f>
        <v>0</v>
      </c>
      <c r="K8" s="24">
        <f>SUM(G8:J8)</f>
        <v>3.5</v>
      </c>
    </row>
    <row r="9" spans="1:13" ht="12.45" x14ac:dyDescent="0.3">
      <c r="A9" t="s">
        <v>224</v>
      </c>
      <c r="B9" t="s">
        <v>225</v>
      </c>
      <c r="C9" t="s">
        <v>37</v>
      </c>
      <c r="D9">
        <v>73</v>
      </c>
      <c r="E9" s="3" t="s">
        <v>17</v>
      </c>
      <c r="F9" s="19" t="str">
        <f>A9&amp;B9&amp;C9&amp;E9</f>
        <v>FrederickAndersonMMILLENNIUM RUNNING</v>
      </c>
      <c r="G9" s="22">
        <f>SUMIF('Aviation 4M'!$F$2:$F$300,$F9,'Aviation 4M'!$J$2:$J$300)</f>
        <v>0</v>
      </c>
      <c r="H9" s="22">
        <f>SUMIF('Capital City Classic'!$F$2:$F$300,$F9,'Capital City Classic'!$J$2:$J$300)</f>
        <v>3.25</v>
      </c>
      <c r="I9" s="22">
        <f>SUMIF('Auburn 10M'!$F$2:$F$296,$F9,'Auburn 10M'!$J$2:$J$296)</f>
        <v>0</v>
      </c>
      <c r="J9" s="22">
        <f>SUMIF('Tiger 12K'!$F$2:$F$300,$F9,'Tiger 12K'!$J$2:$J$300)</f>
        <v>0</v>
      </c>
      <c r="K9" s="24">
        <f>SUM(G9:J9)</f>
        <v>3.25</v>
      </c>
    </row>
    <row r="10" spans="1:13" ht="12.45" x14ac:dyDescent="0.3">
      <c r="A10" t="s">
        <v>74</v>
      </c>
      <c r="B10" t="s">
        <v>231</v>
      </c>
      <c r="C10" t="s">
        <v>37</v>
      </c>
      <c r="D10">
        <v>73</v>
      </c>
      <c r="E10" s="3" t="s">
        <v>17</v>
      </c>
      <c r="F10" s="19" t="str">
        <f>A10&amp;B10&amp;C10&amp;E10</f>
        <v>JamesLoveringMMILLENNIUM RUNNING</v>
      </c>
      <c r="G10" s="22">
        <f>SUMIF('Aviation 4M'!$F$2:$F$300,$F10,'Aviation 4M'!$J$2:$J$300)</f>
        <v>0</v>
      </c>
      <c r="H10" s="22">
        <f>SUMIF('Capital City Classic'!$F$2:$F$300,$F10,'Capital City Classic'!$J$2:$J$300)</f>
        <v>1.6</v>
      </c>
      <c r="I10" s="22">
        <f>SUMIF('Auburn 10M'!$F$2:$F$296,$F10,'Auburn 10M'!$J$2:$J$296)</f>
        <v>0</v>
      </c>
      <c r="J10" s="22">
        <f>SUMIF('Tiger 12K'!$F$2:$F$300,$F10,'Tiger 12K'!$J$2:$J$300)</f>
        <v>0</v>
      </c>
      <c r="K10" s="24">
        <f>SUM(G10:J10)</f>
        <v>1.6</v>
      </c>
    </row>
    <row r="11" spans="1:13" ht="12.45" x14ac:dyDescent="0.3">
      <c r="A11" t="s">
        <v>139</v>
      </c>
      <c r="B11" t="s">
        <v>232</v>
      </c>
      <c r="C11" t="s">
        <v>37</v>
      </c>
      <c r="D11">
        <v>72</v>
      </c>
      <c r="E11" s="2" t="s">
        <v>16</v>
      </c>
      <c r="F11" s="19" t="str">
        <f>A11&amp;B11&amp;C11&amp;E11</f>
        <v>RobertKneppMGREATER DERRY TRACK CLUB</v>
      </c>
      <c r="G11" s="22">
        <f>SUMIF('Aviation 4M'!$F$2:$F$300,$F11,'Aviation 4M'!$J$2:$J$300)</f>
        <v>0</v>
      </c>
      <c r="H11" s="22">
        <f>SUMIF('Capital City Classic'!$F$2:$F$300,$F11,'Capital City Classic'!$J$2:$J$300)</f>
        <v>1.5</v>
      </c>
      <c r="I11" s="22">
        <f>SUMIF('Auburn 10M'!$F$2:$F$296,$F11,'Auburn 10M'!$J$2:$J$296)</f>
        <v>0</v>
      </c>
      <c r="J11" s="22">
        <f>SUMIF('Tiger 12K'!$F$2:$F$300,$F11,'Tiger 12K'!$J$2:$J$300)</f>
        <v>0</v>
      </c>
      <c r="K11" s="24">
        <f>SUM(G11:J11)</f>
        <v>1.5</v>
      </c>
    </row>
    <row r="12" spans="1:13" ht="12.45" x14ac:dyDescent="0.3">
      <c r="K12" s="24"/>
    </row>
    <row r="13" spans="1:13" ht="12.45" x14ac:dyDescent="0.3">
      <c r="K13" s="24"/>
    </row>
    <row r="14" spans="1:13" ht="12.45" x14ac:dyDescent="0.3">
      <c r="K14" s="24"/>
    </row>
    <row r="15" spans="1:13" ht="12.45" x14ac:dyDescent="0.3">
      <c r="K15" s="24"/>
    </row>
    <row r="16" spans="1:13" ht="12.45" x14ac:dyDescent="0.3">
      <c r="K16" s="24"/>
    </row>
    <row r="17" spans="11:11" ht="12.45" x14ac:dyDescent="0.3">
      <c r="K17" s="24"/>
    </row>
    <row r="18" spans="11:11" ht="12.45" x14ac:dyDescent="0.3">
      <c r="K18" s="24"/>
    </row>
    <row r="19" spans="11:11" ht="12.45" x14ac:dyDescent="0.3">
      <c r="K19" s="24"/>
    </row>
    <row r="20" spans="11:11" ht="12.45" x14ac:dyDescent="0.3">
      <c r="K20" s="24"/>
    </row>
    <row r="21" spans="11:11" ht="12.45" x14ac:dyDescent="0.3">
      <c r="K21" s="24"/>
    </row>
    <row r="22" spans="11:11" ht="12.45" x14ac:dyDescent="0.3">
      <c r="K22" s="24"/>
    </row>
    <row r="23" spans="11:11" ht="12.45" x14ac:dyDescent="0.3">
      <c r="K23" s="24"/>
    </row>
    <row r="24" spans="11:11" ht="12.45" x14ac:dyDescent="0.3">
      <c r="K24" s="24"/>
    </row>
    <row r="25" spans="11:11" ht="12.45" x14ac:dyDescent="0.3">
      <c r="K25" s="24"/>
    </row>
    <row r="26" spans="11:11" ht="12.45" x14ac:dyDescent="0.3">
      <c r="K26" s="24"/>
    </row>
    <row r="27" spans="11:11" ht="12.45" x14ac:dyDescent="0.3">
      <c r="K27" s="24"/>
    </row>
    <row r="28" spans="11:11" ht="12.45" x14ac:dyDescent="0.3">
      <c r="K28" s="24"/>
    </row>
    <row r="29" spans="11:11" ht="12.45" x14ac:dyDescent="0.3">
      <c r="K29" s="24"/>
    </row>
    <row r="30" spans="11:11" ht="12.45" x14ac:dyDescent="0.3">
      <c r="K30" s="24"/>
    </row>
    <row r="31" spans="11:11" ht="12.45" x14ac:dyDescent="0.3">
      <c r="K31" s="24"/>
    </row>
    <row r="32" spans="11:11" ht="12.45" x14ac:dyDescent="0.3">
      <c r="K32" s="24"/>
    </row>
    <row r="33" spans="11:11" ht="12.45" x14ac:dyDescent="0.3">
      <c r="K33" s="24"/>
    </row>
    <row r="34" spans="11:11" ht="12.45" x14ac:dyDescent="0.3">
      <c r="K34" s="24"/>
    </row>
    <row r="35" spans="11:11" ht="12.45" x14ac:dyDescent="0.3">
      <c r="K35" s="24"/>
    </row>
    <row r="36" spans="11:11" ht="12.45" x14ac:dyDescent="0.3">
      <c r="K36" s="24"/>
    </row>
    <row r="37" spans="11:11" ht="12.45" x14ac:dyDescent="0.3">
      <c r="K37" s="24"/>
    </row>
    <row r="38" spans="11:11" ht="12.45" x14ac:dyDescent="0.3">
      <c r="K38" s="24"/>
    </row>
    <row r="39" spans="11:11" ht="12.45" x14ac:dyDescent="0.3">
      <c r="K39" s="24"/>
    </row>
    <row r="40" spans="11:11" ht="12.45" x14ac:dyDescent="0.3">
      <c r="K40" s="24"/>
    </row>
    <row r="41" spans="11:11" ht="12.45" x14ac:dyDescent="0.3">
      <c r="K41" s="24"/>
    </row>
    <row r="42" spans="11:11" ht="12.45" x14ac:dyDescent="0.3">
      <c r="K42" s="24"/>
    </row>
    <row r="43" spans="11:11" ht="12.45" x14ac:dyDescent="0.3">
      <c r="K43" s="24"/>
    </row>
    <row r="44" spans="11:11" ht="12.45" x14ac:dyDescent="0.3">
      <c r="K44" s="24"/>
    </row>
    <row r="45" spans="11:11" ht="12.45" x14ac:dyDescent="0.3">
      <c r="K45" s="24"/>
    </row>
    <row r="46" spans="11:11" ht="12.45" x14ac:dyDescent="0.3">
      <c r="K46" s="24"/>
    </row>
    <row r="47" spans="11:11" ht="12.45" x14ac:dyDescent="0.3">
      <c r="K47" s="24"/>
    </row>
    <row r="48" spans="11:11" ht="12.45" x14ac:dyDescent="0.3">
      <c r="K48" s="24"/>
    </row>
    <row r="49" spans="11:11" ht="12.45" x14ac:dyDescent="0.3">
      <c r="K49" s="24"/>
    </row>
    <row r="50" spans="11:11" ht="12.45" x14ac:dyDescent="0.3">
      <c r="K50" s="24"/>
    </row>
    <row r="51" spans="11:11" ht="12.45" x14ac:dyDescent="0.3">
      <c r="K51" s="24"/>
    </row>
    <row r="52" spans="11:11" ht="12.45" x14ac:dyDescent="0.3">
      <c r="K52" s="24"/>
    </row>
    <row r="53" spans="11:11" ht="12.45" x14ac:dyDescent="0.3">
      <c r="K53" s="24"/>
    </row>
    <row r="54" spans="11:11" ht="12.45" x14ac:dyDescent="0.3">
      <c r="K54" s="24"/>
    </row>
    <row r="55" spans="11:11" ht="12.45" x14ac:dyDescent="0.3">
      <c r="K55" s="24"/>
    </row>
    <row r="56" spans="11:11" ht="12.45" x14ac:dyDescent="0.3">
      <c r="K56" s="24"/>
    </row>
    <row r="57" spans="11:11" ht="12.45" x14ac:dyDescent="0.3">
      <c r="K57" s="24"/>
    </row>
    <row r="58" spans="11:11" ht="12.45" x14ac:dyDescent="0.3">
      <c r="K58" s="24"/>
    </row>
    <row r="59" spans="11:11" ht="12.45" x14ac:dyDescent="0.3">
      <c r="K59" s="24"/>
    </row>
    <row r="60" spans="11:11" ht="12.45" x14ac:dyDescent="0.3">
      <c r="K60" s="24"/>
    </row>
    <row r="61" spans="11:11" ht="12.45" x14ac:dyDescent="0.3">
      <c r="K61" s="24"/>
    </row>
    <row r="62" spans="11:11" ht="12.45" x14ac:dyDescent="0.3">
      <c r="K62" s="24"/>
    </row>
    <row r="63" spans="11:11" ht="12.45" x14ac:dyDescent="0.3">
      <c r="K63" s="24"/>
    </row>
    <row r="64" spans="11:11" ht="12.45" x14ac:dyDescent="0.3">
      <c r="K64" s="24"/>
    </row>
    <row r="65" spans="11:11" ht="12.45" x14ac:dyDescent="0.3">
      <c r="K65" s="24"/>
    </row>
    <row r="66" spans="11:11" ht="12.45" x14ac:dyDescent="0.3">
      <c r="K66" s="24"/>
    </row>
    <row r="67" spans="11:11" ht="12.45" x14ac:dyDescent="0.3">
      <c r="K67" s="24"/>
    </row>
    <row r="68" spans="11:11" ht="12.45" x14ac:dyDescent="0.3">
      <c r="K68" s="24"/>
    </row>
    <row r="69" spans="11:11" ht="12.45" x14ac:dyDescent="0.3">
      <c r="K69" s="24"/>
    </row>
    <row r="70" spans="11:11" ht="12.45" x14ac:dyDescent="0.3">
      <c r="K70" s="24"/>
    </row>
    <row r="71" spans="11:11" ht="12.45" x14ac:dyDescent="0.3">
      <c r="K71" s="24"/>
    </row>
    <row r="72" spans="11:11" ht="12.45" x14ac:dyDescent="0.3">
      <c r="K72" s="24"/>
    </row>
    <row r="73" spans="11:11" ht="12.45" x14ac:dyDescent="0.3">
      <c r="K73" s="24"/>
    </row>
    <row r="74" spans="11:11" ht="12.45" x14ac:dyDescent="0.3">
      <c r="K74" s="24"/>
    </row>
    <row r="75" spans="11:11" ht="12.45" x14ac:dyDescent="0.3">
      <c r="K75" s="24"/>
    </row>
    <row r="76" spans="11:11" ht="12.45" x14ac:dyDescent="0.3">
      <c r="K76" s="24"/>
    </row>
    <row r="77" spans="11:11" ht="12.45" x14ac:dyDescent="0.3">
      <c r="K77" s="24"/>
    </row>
    <row r="78" spans="11:11" ht="12.45" x14ac:dyDescent="0.3">
      <c r="K78" s="24"/>
    </row>
    <row r="79" spans="11:11" ht="12.45" x14ac:dyDescent="0.3">
      <c r="K79" s="24"/>
    </row>
    <row r="80" spans="11:11" ht="12.45" x14ac:dyDescent="0.3">
      <c r="K80" s="24"/>
    </row>
    <row r="81" spans="11:11" ht="12.45" x14ac:dyDescent="0.3">
      <c r="K81" s="24"/>
    </row>
    <row r="82" spans="11:11" ht="12.45" x14ac:dyDescent="0.3">
      <c r="K82" s="24"/>
    </row>
    <row r="83" spans="11:11" ht="12.45" x14ac:dyDescent="0.3">
      <c r="K83" s="24"/>
    </row>
    <row r="84" spans="11:11" ht="12.45" x14ac:dyDescent="0.3">
      <c r="K84" s="24"/>
    </row>
    <row r="85" spans="11:11" ht="12.45" x14ac:dyDescent="0.3">
      <c r="K85" s="24"/>
    </row>
    <row r="86" spans="11:11" ht="12.45" x14ac:dyDescent="0.3">
      <c r="K86" s="24"/>
    </row>
    <row r="87" spans="11:11" ht="12.45" x14ac:dyDescent="0.3">
      <c r="K87" s="24"/>
    </row>
    <row r="88" spans="11:11" ht="12.45" x14ac:dyDescent="0.3">
      <c r="K88" s="24"/>
    </row>
    <row r="89" spans="11:11" ht="12.45" x14ac:dyDescent="0.3">
      <c r="K89" s="24"/>
    </row>
    <row r="90" spans="11:11" ht="12.45" x14ac:dyDescent="0.3">
      <c r="K90" s="24"/>
    </row>
    <row r="91" spans="11:11" ht="12.45" x14ac:dyDescent="0.3">
      <c r="K91" s="24"/>
    </row>
    <row r="92" spans="11:11" ht="12.45" x14ac:dyDescent="0.3">
      <c r="K92" s="24"/>
    </row>
    <row r="93" spans="11:11" ht="12.45" x14ac:dyDescent="0.3">
      <c r="K93" s="24"/>
    </row>
    <row r="94" spans="11:11" ht="12.45" x14ac:dyDescent="0.3">
      <c r="K94" s="24"/>
    </row>
    <row r="95" spans="11:11" ht="12.45" x14ac:dyDescent="0.3">
      <c r="K95" s="24"/>
    </row>
    <row r="96" spans="11:11" ht="12.45" x14ac:dyDescent="0.3">
      <c r="K96" s="24"/>
    </row>
    <row r="97" spans="11:11" ht="12.45" x14ac:dyDescent="0.3">
      <c r="K97" s="24"/>
    </row>
    <row r="98" spans="11:11" ht="12.45" x14ac:dyDescent="0.3">
      <c r="K98" s="24"/>
    </row>
    <row r="99" spans="11:11" ht="12.45" x14ac:dyDescent="0.3">
      <c r="K99" s="24"/>
    </row>
    <row r="100" spans="11:11" ht="12.45" x14ac:dyDescent="0.3">
      <c r="K100" s="24"/>
    </row>
    <row r="101" spans="11:11" ht="12.45" x14ac:dyDescent="0.3">
      <c r="K101" s="24"/>
    </row>
    <row r="102" spans="11:11" ht="12.45" x14ac:dyDescent="0.3">
      <c r="K102" s="24"/>
    </row>
    <row r="103" spans="11:11" ht="12.45" x14ac:dyDescent="0.3">
      <c r="K103" s="24"/>
    </row>
    <row r="104" spans="11:11" ht="12.45" x14ac:dyDescent="0.3">
      <c r="K104" s="24"/>
    </row>
    <row r="105" spans="11:11" ht="12.45" x14ac:dyDescent="0.3">
      <c r="K105" s="24"/>
    </row>
    <row r="106" spans="11:11" ht="12.45" x14ac:dyDescent="0.3">
      <c r="K106" s="24"/>
    </row>
    <row r="107" spans="11:11" ht="12.45" x14ac:dyDescent="0.3">
      <c r="K107" s="24"/>
    </row>
    <row r="108" spans="11:11" ht="12.45" x14ac:dyDescent="0.3">
      <c r="K108" s="24"/>
    </row>
    <row r="109" spans="11:11" ht="12.45" x14ac:dyDescent="0.3">
      <c r="K109" s="24"/>
    </row>
    <row r="110" spans="11:11" ht="12.45" x14ac:dyDescent="0.3">
      <c r="K110" s="24"/>
    </row>
    <row r="111" spans="11:11" ht="12.45" x14ac:dyDescent="0.3">
      <c r="K111" s="24"/>
    </row>
    <row r="112" spans="11:11" ht="12.45" x14ac:dyDescent="0.3">
      <c r="K112" s="24"/>
    </row>
    <row r="113" spans="11:11" ht="12.45" x14ac:dyDescent="0.3">
      <c r="K113" s="24"/>
    </row>
    <row r="114" spans="11:11" ht="12.45" x14ac:dyDescent="0.3">
      <c r="K114" s="24"/>
    </row>
    <row r="115" spans="11:11" ht="12.45" x14ac:dyDescent="0.3">
      <c r="K115" s="24"/>
    </row>
    <row r="116" spans="11:11" ht="12.45" x14ac:dyDescent="0.3">
      <c r="K116" s="24"/>
    </row>
    <row r="117" spans="11:11" ht="12.45" x14ac:dyDescent="0.3">
      <c r="K117" s="24"/>
    </row>
    <row r="118" spans="11:11" ht="12.45" x14ac:dyDescent="0.3">
      <c r="K118" s="24"/>
    </row>
    <row r="119" spans="11:11" ht="12.45" x14ac:dyDescent="0.3">
      <c r="K119" s="24"/>
    </row>
    <row r="120" spans="11:11" ht="12.45" x14ac:dyDescent="0.3">
      <c r="K120" s="24"/>
    </row>
    <row r="121" spans="11:11" ht="12.45" x14ac:dyDescent="0.3">
      <c r="K121" s="24"/>
    </row>
    <row r="122" spans="11:11" ht="12.45" x14ac:dyDescent="0.3">
      <c r="K122" s="24"/>
    </row>
    <row r="123" spans="11:11" ht="12.45" x14ac:dyDescent="0.3">
      <c r="K123" s="24"/>
    </row>
    <row r="124" spans="11:11" ht="12.45" x14ac:dyDescent="0.3">
      <c r="K124" s="24"/>
    </row>
    <row r="125" spans="11:11" ht="12.45" x14ac:dyDescent="0.3">
      <c r="K125" s="24"/>
    </row>
    <row r="126" spans="11:11" ht="12.45" x14ac:dyDescent="0.3">
      <c r="K126" s="24"/>
    </row>
    <row r="127" spans="11:11" ht="12.45" x14ac:dyDescent="0.3">
      <c r="K127" s="24"/>
    </row>
    <row r="128" spans="11:11" ht="12.45" x14ac:dyDescent="0.3">
      <c r="K128" s="24"/>
    </row>
    <row r="129" spans="11:11" ht="12.45" x14ac:dyDescent="0.3">
      <c r="K129" s="24"/>
    </row>
    <row r="130" spans="11:11" ht="12.45" x14ac:dyDescent="0.3">
      <c r="K130" s="24"/>
    </row>
    <row r="131" spans="11:11" ht="12.45" x14ac:dyDescent="0.3">
      <c r="K131" s="24"/>
    </row>
    <row r="132" spans="11:11" ht="12.45" x14ac:dyDescent="0.3">
      <c r="K132" s="24"/>
    </row>
    <row r="133" spans="11:11" ht="12.45" x14ac:dyDescent="0.3">
      <c r="K133" s="24"/>
    </row>
    <row r="134" spans="11:11" ht="12.45" x14ac:dyDescent="0.3">
      <c r="K134" s="24"/>
    </row>
    <row r="135" spans="11:11" ht="12.45" x14ac:dyDescent="0.3">
      <c r="K135" s="24"/>
    </row>
    <row r="136" spans="11:11" ht="12.45" x14ac:dyDescent="0.3">
      <c r="K136" s="24"/>
    </row>
    <row r="137" spans="11:11" ht="12.45" x14ac:dyDescent="0.3">
      <c r="K137" s="24"/>
    </row>
    <row r="138" spans="11:11" ht="12.45" x14ac:dyDescent="0.3">
      <c r="K138" s="24"/>
    </row>
    <row r="139" spans="11:11" ht="12.45" x14ac:dyDescent="0.3">
      <c r="K139" s="24"/>
    </row>
    <row r="140" spans="11:11" ht="12.45" x14ac:dyDescent="0.3">
      <c r="K140" s="24"/>
    </row>
    <row r="141" spans="11:11" ht="12.45" x14ac:dyDescent="0.3">
      <c r="K141" s="24"/>
    </row>
    <row r="142" spans="11:11" ht="12.45" x14ac:dyDescent="0.3">
      <c r="K142" s="24"/>
    </row>
    <row r="143" spans="11:11" ht="12.45" x14ac:dyDescent="0.3">
      <c r="K143" s="24"/>
    </row>
    <row r="144" spans="11:11" ht="12.45" x14ac:dyDescent="0.3">
      <c r="K144" s="24"/>
    </row>
    <row r="145" spans="11:11" ht="12.45" x14ac:dyDescent="0.3">
      <c r="K145" s="24"/>
    </row>
    <row r="146" spans="11:11" ht="12.45" x14ac:dyDescent="0.3">
      <c r="K146" s="24"/>
    </row>
    <row r="147" spans="11:11" ht="12.45" x14ac:dyDescent="0.3">
      <c r="K147" s="24"/>
    </row>
    <row r="148" spans="11:11" ht="12.45" x14ac:dyDescent="0.3">
      <c r="K148" s="24"/>
    </row>
    <row r="149" spans="11:11" ht="12.45" x14ac:dyDescent="0.3">
      <c r="K149" s="24"/>
    </row>
    <row r="150" spans="11:11" ht="12.45" x14ac:dyDescent="0.3">
      <c r="K150" s="24"/>
    </row>
    <row r="151" spans="11:11" ht="12.45" x14ac:dyDescent="0.3">
      <c r="K151" s="24"/>
    </row>
    <row r="152" spans="11:11" ht="12.45" x14ac:dyDescent="0.3">
      <c r="K152" s="24"/>
    </row>
    <row r="153" spans="11:11" ht="12.45" x14ac:dyDescent="0.3">
      <c r="K153" s="24"/>
    </row>
    <row r="154" spans="11:11" ht="12.45" x14ac:dyDescent="0.3">
      <c r="K154" s="24"/>
    </row>
    <row r="155" spans="11:11" ht="12.45" x14ac:dyDescent="0.3">
      <c r="K155" s="24"/>
    </row>
    <row r="156" spans="11:11" ht="12.45" x14ac:dyDescent="0.3">
      <c r="K156" s="24"/>
    </row>
    <row r="157" spans="11:11" ht="12.45" x14ac:dyDescent="0.3">
      <c r="K157" s="24"/>
    </row>
    <row r="158" spans="11:11" ht="12.45" x14ac:dyDescent="0.3">
      <c r="K158" s="24"/>
    </row>
    <row r="159" spans="11:11" ht="12.45" x14ac:dyDescent="0.3">
      <c r="K159" s="24"/>
    </row>
    <row r="160" spans="11:11" ht="12.45" x14ac:dyDescent="0.3">
      <c r="K160" s="24"/>
    </row>
    <row r="161" spans="11:11" ht="12.45" x14ac:dyDescent="0.3">
      <c r="K161" s="24"/>
    </row>
    <row r="162" spans="11:11" ht="12.45" x14ac:dyDescent="0.3">
      <c r="K162" s="24"/>
    </row>
    <row r="163" spans="11:11" ht="12.45" x14ac:dyDescent="0.3">
      <c r="K163" s="24"/>
    </row>
    <row r="164" spans="11:11" ht="12.45" x14ac:dyDescent="0.3">
      <c r="K164" s="24"/>
    </row>
    <row r="165" spans="11:11" ht="12.45" x14ac:dyDescent="0.3">
      <c r="K165" s="24"/>
    </row>
    <row r="166" spans="11:11" ht="12.45" x14ac:dyDescent="0.3">
      <c r="K166" s="24"/>
    </row>
    <row r="167" spans="11:11" ht="12.45" x14ac:dyDescent="0.3">
      <c r="K167" s="24"/>
    </row>
    <row r="168" spans="11:11" ht="12.45" x14ac:dyDescent="0.3">
      <c r="K168" s="24"/>
    </row>
    <row r="169" spans="11:11" ht="12.45" x14ac:dyDescent="0.3">
      <c r="K169" s="24"/>
    </row>
    <row r="170" spans="11:11" ht="12.45" x14ac:dyDescent="0.3">
      <c r="K170" s="24"/>
    </row>
    <row r="171" spans="11:11" ht="12.45" x14ac:dyDescent="0.3">
      <c r="K171" s="24"/>
    </row>
    <row r="172" spans="11:11" ht="12.45" x14ac:dyDescent="0.3">
      <c r="K172" s="24"/>
    </row>
    <row r="173" spans="11:11" ht="12.45" x14ac:dyDescent="0.3">
      <c r="K173" s="24"/>
    </row>
    <row r="174" spans="11:11" ht="12.45" x14ac:dyDescent="0.3">
      <c r="K174" s="24"/>
    </row>
    <row r="175" spans="11:11" ht="12.45" x14ac:dyDescent="0.3">
      <c r="K175" s="24"/>
    </row>
    <row r="176" spans="11:11" ht="12.45" x14ac:dyDescent="0.3">
      <c r="K176" s="24"/>
    </row>
    <row r="177" spans="11:11" ht="12.45" x14ac:dyDescent="0.3">
      <c r="K177" s="24"/>
    </row>
    <row r="178" spans="11:11" ht="12.45" x14ac:dyDescent="0.3">
      <c r="K178" s="24"/>
    </row>
    <row r="179" spans="11:11" ht="12.45" x14ac:dyDescent="0.3">
      <c r="K179" s="24"/>
    </row>
    <row r="180" spans="11:11" ht="12.45" x14ac:dyDescent="0.3">
      <c r="K180" s="24"/>
    </row>
    <row r="181" spans="11:11" ht="12.45" x14ac:dyDescent="0.3">
      <c r="K181" s="24"/>
    </row>
    <row r="182" spans="11:11" ht="12.45" x14ac:dyDescent="0.3">
      <c r="K182" s="24"/>
    </row>
    <row r="183" spans="11:11" ht="12.45" x14ac:dyDescent="0.3">
      <c r="K183" s="24"/>
    </row>
    <row r="184" spans="11:11" ht="12.45" x14ac:dyDescent="0.3">
      <c r="K184" s="24"/>
    </row>
    <row r="185" spans="11:11" ht="12.45" x14ac:dyDescent="0.3">
      <c r="K185" s="24"/>
    </row>
    <row r="186" spans="11:11" ht="12.45" x14ac:dyDescent="0.3">
      <c r="K186" s="24"/>
    </row>
    <row r="187" spans="11:11" ht="12.45" x14ac:dyDescent="0.3">
      <c r="K187" s="24"/>
    </row>
    <row r="188" spans="11:11" ht="12.45" x14ac:dyDescent="0.3">
      <c r="K188" s="24"/>
    </row>
    <row r="189" spans="11:11" ht="12.45" x14ac:dyDescent="0.3">
      <c r="K189" s="24"/>
    </row>
    <row r="190" spans="11:11" ht="12.45" x14ac:dyDescent="0.3">
      <c r="K190" s="24"/>
    </row>
    <row r="191" spans="11:11" ht="12.45" x14ac:dyDescent="0.3">
      <c r="K191" s="24"/>
    </row>
    <row r="192" spans="11:11" ht="12.45" x14ac:dyDescent="0.3">
      <c r="K192" s="24"/>
    </row>
    <row r="193" spans="11:11" ht="12.45" x14ac:dyDescent="0.3">
      <c r="K193" s="24"/>
    </row>
    <row r="194" spans="11:11" ht="12.45" x14ac:dyDescent="0.3">
      <c r="K194" s="24"/>
    </row>
    <row r="195" spans="11:11" ht="12.45" x14ac:dyDescent="0.3">
      <c r="K195" s="24"/>
    </row>
    <row r="196" spans="11:11" ht="12.45" x14ac:dyDescent="0.3">
      <c r="K196" s="24"/>
    </row>
    <row r="197" spans="11:11" ht="12.45" x14ac:dyDescent="0.3">
      <c r="K197" s="24"/>
    </row>
    <row r="198" spans="11:11" ht="12.45" x14ac:dyDescent="0.3">
      <c r="K198" s="24"/>
    </row>
    <row r="199" spans="11:11" ht="12.45" x14ac:dyDescent="0.3">
      <c r="K199" s="24"/>
    </row>
    <row r="200" spans="11:11" ht="12.45" x14ac:dyDescent="0.3">
      <c r="K200" s="24"/>
    </row>
    <row r="201" spans="11:11" ht="12.45" x14ac:dyDescent="0.3">
      <c r="K201" s="24"/>
    </row>
    <row r="202" spans="11:11" ht="12.45" x14ac:dyDescent="0.3">
      <c r="K202" s="24"/>
    </row>
    <row r="203" spans="11:11" ht="12.45" x14ac:dyDescent="0.3">
      <c r="K203" s="24"/>
    </row>
    <row r="204" spans="11:11" ht="12.45" x14ac:dyDescent="0.3">
      <c r="K204" s="24"/>
    </row>
    <row r="205" spans="11:11" ht="12.45" x14ac:dyDescent="0.3">
      <c r="K205" s="24"/>
    </row>
    <row r="206" spans="11:11" ht="12.45" x14ac:dyDescent="0.3">
      <c r="K206" s="24"/>
    </row>
    <row r="207" spans="11:11" ht="12.45" x14ac:dyDescent="0.3">
      <c r="K207" s="24"/>
    </row>
    <row r="208" spans="11:11" ht="12.45" x14ac:dyDescent="0.3">
      <c r="K208" s="24"/>
    </row>
    <row r="209" spans="11:11" ht="12.45" x14ac:dyDescent="0.3">
      <c r="K209" s="24"/>
    </row>
    <row r="210" spans="11:11" ht="12.45" x14ac:dyDescent="0.3">
      <c r="K210" s="24"/>
    </row>
    <row r="211" spans="11:11" ht="12.45" x14ac:dyDescent="0.3">
      <c r="K211" s="24"/>
    </row>
    <row r="212" spans="11:11" ht="12.45" x14ac:dyDescent="0.3">
      <c r="K212" s="24"/>
    </row>
    <row r="213" spans="11:11" ht="12.45" x14ac:dyDescent="0.3">
      <c r="K213" s="24"/>
    </row>
    <row r="214" spans="11:11" ht="12.45" x14ac:dyDescent="0.3">
      <c r="K214" s="24"/>
    </row>
    <row r="215" spans="11:11" ht="12.45" x14ac:dyDescent="0.3">
      <c r="K215" s="24"/>
    </row>
    <row r="216" spans="11:11" ht="12.45" x14ac:dyDescent="0.3">
      <c r="K216" s="24"/>
    </row>
    <row r="217" spans="11:11" ht="12.45" x14ac:dyDescent="0.3">
      <c r="K217" s="24"/>
    </row>
    <row r="218" spans="11:11" ht="12.45" x14ac:dyDescent="0.3">
      <c r="K218" s="24"/>
    </row>
    <row r="219" spans="11:11" ht="12.45" x14ac:dyDescent="0.3">
      <c r="K219" s="24"/>
    </row>
    <row r="220" spans="11:11" ht="12.45" x14ac:dyDescent="0.3">
      <c r="K220" s="24"/>
    </row>
    <row r="221" spans="11:11" ht="12.45" x14ac:dyDescent="0.3">
      <c r="K221" s="24"/>
    </row>
    <row r="222" spans="11:11" ht="12.45" x14ac:dyDescent="0.3">
      <c r="K222" s="24"/>
    </row>
    <row r="223" spans="11:11" ht="12.45" x14ac:dyDescent="0.3">
      <c r="K223" s="24"/>
    </row>
    <row r="224" spans="11:11" ht="12.45" x14ac:dyDescent="0.3">
      <c r="K224" s="24"/>
    </row>
    <row r="225" spans="11:11" ht="12.45" x14ac:dyDescent="0.3">
      <c r="K225" s="24"/>
    </row>
    <row r="226" spans="11:11" ht="12.45" x14ac:dyDescent="0.3">
      <c r="K226" s="24"/>
    </row>
    <row r="227" spans="11:11" ht="12.45" x14ac:dyDescent="0.3">
      <c r="K227" s="24"/>
    </row>
    <row r="228" spans="11:11" ht="12.45" x14ac:dyDescent="0.3">
      <c r="K228" s="24"/>
    </row>
    <row r="229" spans="11:11" ht="12.45" x14ac:dyDescent="0.3">
      <c r="K229" s="24"/>
    </row>
    <row r="230" spans="11:11" ht="12.45" x14ac:dyDescent="0.3">
      <c r="K230" s="24"/>
    </row>
    <row r="231" spans="11:11" ht="12.45" x14ac:dyDescent="0.3">
      <c r="K231" s="24"/>
    </row>
    <row r="232" spans="11:11" ht="12.45" x14ac:dyDescent="0.3">
      <c r="K232" s="24"/>
    </row>
    <row r="233" spans="11:11" ht="12.45" x14ac:dyDescent="0.3">
      <c r="K233" s="24"/>
    </row>
    <row r="234" spans="11:11" ht="12.45" x14ac:dyDescent="0.3">
      <c r="K234" s="24"/>
    </row>
    <row r="235" spans="11:11" ht="12.45" x14ac:dyDescent="0.3">
      <c r="K235" s="24"/>
    </row>
    <row r="236" spans="11:11" ht="12.45" x14ac:dyDescent="0.3">
      <c r="K236" s="24"/>
    </row>
    <row r="237" spans="11:11" ht="12.45" x14ac:dyDescent="0.3">
      <c r="K237" s="24"/>
    </row>
    <row r="238" spans="11:11" ht="12.45" x14ac:dyDescent="0.3">
      <c r="K238" s="24"/>
    </row>
    <row r="239" spans="11:11" ht="12.45" x14ac:dyDescent="0.3">
      <c r="K239" s="24"/>
    </row>
    <row r="240" spans="11:11" ht="12.45" x14ac:dyDescent="0.3">
      <c r="K240" s="24"/>
    </row>
    <row r="241" spans="11:11" ht="12.45" x14ac:dyDescent="0.3">
      <c r="K241" s="24"/>
    </row>
    <row r="242" spans="11:11" ht="12.45" x14ac:dyDescent="0.3">
      <c r="K242" s="24"/>
    </row>
    <row r="243" spans="11:11" ht="12.45" x14ac:dyDescent="0.3">
      <c r="K243" s="24"/>
    </row>
    <row r="244" spans="11:11" ht="12.45" x14ac:dyDescent="0.3">
      <c r="K244" s="24"/>
    </row>
    <row r="245" spans="11:11" ht="12.45" x14ac:dyDescent="0.3">
      <c r="K245" s="24"/>
    </row>
    <row r="246" spans="11:11" ht="12.45" x14ac:dyDescent="0.3">
      <c r="K246" s="24"/>
    </row>
    <row r="247" spans="11:11" ht="12.45" x14ac:dyDescent="0.3">
      <c r="K247" s="24"/>
    </row>
    <row r="248" spans="11:11" ht="12.45" x14ac:dyDescent="0.3">
      <c r="K248" s="24"/>
    </row>
    <row r="249" spans="11:11" ht="12.45" x14ac:dyDescent="0.3">
      <c r="K249" s="24"/>
    </row>
    <row r="250" spans="11:11" ht="12.45" x14ac:dyDescent="0.3">
      <c r="K250" s="24"/>
    </row>
    <row r="251" spans="11:11" ht="12.45" x14ac:dyDescent="0.3">
      <c r="K251" s="24"/>
    </row>
    <row r="252" spans="11:11" ht="12.45" x14ac:dyDescent="0.3">
      <c r="K252" s="24"/>
    </row>
    <row r="253" spans="11:11" ht="12.45" x14ac:dyDescent="0.3">
      <c r="K253" s="24"/>
    </row>
    <row r="254" spans="11:11" ht="12.45" x14ac:dyDescent="0.3">
      <c r="K254" s="24"/>
    </row>
    <row r="255" spans="11:11" ht="12.45" x14ac:dyDescent="0.3">
      <c r="K255" s="24"/>
    </row>
    <row r="256" spans="11:11" ht="12.45" x14ac:dyDescent="0.3">
      <c r="K256" s="24"/>
    </row>
    <row r="257" spans="11:11" ht="12.45" x14ac:dyDescent="0.3">
      <c r="K257" s="24"/>
    </row>
    <row r="258" spans="11:11" ht="12.45" x14ac:dyDescent="0.3">
      <c r="K258" s="24"/>
    </row>
    <row r="259" spans="11:11" ht="12.45" x14ac:dyDescent="0.3">
      <c r="K259" s="24"/>
    </row>
    <row r="260" spans="11:11" ht="12.45" x14ac:dyDescent="0.3">
      <c r="K260" s="24"/>
    </row>
    <row r="261" spans="11:11" ht="12.45" x14ac:dyDescent="0.3">
      <c r="K261" s="24"/>
    </row>
    <row r="262" spans="11:11" ht="12.45" x14ac:dyDescent="0.3">
      <c r="K262" s="24"/>
    </row>
    <row r="263" spans="11:11" ht="12.45" x14ac:dyDescent="0.3">
      <c r="K263" s="24"/>
    </row>
    <row r="264" spans="11:11" ht="12.45" x14ac:dyDescent="0.3">
      <c r="K264" s="24"/>
    </row>
    <row r="265" spans="11:11" ht="12.45" x14ac:dyDescent="0.3">
      <c r="K265" s="24"/>
    </row>
    <row r="266" spans="11:11" ht="12.45" x14ac:dyDescent="0.3">
      <c r="K266" s="24"/>
    </row>
    <row r="267" spans="11:11" ht="12.45" x14ac:dyDescent="0.3">
      <c r="K267" s="24"/>
    </row>
    <row r="268" spans="11:11" ht="12.45" x14ac:dyDescent="0.3">
      <c r="K268" s="24"/>
    </row>
    <row r="269" spans="11:11" ht="12.45" x14ac:dyDescent="0.3">
      <c r="K269" s="24"/>
    </row>
    <row r="270" spans="11:11" ht="12.45" x14ac:dyDescent="0.3">
      <c r="K270" s="24"/>
    </row>
    <row r="271" spans="11:11" ht="12.45" x14ac:dyDescent="0.3">
      <c r="K271" s="24"/>
    </row>
    <row r="272" spans="11:11" ht="12.45" x14ac:dyDescent="0.3">
      <c r="K272" s="24"/>
    </row>
    <row r="273" spans="11:11" ht="12.45" x14ac:dyDescent="0.3">
      <c r="K273" s="24"/>
    </row>
    <row r="274" spans="11:11" ht="12.45" x14ac:dyDescent="0.3">
      <c r="K274" s="24"/>
    </row>
    <row r="275" spans="11:11" ht="12.45" x14ac:dyDescent="0.3">
      <c r="K275" s="24"/>
    </row>
    <row r="276" spans="11:11" ht="12.45" x14ac:dyDescent="0.3">
      <c r="K276" s="24"/>
    </row>
    <row r="277" spans="11:11" ht="12.45" x14ac:dyDescent="0.3">
      <c r="K277" s="24"/>
    </row>
    <row r="278" spans="11:11" ht="12.45" x14ac:dyDescent="0.3">
      <c r="K278" s="24"/>
    </row>
    <row r="279" spans="11:11" ht="12.45" x14ac:dyDescent="0.3">
      <c r="K279" s="24"/>
    </row>
    <row r="280" spans="11:11" ht="12.45" x14ac:dyDescent="0.3">
      <c r="K280" s="24"/>
    </row>
    <row r="281" spans="11:11" ht="12.45" x14ac:dyDescent="0.3">
      <c r="K281" s="24"/>
    </row>
    <row r="282" spans="11:11" ht="12.45" x14ac:dyDescent="0.3">
      <c r="K282" s="24"/>
    </row>
    <row r="283" spans="11:11" ht="12.45" x14ac:dyDescent="0.3">
      <c r="K283" s="24"/>
    </row>
    <row r="284" spans="11:11" ht="12.45" x14ac:dyDescent="0.3">
      <c r="K284" s="24"/>
    </row>
    <row r="285" spans="11:11" ht="12.45" x14ac:dyDescent="0.3">
      <c r="K285" s="24"/>
    </row>
    <row r="286" spans="11:11" ht="12.45" x14ac:dyDescent="0.3">
      <c r="K286" s="24"/>
    </row>
    <row r="287" spans="11:11" ht="12.45" x14ac:dyDescent="0.3">
      <c r="K287" s="24"/>
    </row>
    <row r="288" spans="11:11" ht="12.45" x14ac:dyDescent="0.3">
      <c r="K288" s="24"/>
    </row>
    <row r="289" spans="11:11" ht="12.45" x14ac:dyDescent="0.3">
      <c r="K289" s="24"/>
    </row>
    <row r="290" spans="11:11" ht="12.45" x14ac:dyDescent="0.3">
      <c r="K290" s="24"/>
    </row>
    <row r="291" spans="11:11" ht="12.45" x14ac:dyDescent="0.3">
      <c r="K291" s="24"/>
    </row>
    <row r="292" spans="11:11" ht="12.45" x14ac:dyDescent="0.3">
      <c r="K292" s="24"/>
    </row>
    <row r="293" spans="11:11" ht="12.45" x14ac:dyDescent="0.3">
      <c r="K293" s="24"/>
    </row>
    <row r="294" spans="11:11" ht="12.45" x14ac:dyDescent="0.3">
      <c r="K294" s="24"/>
    </row>
    <row r="295" spans="11:11" ht="12.45" x14ac:dyDescent="0.3">
      <c r="K295" s="24"/>
    </row>
    <row r="296" spans="11:11" ht="12.45" x14ac:dyDescent="0.3">
      <c r="K296" s="24"/>
    </row>
    <row r="297" spans="11:11" ht="12.45" x14ac:dyDescent="0.3">
      <c r="K297" s="24"/>
    </row>
    <row r="298" spans="11:11" ht="12.45" x14ac:dyDescent="0.3">
      <c r="K298" s="24"/>
    </row>
    <row r="299" spans="11:11" ht="12.45" x14ac:dyDescent="0.3">
      <c r="K299" s="24"/>
    </row>
    <row r="300" spans="11:11" ht="12.45" x14ac:dyDescent="0.3">
      <c r="K300" s="24"/>
    </row>
    <row r="301" spans="11:11" ht="12.45" x14ac:dyDescent="0.3">
      <c r="K301" s="24"/>
    </row>
    <row r="302" spans="11:11" ht="12.45" x14ac:dyDescent="0.3">
      <c r="K302" s="24"/>
    </row>
    <row r="303" spans="11:11" ht="12.45" x14ac:dyDescent="0.3">
      <c r="K303" s="24"/>
    </row>
    <row r="304" spans="11:11" ht="12.45" x14ac:dyDescent="0.3">
      <c r="K304" s="24"/>
    </row>
    <row r="305" spans="11:11" ht="12.45" x14ac:dyDescent="0.3">
      <c r="K305" s="24"/>
    </row>
    <row r="306" spans="11:11" ht="12.45" x14ac:dyDescent="0.3">
      <c r="K306" s="24"/>
    </row>
    <row r="307" spans="11:11" ht="12.45" x14ac:dyDescent="0.3">
      <c r="K307" s="24"/>
    </row>
    <row r="308" spans="11:11" ht="12.45" x14ac:dyDescent="0.3">
      <c r="K308" s="24"/>
    </row>
    <row r="309" spans="11:11" ht="12.45" x14ac:dyDescent="0.3">
      <c r="K309" s="24"/>
    </row>
    <row r="310" spans="11:11" ht="12.45" x14ac:dyDescent="0.3">
      <c r="K310" s="24"/>
    </row>
    <row r="311" spans="11:11" ht="12.45" x14ac:dyDescent="0.3">
      <c r="K311" s="24"/>
    </row>
    <row r="312" spans="11:11" ht="12.45" x14ac:dyDescent="0.3">
      <c r="K312" s="24"/>
    </row>
    <row r="313" spans="11:11" ht="12.45" x14ac:dyDescent="0.3">
      <c r="K313" s="24"/>
    </row>
    <row r="314" spans="11:11" ht="12.45" x14ac:dyDescent="0.3">
      <c r="K314" s="24"/>
    </row>
    <row r="315" spans="11:11" ht="12.45" x14ac:dyDescent="0.3">
      <c r="K315" s="24"/>
    </row>
    <row r="316" spans="11:11" ht="12.45" x14ac:dyDescent="0.3">
      <c r="K316" s="24"/>
    </row>
    <row r="317" spans="11:11" ht="12.45" x14ac:dyDescent="0.3">
      <c r="K317" s="24"/>
    </row>
    <row r="318" spans="11:11" ht="12.45" x14ac:dyDescent="0.3">
      <c r="K318" s="24"/>
    </row>
    <row r="319" spans="11:11" ht="12.45" x14ac:dyDescent="0.3">
      <c r="K319" s="24"/>
    </row>
    <row r="320" spans="11:11" ht="12.45" x14ac:dyDescent="0.3">
      <c r="K320" s="24"/>
    </row>
    <row r="321" spans="11:11" ht="12.45" x14ac:dyDescent="0.3">
      <c r="K321" s="24"/>
    </row>
    <row r="322" spans="11:11" ht="12.45" x14ac:dyDescent="0.3">
      <c r="K322" s="24"/>
    </row>
    <row r="323" spans="11:11" ht="12.45" x14ac:dyDescent="0.3">
      <c r="K323" s="24"/>
    </row>
    <row r="324" spans="11:11" ht="12.45" x14ac:dyDescent="0.3">
      <c r="K324" s="24"/>
    </row>
    <row r="325" spans="11:11" ht="12.45" x14ac:dyDescent="0.3">
      <c r="K325" s="24"/>
    </row>
    <row r="326" spans="11:11" ht="12.45" x14ac:dyDescent="0.3">
      <c r="K326" s="24"/>
    </row>
    <row r="327" spans="11:11" ht="12.45" x14ac:dyDescent="0.3">
      <c r="K327" s="24"/>
    </row>
    <row r="328" spans="11:11" ht="12.45" x14ac:dyDescent="0.3">
      <c r="K328" s="24"/>
    </row>
    <row r="329" spans="11:11" ht="12.45" x14ac:dyDescent="0.3">
      <c r="K329" s="24"/>
    </row>
    <row r="330" spans="11:11" ht="12.45" x14ac:dyDescent="0.3">
      <c r="K330" s="24"/>
    </row>
    <row r="331" spans="11:11" ht="12.45" x14ac:dyDescent="0.3">
      <c r="K331" s="24"/>
    </row>
    <row r="332" spans="11:11" ht="12.45" x14ac:dyDescent="0.3">
      <c r="K332" s="24"/>
    </row>
    <row r="333" spans="11:11" ht="12.45" x14ac:dyDescent="0.3">
      <c r="K333" s="24"/>
    </row>
    <row r="334" spans="11:11" ht="12.45" x14ac:dyDescent="0.3">
      <c r="K334" s="24"/>
    </row>
    <row r="335" spans="11:11" ht="12.45" x14ac:dyDescent="0.3">
      <c r="K335" s="24"/>
    </row>
    <row r="336" spans="11:11" ht="12.45" x14ac:dyDescent="0.3">
      <c r="K336" s="24"/>
    </row>
    <row r="337" spans="11:11" ht="12.45" x14ac:dyDescent="0.3">
      <c r="K337" s="24"/>
    </row>
    <row r="338" spans="11:11" ht="12.45" x14ac:dyDescent="0.3">
      <c r="K338" s="24"/>
    </row>
    <row r="339" spans="11:11" ht="12.45" x14ac:dyDescent="0.3">
      <c r="K339" s="24"/>
    </row>
    <row r="340" spans="11:11" ht="12.45" x14ac:dyDescent="0.3">
      <c r="K340" s="24"/>
    </row>
    <row r="341" spans="11:11" ht="12.45" x14ac:dyDescent="0.3">
      <c r="K341" s="24"/>
    </row>
    <row r="342" spans="11:11" ht="12.45" x14ac:dyDescent="0.3">
      <c r="K342" s="24"/>
    </row>
    <row r="343" spans="11:11" ht="12.45" x14ac:dyDescent="0.3">
      <c r="K343" s="24"/>
    </row>
    <row r="344" spans="11:11" ht="12.45" x14ac:dyDescent="0.3">
      <c r="K344" s="24"/>
    </row>
    <row r="345" spans="11:11" ht="12.45" x14ac:dyDescent="0.3">
      <c r="K345" s="24"/>
    </row>
    <row r="346" spans="11:11" ht="12.45" x14ac:dyDescent="0.3">
      <c r="K346" s="24"/>
    </row>
    <row r="347" spans="11:11" ht="12.45" x14ac:dyDescent="0.3">
      <c r="K347" s="24"/>
    </row>
    <row r="348" spans="11:11" ht="12.45" x14ac:dyDescent="0.3">
      <c r="K348" s="24"/>
    </row>
    <row r="349" spans="11:11" ht="12.45" x14ac:dyDescent="0.3">
      <c r="K349" s="24"/>
    </row>
    <row r="350" spans="11:11" ht="12.45" x14ac:dyDescent="0.3">
      <c r="K350" s="24"/>
    </row>
    <row r="351" spans="11:11" ht="12.45" x14ac:dyDescent="0.3">
      <c r="K351" s="24"/>
    </row>
    <row r="352" spans="11:11" ht="12.45" x14ac:dyDescent="0.3">
      <c r="K352" s="24"/>
    </row>
    <row r="353" spans="11:11" ht="12.45" x14ac:dyDescent="0.3">
      <c r="K353" s="24"/>
    </row>
    <row r="354" spans="11:11" ht="12.45" x14ac:dyDescent="0.3">
      <c r="K354" s="24"/>
    </row>
    <row r="355" spans="11:11" ht="12.45" x14ac:dyDescent="0.3">
      <c r="K355" s="24"/>
    </row>
    <row r="356" spans="11:11" ht="12.45" x14ac:dyDescent="0.3">
      <c r="K356" s="24"/>
    </row>
    <row r="357" spans="11:11" ht="12.45" x14ac:dyDescent="0.3">
      <c r="K357" s="24"/>
    </row>
    <row r="358" spans="11:11" ht="12.45" x14ac:dyDescent="0.3">
      <c r="K358" s="24"/>
    </row>
    <row r="359" spans="11:11" ht="12.45" x14ac:dyDescent="0.3">
      <c r="K359" s="24"/>
    </row>
    <row r="360" spans="11:11" ht="12.45" x14ac:dyDescent="0.3">
      <c r="K360" s="24"/>
    </row>
    <row r="361" spans="11:11" ht="12.45" x14ac:dyDescent="0.3">
      <c r="K361" s="24"/>
    </row>
    <row r="362" spans="11:11" ht="12.45" x14ac:dyDescent="0.3">
      <c r="K362" s="24"/>
    </row>
    <row r="363" spans="11:11" ht="12.45" x14ac:dyDescent="0.3">
      <c r="K363" s="24"/>
    </row>
    <row r="364" spans="11:11" ht="12.45" x14ac:dyDescent="0.3">
      <c r="K364" s="24"/>
    </row>
    <row r="365" spans="11:11" ht="12.45" x14ac:dyDescent="0.3">
      <c r="K365" s="24"/>
    </row>
    <row r="366" spans="11:11" ht="12.45" x14ac:dyDescent="0.3">
      <c r="K366" s="24"/>
    </row>
    <row r="367" spans="11:11" ht="12.45" x14ac:dyDescent="0.3">
      <c r="K367" s="24"/>
    </row>
    <row r="368" spans="11:11" ht="12.45" x14ac:dyDescent="0.3">
      <c r="K368" s="24"/>
    </row>
    <row r="369" spans="11:11" ht="12.45" x14ac:dyDescent="0.3">
      <c r="K369" s="24"/>
    </row>
    <row r="370" spans="11:11" ht="12.45" x14ac:dyDescent="0.3">
      <c r="K370" s="24"/>
    </row>
    <row r="371" spans="11:11" ht="12.45" x14ac:dyDescent="0.3">
      <c r="K371" s="24"/>
    </row>
    <row r="372" spans="11:11" ht="12.45" x14ac:dyDescent="0.3">
      <c r="K372" s="24"/>
    </row>
    <row r="373" spans="11:11" ht="12.45" x14ac:dyDescent="0.3">
      <c r="K373" s="24"/>
    </row>
    <row r="374" spans="11:11" ht="12.45" x14ac:dyDescent="0.3">
      <c r="K374" s="24"/>
    </row>
    <row r="375" spans="11:11" ht="12.45" x14ac:dyDescent="0.3">
      <c r="K375" s="24"/>
    </row>
    <row r="376" spans="11:11" ht="12.45" x14ac:dyDescent="0.3">
      <c r="K376" s="24"/>
    </row>
    <row r="377" spans="11:11" ht="12.45" x14ac:dyDescent="0.3">
      <c r="K377" s="24"/>
    </row>
    <row r="378" spans="11:11" ht="12.45" x14ac:dyDescent="0.3">
      <c r="K378" s="24"/>
    </row>
    <row r="379" spans="11:11" ht="12.45" x14ac:dyDescent="0.3">
      <c r="K379" s="24"/>
    </row>
    <row r="380" spans="11:11" ht="12.45" x14ac:dyDescent="0.3">
      <c r="K380" s="24"/>
    </row>
    <row r="381" spans="11:11" ht="12.45" x14ac:dyDescent="0.3">
      <c r="K381" s="24"/>
    </row>
    <row r="382" spans="11:11" ht="12.45" x14ac:dyDescent="0.3">
      <c r="K382" s="24"/>
    </row>
    <row r="383" spans="11:11" ht="12.45" x14ac:dyDescent="0.3">
      <c r="K383" s="24"/>
    </row>
    <row r="384" spans="11:11" ht="12.45" x14ac:dyDescent="0.3">
      <c r="K384" s="24"/>
    </row>
    <row r="385" spans="11:11" ht="12.45" x14ac:dyDescent="0.3">
      <c r="K385" s="24"/>
    </row>
    <row r="386" spans="11:11" ht="12.45" x14ac:dyDescent="0.3">
      <c r="K386" s="24"/>
    </row>
    <row r="387" spans="11:11" ht="12.45" x14ac:dyDescent="0.3">
      <c r="K387" s="24"/>
    </row>
    <row r="388" spans="11:11" ht="12.45" x14ac:dyDescent="0.3">
      <c r="K388" s="24"/>
    </row>
    <row r="389" spans="11:11" ht="12.45" x14ac:dyDescent="0.3">
      <c r="K389" s="24"/>
    </row>
    <row r="390" spans="11:11" ht="12.45" x14ac:dyDescent="0.3">
      <c r="K390" s="24"/>
    </row>
    <row r="391" spans="11:11" ht="12.45" x14ac:dyDescent="0.3">
      <c r="K391" s="24"/>
    </row>
    <row r="392" spans="11:11" ht="12.45" x14ac:dyDescent="0.3">
      <c r="K392" s="24"/>
    </row>
    <row r="393" spans="11:11" ht="12.45" x14ac:dyDescent="0.3">
      <c r="K393" s="24"/>
    </row>
    <row r="394" spans="11:11" ht="12.45" x14ac:dyDescent="0.3">
      <c r="K394" s="24"/>
    </row>
    <row r="395" spans="11:11" ht="12.45" x14ac:dyDescent="0.3">
      <c r="K395" s="24"/>
    </row>
    <row r="396" spans="11:11" ht="12.45" x14ac:dyDescent="0.3">
      <c r="K396" s="24"/>
    </row>
    <row r="397" spans="11:11" ht="12.45" x14ac:dyDescent="0.3">
      <c r="K397" s="24"/>
    </row>
    <row r="398" spans="11:11" ht="12.45" x14ac:dyDescent="0.3">
      <c r="K398" s="24"/>
    </row>
    <row r="399" spans="11:11" ht="12.45" x14ac:dyDescent="0.3">
      <c r="K399" s="24"/>
    </row>
    <row r="400" spans="11:11" ht="12.45" x14ac:dyDescent="0.3">
      <c r="K400" s="24"/>
    </row>
    <row r="401" spans="11:11" ht="12.45" x14ac:dyDescent="0.3">
      <c r="K401" s="24"/>
    </row>
    <row r="402" spans="11:11" ht="12.45" x14ac:dyDescent="0.3">
      <c r="K402" s="24"/>
    </row>
    <row r="403" spans="11:11" ht="12.45" x14ac:dyDescent="0.3">
      <c r="K403" s="24"/>
    </row>
    <row r="404" spans="11:11" ht="12.45" x14ac:dyDescent="0.3">
      <c r="K404" s="24"/>
    </row>
    <row r="405" spans="11:11" ht="12.45" x14ac:dyDescent="0.3">
      <c r="K405" s="24"/>
    </row>
    <row r="406" spans="11:11" ht="12.45" x14ac:dyDescent="0.3">
      <c r="K406" s="24"/>
    </row>
    <row r="407" spans="11:11" ht="12.45" x14ac:dyDescent="0.3">
      <c r="K407" s="24"/>
    </row>
    <row r="408" spans="11:11" ht="12.45" x14ac:dyDescent="0.3">
      <c r="K408" s="24"/>
    </row>
    <row r="409" spans="11:11" ht="12.45" x14ac:dyDescent="0.3">
      <c r="K409" s="24"/>
    </row>
    <row r="410" spans="11:11" ht="12.45" x14ac:dyDescent="0.3">
      <c r="K410" s="24"/>
    </row>
    <row r="411" spans="11:11" ht="12.45" x14ac:dyDescent="0.3">
      <c r="K411" s="24"/>
    </row>
    <row r="412" spans="11:11" ht="12.45" x14ac:dyDescent="0.3">
      <c r="K412" s="24"/>
    </row>
    <row r="413" spans="11:11" ht="12.45" x14ac:dyDescent="0.3">
      <c r="K413" s="24"/>
    </row>
    <row r="414" spans="11:11" ht="12.45" x14ac:dyDescent="0.3">
      <c r="K414" s="24"/>
    </row>
    <row r="415" spans="11:11" ht="12.45" x14ac:dyDescent="0.3">
      <c r="K415" s="24"/>
    </row>
    <row r="416" spans="11:11" ht="12.45" x14ac:dyDescent="0.3">
      <c r="K416" s="24"/>
    </row>
    <row r="417" spans="11:11" ht="12.45" x14ac:dyDescent="0.3">
      <c r="K417" s="24"/>
    </row>
    <row r="418" spans="11:11" ht="12.45" x14ac:dyDescent="0.3">
      <c r="K418" s="24"/>
    </row>
    <row r="419" spans="11:11" ht="12.45" x14ac:dyDescent="0.3">
      <c r="K419" s="24"/>
    </row>
    <row r="420" spans="11:11" ht="12.45" x14ac:dyDescent="0.3">
      <c r="K420" s="24"/>
    </row>
    <row r="421" spans="11:11" ht="12.45" x14ac:dyDescent="0.3">
      <c r="K421" s="24"/>
    </row>
    <row r="422" spans="11:11" ht="12.45" x14ac:dyDescent="0.3">
      <c r="K422" s="24"/>
    </row>
    <row r="423" spans="11:11" ht="12.45" x14ac:dyDescent="0.3">
      <c r="K423" s="24"/>
    </row>
    <row r="424" spans="11:11" ht="12.45" x14ac:dyDescent="0.3">
      <c r="K424" s="24"/>
    </row>
    <row r="425" spans="11:11" ht="12.45" x14ac:dyDescent="0.3">
      <c r="K425" s="24"/>
    </row>
    <row r="426" spans="11:11" ht="12.45" x14ac:dyDescent="0.3">
      <c r="K426" s="24"/>
    </row>
    <row r="427" spans="11:11" ht="12.45" x14ac:dyDescent="0.3">
      <c r="K427" s="24"/>
    </row>
    <row r="428" spans="11:11" ht="12.45" x14ac:dyDescent="0.3">
      <c r="K428" s="24"/>
    </row>
    <row r="429" spans="11:11" ht="12.45" x14ac:dyDescent="0.3">
      <c r="K429" s="24"/>
    </row>
    <row r="430" spans="11:11" ht="12.45" x14ac:dyDescent="0.3">
      <c r="K430" s="24"/>
    </row>
    <row r="431" spans="11:11" ht="12.45" x14ac:dyDescent="0.3">
      <c r="K431" s="24"/>
    </row>
    <row r="432" spans="11:11" ht="12.45" x14ac:dyDescent="0.3">
      <c r="K432" s="24"/>
    </row>
    <row r="433" spans="11:11" ht="12.45" x14ac:dyDescent="0.3">
      <c r="K433" s="24"/>
    </row>
    <row r="434" spans="11:11" ht="12.45" x14ac:dyDescent="0.3">
      <c r="K434" s="24"/>
    </row>
    <row r="435" spans="11:11" ht="12.45" x14ac:dyDescent="0.3">
      <c r="K435" s="24"/>
    </row>
    <row r="436" spans="11:11" ht="12.45" x14ac:dyDescent="0.3">
      <c r="K436" s="24"/>
    </row>
    <row r="437" spans="11:11" ht="12.45" x14ac:dyDescent="0.3">
      <c r="K437" s="24"/>
    </row>
    <row r="438" spans="11:11" ht="12.45" x14ac:dyDescent="0.3">
      <c r="K438" s="24"/>
    </row>
    <row r="439" spans="11:11" ht="12.45" x14ac:dyDescent="0.3">
      <c r="K439" s="24"/>
    </row>
    <row r="440" spans="11:11" ht="12.45" x14ac:dyDescent="0.3">
      <c r="K440" s="24"/>
    </row>
    <row r="441" spans="11:11" ht="12.45" x14ac:dyDescent="0.3">
      <c r="K441" s="24"/>
    </row>
    <row r="442" spans="11:11" ht="12.45" x14ac:dyDescent="0.3">
      <c r="K442" s="24"/>
    </row>
    <row r="443" spans="11:11" ht="12.45" x14ac:dyDescent="0.3">
      <c r="K443" s="24"/>
    </row>
    <row r="444" spans="11:11" ht="12.45" x14ac:dyDescent="0.3">
      <c r="K444" s="24"/>
    </row>
    <row r="445" spans="11:11" ht="12.45" x14ac:dyDescent="0.3">
      <c r="K445" s="24"/>
    </row>
    <row r="446" spans="11:11" ht="12.45" x14ac:dyDescent="0.3">
      <c r="K446" s="24"/>
    </row>
    <row r="447" spans="11:11" ht="12.45" x14ac:dyDescent="0.3">
      <c r="K447" s="24"/>
    </row>
    <row r="448" spans="11:11" ht="12.45" x14ac:dyDescent="0.3">
      <c r="K448" s="24"/>
    </row>
    <row r="449" spans="6:11" ht="12.45" x14ac:dyDescent="0.3">
      <c r="K449" s="24"/>
    </row>
    <row r="450" spans="6:11" ht="12.45" x14ac:dyDescent="0.3">
      <c r="K450" s="24"/>
    </row>
    <row r="451" spans="6:11" ht="12.45" x14ac:dyDescent="0.3">
      <c r="K451" s="24"/>
    </row>
    <row r="452" spans="6:11" ht="12.45" x14ac:dyDescent="0.3">
      <c r="K452" s="24"/>
    </row>
    <row r="453" spans="6:11" ht="12.45" x14ac:dyDescent="0.3">
      <c r="K453" s="24"/>
    </row>
    <row r="454" spans="6:11" ht="12.45" x14ac:dyDescent="0.3">
      <c r="K454" s="24"/>
    </row>
    <row r="455" spans="6:11" ht="12.45" x14ac:dyDescent="0.3">
      <c r="F455" s="6"/>
      <c r="K455" s="24"/>
    </row>
  </sheetData>
  <sortState xmlns:xlrd2="http://schemas.microsoft.com/office/spreadsheetml/2017/richdata2" ref="A2:K11">
    <sortCondition descending="1" ref="K1:K11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B301"/>
  <sheetViews>
    <sheetView workbookViewId="0">
      <pane ySplit="1" topLeftCell="A2" activePane="bottomLeft" state="frozen"/>
      <selection sqref="A1:XFD1048576"/>
      <selection pane="bottomLeft"/>
    </sheetView>
  </sheetViews>
  <sheetFormatPr defaultColWidth="12.53515625" defaultRowHeight="15.75" customHeight="1" x14ac:dyDescent="0.3"/>
  <cols>
    <col min="1" max="16384" width="12.53515625" style="3"/>
  </cols>
  <sheetData>
    <row r="1" spans="1:2" ht="12.45" x14ac:dyDescent="0.3">
      <c r="A1" s="1" t="s">
        <v>11</v>
      </c>
      <c r="B1" s="1" t="s">
        <v>14</v>
      </c>
    </row>
    <row r="2" spans="1:2" ht="12.45" x14ac:dyDescent="0.3">
      <c r="A2" s="2">
        <v>1</v>
      </c>
      <c r="B2" s="5">
        <v>100</v>
      </c>
    </row>
    <row r="3" spans="1:2" ht="12.45" x14ac:dyDescent="0.3">
      <c r="A3" s="2">
        <v>2</v>
      </c>
      <c r="B3" s="5">
        <v>96</v>
      </c>
    </row>
    <row r="4" spans="1:2" ht="12.45" x14ac:dyDescent="0.3">
      <c r="A4" s="2">
        <v>3</v>
      </c>
      <c r="B4" s="5">
        <v>92</v>
      </c>
    </row>
    <row r="5" spans="1:2" ht="12.45" x14ac:dyDescent="0.3">
      <c r="A5" s="2">
        <v>4</v>
      </c>
      <c r="B5" s="5">
        <v>88</v>
      </c>
    </row>
    <row r="6" spans="1:2" ht="12.45" x14ac:dyDescent="0.3">
      <c r="A6" s="2">
        <v>5</v>
      </c>
      <c r="B6" s="5">
        <v>84</v>
      </c>
    </row>
    <row r="7" spans="1:2" ht="12.45" x14ac:dyDescent="0.3">
      <c r="A7" s="2">
        <v>6</v>
      </c>
      <c r="B7" s="5">
        <v>80</v>
      </c>
    </row>
    <row r="8" spans="1:2" ht="12.45" x14ac:dyDescent="0.3">
      <c r="A8" s="2">
        <v>7</v>
      </c>
      <c r="B8" s="5">
        <v>76</v>
      </c>
    </row>
    <row r="9" spans="1:2" ht="12.45" x14ac:dyDescent="0.3">
      <c r="A9" s="2">
        <v>8</v>
      </c>
      <c r="B9" s="5">
        <v>72</v>
      </c>
    </row>
    <row r="10" spans="1:2" ht="12.45" x14ac:dyDescent="0.3">
      <c r="A10" s="2">
        <v>9</v>
      </c>
      <c r="B10" s="5">
        <v>68</v>
      </c>
    </row>
    <row r="11" spans="1:2" ht="12.45" x14ac:dyDescent="0.3">
      <c r="A11" s="2">
        <v>10</v>
      </c>
      <c r="B11" s="5">
        <v>64</v>
      </c>
    </row>
    <row r="12" spans="1:2" ht="12.45" x14ac:dyDescent="0.3">
      <c r="A12" s="2">
        <v>11</v>
      </c>
      <c r="B12" s="5">
        <v>61</v>
      </c>
    </row>
    <row r="13" spans="1:2" ht="12.45" x14ac:dyDescent="0.3">
      <c r="A13" s="2">
        <v>12</v>
      </c>
      <c r="B13" s="5">
        <v>58</v>
      </c>
    </row>
    <row r="14" spans="1:2" ht="12.45" x14ac:dyDescent="0.3">
      <c r="A14" s="2">
        <v>13</v>
      </c>
      <c r="B14" s="5">
        <v>55</v>
      </c>
    </row>
    <row r="15" spans="1:2" ht="12.45" x14ac:dyDescent="0.3">
      <c r="A15" s="2">
        <v>14</v>
      </c>
      <c r="B15" s="5">
        <v>52</v>
      </c>
    </row>
    <row r="16" spans="1:2" ht="12.45" x14ac:dyDescent="0.3">
      <c r="A16" s="2">
        <v>15</v>
      </c>
      <c r="B16" s="5">
        <v>49</v>
      </c>
    </row>
    <row r="17" spans="1:2" ht="12.45" x14ac:dyDescent="0.3">
      <c r="A17" s="2">
        <v>16</v>
      </c>
      <c r="B17" s="5">
        <v>46</v>
      </c>
    </row>
    <row r="18" spans="1:2" ht="12.45" x14ac:dyDescent="0.3">
      <c r="A18" s="2">
        <v>17</v>
      </c>
      <c r="B18" s="5">
        <v>43</v>
      </c>
    </row>
    <row r="19" spans="1:2" ht="12.45" x14ac:dyDescent="0.3">
      <c r="A19" s="2">
        <v>18</v>
      </c>
      <c r="B19" s="5">
        <v>40</v>
      </c>
    </row>
    <row r="20" spans="1:2" ht="12.45" x14ac:dyDescent="0.3">
      <c r="A20" s="2">
        <v>19</v>
      </c>
      <c r="B20" s="5">
        <v>37</v>
      </c>
    </row>
    <row r="21" spans="1:2" ht="12.45" x14ac:dyDescent="0.3">
      <c r="A21" s="2">
        <v>20</v>
      </c>
      <c r="B21" s="5">
        <v>34</v>
      </c>
    </row>
    <row r="22" spans="1:2" ht="12.45" x14ac:dyDescent="0.3">
      <c r="A22" s="2">
        <v>21</v>
      </c>
      <c r="B22" s="5">
        <v>32</v>
      </c>
    </row>
    <row r="23" spans="1:2" ht="12.45" x14ac:dyDescent="0.3">
      <c r="A23" s="2">
        <v>22</v>
      </c>
      <c r="B23" s="5">
        <v>30</v>
      </c>
    </row>
    <row r="24" spans="1:2" ht="12.45" x14ac:dyDescent="0.3">
      <c r="A24" s="2">
        <v>23</v>
      </c>
      <c r="B24" s="5">
        <v>28</v>
      </c>
    </row>
    <row r="25" spans="1:2" ht="12.45" x14ac:dyDescent="0.3">
      <c r="A25" s="2">
        <v>24</v>
      </c>
      <c r="B25" s="5">
        <v>26</v>
      </c>
    </row>
    <row r="26" spans="1:2" ht="12.45" x14ac:dyDescent="0.3">
      <c r="A26" s="2">
        <v>25</v>
      </c>
      <c r="B26" s="5">
        <v>24</v>
      </c>
    </row>
    <row r="27" spans="1:2" ht="12.45" x14ac:dyDescent="0.3">
      <c r="A27" s="2">
        <v>26</v>
      </c>
      <c r="B27" s="5">
        <v>22.5</v>
      </c>
    </row>
    <row r="28" spans="1:2" ht="12.45" x14ac:dyDescent="0.3">
      <c r="A28" s="2">
        <v>27</v>
      </c>
      <c r="B28" s="5">
        <v>21</v>
      </c>
    </row>
    <row r="29" spans="1:2" ht="12.45" x14ac:dyDescent="0.3">
      <c r="A29" s="2">
        <v>28</v>
      </c>
      <c r="B29" s="5">
        <v>19.5</v>
      </c>
    </row>
    <row r="30" spans="1:2" ht="12.45" x14ac:dyDescent="0.3">
      <c r="A30" s="2">
        <v>29</v>
      </c>
      <c r="B30" s="5">
        <v>18</v>
      </c>
    </row>
    <row r="31" spans="1:2" ht="12.45" x14ac:dyDescent="0.3">
      <c r="A31" s="2">
        <v>30</v>
      </c>
      <c r="B31" s="5">
        <v>16.5</v>
      </c>
    </row>
    <row r="32" spans="1:2" ht="12.45" x14ac:dyDescent="0.3">
      <c r="A32" s="2">
        <v>31</v>
      </c>
      <c r="B32" s="5">
        <v>15.5</v>
      </c>
    </row>
    <row r="33" spans="1:2" ht="12.45" x14ac:dyDescent="0.3">
      <c r="A33" s="2">
        <v>32</v>
      </c>
      <c r="B33" s="5">
        <v>14.5</v>
      </c>
    </row>
    <row r="34" spans="1:2" ht="12.45" x14ac:dyDescent="0.3">
      <c r="A34" s="2">
        <v>33</v>
      </c>
      <c r="B34" s="5">
        <v>13.5</v>
      </c>
    </row>
    <row r="35" spans="1:2" ht="12.45" x14ac:dyDescent="0.3">
      <c r="A35" s="2">
        <v>34</v>
      </c>
      <c r="B35" s="5">
        <v>12.5</v>
      </c>
    </row>
    <row r="36" spans="1:2" ht="12.45" x14ac:dyDescent="0.3">
      <c r="A36" s="2">
        <v>35</v>
      </c>
      <c r="B36" s="5">
        <v>11.5</v>
      </c>
    </row>
    <row r="37" spans="1:2" ht="12.45" x14ac:dyDescent="0.3">
      <c r="A37" s="2">
        <v>36</v>
      </c>
      <c r="B37" s="5">
        <v>11</v>
      </c>
    </row>
    <row r="38" spans="1:2" ht="12.45" x14ac:dyDescent="0.3">
      <c r="A38" s="2">
        <v>37</v>
      </c>
      <c r="B38" s="5">
        <v>10.5</v>
      </c>
    </row>
    <row r="39" spans="1:2" ht="12.45" x14ac:dyDescent="0.3">
      <c r="A39" s="2">
        <v>38</v>
      </c>
      <c r="B39" s="5">
        <v>10</v>
      </c>
    </row>
    <row r="40" spans="1:2" ht="12.45" x14ac:dyDescent="0.3">
      <c r="A40" s="2">
        <v>39</v>
      </c>
      <c r="B40" s="5">
        <v>9.5</v>
      </c>
    </row>
    <row r="41" spans="1:2" ht="12.45" x14ac:dyDescent="0.3">
      <c r="A41" s="2">
        <v>40</v>
      </c>
      <c r="B41" s="5">
        <v>9</v>
      </c>
    </row>
    <row r="42" spans="1:2" ht="12.45" x14ac:dyDescent="0.3">
      <c r="A42" s="2">
        <v>41</v>
      </c>
      <c r="B42" s="5">
        <v>8.6999999999999993</v>
      </c>
    </row>
    <row r="43" spans="1:2" ht="12.45" x14ac:dyDescent="0.3">
      <c r="A43" s="2">
        <v>42</v>
      </c>
      <c r="B43" s="5">
        <v>8.4</v>
      </c>
    </row>
    <row r="44" spans="1:2" ht="12.45" x14ac:dyDescent="0.3">
      <c r="A44" s="2">
        <v>43</v>
      </c>
      <c r="B44" s="5">
        <v>8.1</v>
      </c>
    </row>
    <row r="45" spans="1:2" ht="12.45" x14ac:dyDescent="0.3">
      <c r="A45" s="2">
        <v>44</v>
      </c>
      <c r="B45" s="5">
        <v>7.8</v>
      </c>
    </row>
    <row r="46" spans="1:2" ht="12.45" x14ac:dyDescent="0.3">
      <c r="A46" s="2">
        <v>45</v>
      </c>
      <c r="B46" s="5">
        <v>7.5</v>
      </c>
    </row>
    <row r="47" spans="1:2" ht="12.45" x14ac:dyDescent="0.3">
      <c r="A47" s="2">
        <v>46</v>
      </c>
      <c r="B47" s="5">
        <v>7.25</v>
      </c>
    </row>
    <row r="48" spans="1:2" ht="12.45" x14ac:dyDescent="0.3">
      <c r="A48" s="2">
        <v>47</v>
      </c>
      <c r="B48" s="5">
        <v>7</v>
      </c>
    </row>
    <row r="49" spans="1:2" ht="12.45" x14ac:dyDescent="0.3">
      <c r="A49" s="2">
        <v>48</v>
      </c>
      <c r="B49" s="5">
        <v>6.75</v>
      </c>
    </row>
    <row r="50" spans="1:2" ht="12.45" x14ac:dyDescent="0.3">
      <c r="A50" s="2">
        <v>49</v>
      </c>
      <c r="B50" s="5">
        <v>6.5</v>
      </c>
    </row>
    <row r="51" spans="1:2" ht="12.45" x14ac:dyDescent="0.3">
      <c r="A51" s="2">
        <v>50</v>
      </c>
      <c r="B51" s="5">
        <v>6.25</v>
      </c>
    </row>
    <row r="52" spans="1:2" ht="12.45" x14ac:dyDescent="0.3">
      <c r="A52" s="2">
        <v>51</v>
      </c>
      <c r="B52" s="5">
        <v>6</v>
      </c>
    </row>
    <row r="53" spans="1:2" ht="12.45" x14ac:dyDescent="0.3">
      <c r="A53" s="2">
        <v>52</v>
      </c>
      <c r="B53" s="5">
        <v>5.75</v>
      </c>
    </row>
    <row r="54" spans="1:2" ht="12.45" x14ac:dyDescent="0.3">
      <c r="A54" s="2">
        <v>53</v>
      </c>
      <c r="B54" s="5">
        <v>5.5</v>
      </c>
    </row>
    <row r="55" spans="1:2" ht="12.45" x14ac:dyDescent="0.3">
      <c r="A55" s="2">
        <v>54</v>
      </c>
      <c r="B55" s="5">
        <v>5.25</v>
      </c>
    </row>
    <row r="56" spans="1:2" ht="12.45" x14ac:dyDescent="0.3">
      <c r="A56" s="2">
        <v>55</v>
      </c>
      <c r="B56" s="5">
        <v>5</v>
      </c>
    </row>
    <row r="57" spans="1:2" ht="12.45" x14ac:dyDescent="0.3">
      <c r="A57" s="2">
        <v>56</v>
      </c>
      <c r="B57" s="5">
        <v>4.75</v>
      </c>
    </row>
    <row r="58" spans="1:2" ht="12.45" x14ac:dyDescent="0.3">
      <c r="A58" s="2">
        <v>57</v>
      </c>
      <c r="B58" s="5">
        <v>4.5</v>
      </c>
    </row>
    <row r="59" spans="1:2" ht="12.45" x14ac:dyDescent="0.3">
      <c r="A59" s="2">
        <v>58</v>
      </c>
      <c r="B59" s="5">
        <v>4.25</v>
      </c>
    </row>
    <row r="60" spans="1:2" ht="12.45" x14ac:dyDescent="0.3">
      <c r="A60" s="2">
        <v>59</v>
      </c>
      <c r="B60" s="5">
        <v>4</v>
      </c>
    </row>
    <row r="61" spans="1:2" ht="12.45" x14ac:dyDescent="0.3">
      <c r="A61" s="2">
        <v>60</v>
      </c>
      <c r="B61" s="5">
        <v>3.75</v>
      </c>
    </row>
    <row r="62" spans="1:2" ht="12.45" x14ac:dyDescent="0.3">
      <c r="A62" s="2">
        <v>61</v>
      </c>
      <c r="B62" s="5">
        <v>3.5</v>
      </c>
    </row>
    <row r="63" spans="1:2" ht="12.45" x14ac:dyDescent="0.3">
      <c r="A63" s="2">
        <v>62</v>
      </c>
      <c r="B63" s="5">
        <v>3.25</v>
      </c>
    </row>
    <row r="64" spans="1:2" ht="12.45" x14ac:dyDescent="0.3">
      <c r="A64" s="2">
        <v>63</v>
      </c>
      <c r="B64" s="5">
        <v>3</v>
      </c>
    </row>
    <row r="65" spans="1:2" ht="12.45" x14ac:dyDescent="0.3">
      <c r="A65" s="2">
        <v>64</v>
      </c>
      <c r="B65" s="5">
        <v>2.8</v>
      </c>
    </row>
    <row r="66" spans="1:2" ht="12.45" x14ac:dyDescent="0.3">
      <c r="A66" s="2">
        <v>65</v>
      </c>
      <c r="B66" s="5">
        <v>2.6</v>
      </c>
    </row>
    <row r="67" spans="1:2" ht="12.45" x14ac:dyDescent="0.3">
      <c r="A67" s="2">
        <v>66</v>
      </c>
      <c r="B67" s="5">
        <v>2.4</v>
      </c>
    </row>
    <row r="68" spans="1:2" ht="12.45" x14ac:dyDescent="0.3">
      <c r="A68" s="2">
        <v>67</v>
      </c>
      <c r="B68" s="5">
        <v>2.2000000000000002</v>
      </c>
    </row>
    <row r="69" spans="1:2" ht="12.45" x14ac:dyDescent="0.3">
      <c r="A69" s="2">
        <v>68</v>
      </c>
      <c r="B69" s="5">
        <v>2</v>
      </c>
    </row>
    <row r="70" spans="1:2" ht="12.45" x14ac:dyDescent="0.3">
      <c r="A70" s="2">
        <v>69</v>
      </c>
      <c r="B70" s="5">
        <v>1.8</v>
      </c>
    </row>
    <row r="71" spans="1:2" ht="12.45" x14ac:dyDescent="0.3">
      <c r="A71" s="2">
        <v>70</v>
      </c>
      <c r="B71" s="5">
        <v>1.6</v>
      </c>
    </row>
    <row r="72" spans="1:2" ht="12.45" x14ac:dyDescent="0.3">
      <c r="A72" s="2">
        <v>71</v>
      </c>
      <c r="B72" s="5">
        <v>1.5</v>
      </c>
    </row>
    <row r="73" spans="1:2" ht="12.45" x14ac:dyDescent="0.3">
      <c r="A73" s="2">
        <v>72</v>
      </c>
      <c r="B73" s="5">
        <v>1.4</v>
      </c>
    </row>
    <row r="74" spans="1:2" ht="12.45" x14ac:dyDescent="0.3">
      <c r="A74" s="2">
        <v>73</v>
      </c>
      <c r="B74" s="5">
        <v>1.3</v>
      </c>
    </row>
    <row r="75" spans="1:2" ht="12.45" x14ac:dyDescent="0.3">
      <c r="A75" s="2">
        <v>74</v>
      </c>
      <c r="B75" s="5">
        <v>1.2</v>
      </c>
    </row>
    <row r="76" spans="1:2" ht="12.45" x14ac:dyDescent="0.3">
      <c r="A76" s="2">
        <v>75</v>
      </c>
      <c r="B76" s="5">
        <v>1.1000000000000001</v>
      </c>
    </row>
    <row r="77" spans="1:2" ht="12.45" x14ac:dyDescent="0.3">
      <c r="A77" s="2">
        <v>76</v>
      </c>
      <c r="B77" s="5">
        <v>1</v>
      </c>
    </row>
    <row r="78" spans="1:2" ht="12.45" x14ac:dyDescent="0.3">
      <c r="A78" s="2">
        <v>77</v>
      </c>
      <c r="B78" s="5">
        <v>1</v>
      </c>
    </row>
    <row r="79" spans="1:2" ht="12.45" x14ac:dyDescent="0.3">
      <c r="A79" s="2">
        <v>78</v>
      </c>
      <c r="B79" s="5">
        <v>1</v>
      </c>
    </row>
    <row r="80" spans="1:2" ht="12.45" x14ac:dyDescent="0.3">
      <c r="A80" s="2">
        <v>79</v>
      </c>
      <c r="B80" s="5">
        <v>1</v>
      </c>
    </row>
    <row r="81" spans="1:2" ht="12.45" x14ac:dyDescent="0.3">
      <c r="A81" s="2">
        <v>80</v>
      </c>
      <c r="B81" s="5">
        <v>1</v>
      </c>
    </row>
    <row r="82" spans="1:2" ht="12.45" x14ac:dyDescent="0.3">
      <c r="A82" s="2">
        <v>81</v>
      </c>
      <c r="B82" s="5">
        <v>1</v>
      </c>
    </row>
    <row r="83" spans="1:2" ht="12.45" x14ac:dyDescent="0.3">
      <c r="A83" s="2">
        <v>82</v>
      </c>
      <c r="B83" s="5">
        <v>1</v>
      </c>
    </row>
    <row r="84" spans="1:2" ht="12.45" x14ac:dyDescent="0.3">
      <c r="A84" s="2">
        <v>83</v>
      </c>
      <c r="B84" s="5">
        <v>1</v>
      </c>
    </row>
    <row r="85" spans="1:2" ht="12.45" x14ac:dyDescent="0.3">
      <c r="A85" s="2">
        <v>84</v>
      </c>
      <c r="B85" s="5">
        <v>1</v>
      </c>
    </row>
    <row r="86" spans="1:2" ht="12.45" x14ac:dyDescent="0.3">
      <c r="A86" s="2">
        <v>85</v>
      </c>
      <c r="B86" s="5">
        <v>1</v>
      </c>
    </row>
    <row r="87" spans="1:2" ht="12.45" x14ac:dyDescent="0.3">
      <c r="A87" s="2">
        <v>86</v>
      </c>
      <c r="B87" s="5">
        <v>1</v>
      </c>
    </row>
    <row r="88" spans="1:2" ht="12.45" x14ac:dyDescent="0.3">
      <c r="A88" s="2">
        <v>87</v>
      </c>
      <c r="B88" s="5">
        <v>1</v>
      </c>
    </row>
    <row r="89" spans="1:2" ht="12.45" x14ac:dyDescent="0.3">
      <c r="A89" s="2">
        <v>88</v>
      </c>
      <c r="B89" s="5">
        <v>1</v>
      </c>
    </row>
    <row r="90" spans="1:2" ht="12.45" x14ac:dyDescent="0.3">
      <c r="A90" s="2">
        <v>89</v>
      </c>
      <c r="B90" s="5">
        <v>1</v>
      </c>
    </row>
    <row r="91" spans="1:2" ht="12.45" x14ac:dyDescent="0.3">
      <c r="A91" s="2">
        <v>90</v>
      </c>
      <c r="B91" s="5">
        <v>1</v>
      </c>
    </row>
    <row r="92" spans="1:2" ht="12.45" x14ac:dyDescent="0.3">
      <c r="A92" s="2">
        <v>91</v>
      </c>
      <c r="B92" s="5">
        <v>1</v>
      </c>
    </row>
    <row r="93" spans="1:2" ht="12.45" x14ac:dyDescent="0.3">
      <c r="A93" s="2">
        <v>92</v>
      </c>
      <c r="B93" s="5">
        <v>1</v>
      </c>
    </row>
    <row r="94" spans="1:2" ht="12.45" x14ac:dyDescent="0.3">
      <c r="A94" s="2">
        <v>93</v>
      </c>
      <c r="B94" s="5">
        <v>1</v>
      </c>
    </row>
    <row r="95" spans="1:2" ht="12.45" x14ac:dyDescent="0.3">
      <c r="A95" s="2">
        <v>94</v>
      </c>
      <c r="B95" s="5">
        <v>1</v>
      </c>
    </row>
    <row r="96" spans="1:2" ht="12.45" x14ac:dyDescent="0.3">
      <c r="A96" s="2">
        <v>95</v>
      </c>
      <c r="B96" s="5">
        <v>1</v>
      </c>
    </row>
    <row r="97" spans="1:2" ht="12.45" x14ac:dyDescent="0.3">
      <c r="A97" s="2">
        <v>96</v>
      </c>
      <c r="B97" s="5">
        <v>1</v>
      </c>
    </row>
    <row r="98" spans="1:2" ht="12.45" x14ac:dyDescent="0.3">
      <c r="A98" s="2">
        <v>97</v>
      </c>
      <c r="B98" s="5">
        <v>1</v>
      </c>
    </row>
    <row r="99" spans="1:2" ht="12.45" x14ac:dyDescent="0.3">
      <c r="A99" s="2">
        <v>98</v>
      </c>
      <c r="B99" s="5">
        <v>1</v>
      </c>
    </row>
    <row r="100" spans="1:2" ht="12.45" x14ac:dyDescent="0.3">
      <c r="A100" s="2">
        <v>99</v>
      </c>
      <c r="B100" s="5">
        <v>1</v>
      </c>
    </row>
    <row r="101" spans="1:2" ht="12.45" x14ac:dyDescent="0.3">
      <c r="A101" s="2">
        <v>100</v>
      </c>
      <c r="B101" s="5">
        <v>1</v>
      </c>
    </row>
    <row r="102" spans="1:2" ht="12.45" x14ac:dyDescent="0.3">
      <c r="A102" s="2">
        <v>101</v>
      </c>
      <c r="B102" s="5">
        <v>1</v>
      </c>
    </row>
    <row r="103" spans="1:2" ht="12.45" x14ac:dyDescent="0.3">
      <c r="A103" s="2">
        <v>102</v>
      </c>
      <c r="B103" s="5">
        <v>1</v>
      </c>
    </row>
    <row r="104" spans="1:2" ht="12.45" x14ac:dyDescent="0.3">
      <c r="A104" s="2">
        <v>103</v>
      </c>
      <c r="B104" s="5">
        <v>1</v>
      </c>
    </row>
    <row r="105" spans="1:2" ht="12.45" x14ac:dyDescent="0.3">
      <c r="A105" s="2">
        <v>104</v>
      </c>
      <c r="B105" s="5">
        <v>1</v>
      </c>
    </row>
    <row r="106" spans="1:2" ht="12.45" x14ac:dyDescent="0.3">
      <c r="A106" s="2">
        <v>105</v>
      </c>
      <c r="B106" s="5">
        <v>1</v>
      </c>
    </row>
    <row r="107" spans="1:2" ht="12.45" x14ac:dyDescent="0.3">
      <c r="A107" s="2">
        <v>106</v>
      </c>
      <c r="B107" s="5">
        <v>1</v>
      </c>
    </row>
    <row r="108" spans="1:2" ht="12.45" x14ac:dyDescent="0.3">
      <c r="A108" s="2">
        <v>107</v>
      </c>
      <c r="B108" s="5">
        <v>1</v>
      </c>
    </row>
    <row r="109" spans="1:2" ht="12.45" x14ac:dyDescent="0.3">
      <c r="A109" s="2">
        <v>108</v>
      </c>
      <c r="B109" s="5">
        <v>1</v>
      </c>
    </row>
    <row r="110" spans="1:2" ht="12.45" x14ac:dyDescent="0.3">
      <c r="A110" s="2">
        <v>109</v>
      </c>
      <c r="B110" s="5">
        <v>1</v>
      </c>
    </row>
    <row r="111" spans="1:2" ht="12.45" x14ac:dyDescent="0.3">
      <c r="A111" s="2">
        <v>110</v>
      </c>
      <c r="B111" s="5">
        <v>1</v>
      </c>
    </row>
    <row r="112" spans="1:2" ht="12.45" x14ac:dyDescent="0.3">
      <c r="A112" s="2">
        <v>111</v>
      </c>
      <c r="B112" s="5">
        <v>1</v>
      </c>
    </row>
    <row r="113" spans="1:2" ht="12.45" x14ac:dyDescent="0.3">
      <c r="A113" s="2">
        <v>112</v>
      </c>
      <c r="B113" s="5">
        <v>1</v>
      </c>
    </row>
    <row r="114" spans="1:2" ht="12.45" x14ac:dyDescent="0.3">
      <c r="A114" s="2">
        <v>113</v>
      </c>
      <c r="B114" s="5">
        <v>1</v>
      </c>
    </row>
    <row r="115" spans="1:2" ht="12.45" x14ac:dyDescent="0.3">
      <c r="A115" s="2">
        <v>114</v>
      </c>
      <c r="B115" s="5">
        <v>1</v>
      </c>
    </row>
    <row r="116" spans="1:2" ht="12.45" x14ac:dyDescent="0.3">
      <c r="A116" s="2">
        <v>115</v>
      </c>
      <c r="B116" s="5">
        <v>1</v>
      </c>
    </row>
    <row r="117" spans="1:2" ht="12.45" x14ac:dyDescent="0.3">
      <c r="A117" s="2">
        <v>116</v>
      </c>
      <c r="B117" s="5">
        <v>1</v>
      </c>
    </row>
    <row r="118" spans="1:2" ht="12.45" x14ac:dyDescent="0.3">
      <c r="A118" s="2">
        <v>117</v>
      </c>
      <c r="B118" s="5">
        <v>1</v>
      </c>
    </row>
    <row r="119" spans="1:2" ht="12.45" x14ac:dyDescent="0.3">
      <c r="A119" s="2">
        <v>118</v>
      </c>
      <c r="B119" s="5">
        <v>1</v>
      </c>
    </row>
    <row r="120" spans="1:2" ht="12.45" x14ac:dyDescent="0.3">
      <c r="A120" s="2">
        <v>119</v>
      </c>
      <c r="B120" s="5">
        <v>1</v>
      </c>
    </row>
    <row r="121" spans="1:2" ht="12.45" x14ac:dyDescent="0.3">
      <c r="A121" s="2">
        <v>120</v>
      </c>
      <c r="B121" s="5">
        <v>1</v>
      </c>
    </row>
    <row r="122" spans="1:2" ht="12.45" x14ac:dyDescent="0.3">
      <c r="A122" s="2">
        <v>121</v>
      </c>
      <c r="B122" s="5">
        <v>1</v>
      </c>
    </row>
    <row r="123" spans="1:2" ht="12.45" x14ac:dyDescent="0.3">
      <c r="A123" s="2">
        <v>122</v>
      </c>
      <c r="B123" s="5">
        <v>1</v>
      </c>
    </row>
    <row r="124" spans="1:2" ht="15.75" customHeight="1" x14ac:dyDescent="0.3">
      <c r="A124" s="2">
        <v>123</v>
      </c>
      <c r="B124" s="5">
        <v>1</v>
      </c>
    </row>
    <row r="125" spans="1:2" ht="15.75" customHeight="1" x14ac:dyDescent="0.3">
      <c r="A125" s="2">
        <v>124</v>
      </c>
      <c r="B125" s="5">
        <v>1</v>
      </c>
    </row>
    <row r="126" spans="1:2" ht="15.75" customHeight="1" x14ac:dyDescent="0.3">
      <c r="A126" s="2">
        <v>125</v>
      </c>
      <c r="B126" s="5">
        <v>1</v>
      </c>
    </row>
    <row r="127" spans="1:2" ht="15.75" customHeight="1" x14ac:dyDescent="0.3">
      <c r="A127" s="2">
        <v>126</v>
      </c>
      <c r="B127" s="5">
        <v>1</v>
      </c>
    </row>
    <row r="128" spans="1:2" ht="15.75" customHeight="1" x14ac:dyDescent="0.3">
      <c r="A128" s="2">
        <v>127</v>
      </c>
      <c r="B128" s="5">
        <v>1</v>
      </c>
    </row>
    <row r="129" spans="1:2" ht="15.75" customHeight="1" x14ac:dyDescent="0.3">
      <c r="A129" s="2">
        <v>128</v>
      </c>
      <c r="B129" s="5">
        <v>1</v>
      </c>
    </row>
    <row r="130" spans="1:2" ht="15.75" customHeight="1" x14ac:dyDescent="0.3">
      <c r="A130" s="2">
        <v>129</v>
      </c>
      <c r="B130" s="5">
        <v>1</v>
      </c>
    </row>
    <row r="131" spans="1:2" ht="15.75" customHeight="1" x14ac:dyDescent="0.3">
      <c r="A131" s="2">
        <v>130</v>
      </c>
      <c r="B131" s="5">
        <v>1</v>
      </c>
    </row>
    <row r="132" spans="1:2" ht="15.75" customHeight="1" x14ac:dyDescent="0.3">
      <c r="A132" s="2">
        <v>131</v>
      </c>
      <c r="B132" s="5">
        <v>1</v>
      </c>
    </row>
    <row r="133" spans="1:2" ht="15.75" customHeight="1" x14ac:dyDescent="0.3">
      <c r="A133" s="2">
        <v>132</v>
      </c>
      <c r="B133" s="5">
        <v>1</v>
      </c>
    </row>
    <row r="134" spans="1:2" ht="15.75" customHeight="1" x14ac:dyDescent="0.3">
      <c r="A134" s="2">
        <v>133</v>
      </c>
      <c r="B134" s="5">
        <v>1</v>
      </c>
    </row>
    <row r="135" spans="1:2" ht="15.75" customHeight="1" x14ac:dyDescent="0.3">
      <c r="A135" s="2">
        <v>134</v>
      </c>
      <c r="B135" s="5">
        <v>1</v>
      </c>
    </row>
    <row r="136" spans="1:2" ht="15.75" customHeight="1" x14ac:dyDescent="0.3">
      <c r="A136" s="2">
        <v>135</v>
      </c>
      <c r="B136" s="5">
        <v>1</v>
      </c>
    </row>
    <row r="137" spans="1:2" ht="15.75" customHeight="1" x14ac:dyDescent="0.3">
      <c r="A137" s="2">
        <v>136</v>
      </c>
      <c r="B137" s="5">
        <v>1</v>
      </c>
    </row>
    <row r="138" spans="1:2" ht="15.75" customHeight="1" x14ac:dyDescent="0.3">
      <c r="A138" s="2">
        <v>137</v>
      </c>
      <c r="B138" s="5">
        <v>1</v>
      </c>
    </row>
    <row r="139" spans="1:2" ht="15.75" customHeight="1" x14ac:dyDescent="0.3">
      <c r="A139" s="2">
        <v>138</v>
      </c>
      <c r="B139" s="5">
        <v>1</v>
      </c>
    </row>
    <row r="140" spans="1:2" ht="15.75" customHeight="1" x14ac:dyDescent="0.3">
      <c r="A140" s="2">
        <v>139</v>
      </c>
      <c r="B140" s="5">
        <v>1</v>
      </c>
    </row>
    <row r="141" spans="1:2" ht="15.75" customHeight="1" x14ac:dyDescent="0.3">
      <c r="A141" s="2">
        <v>140</v>
      </c>
      <c r="B141" s="5">
        <v>1</v>
      </c>
    </row>
    <row r="142" spans="1:2" ht="15.75" customHeight="1" x14ac:dyDescent="0.3">
      <c r="A142" s="2">
        <v>141</v>
      </c>
      <c r="B142" s="5">
        <v>1</v>
      </c>
    </row>
    <row r="143" spans="1:2" ht="15.75" customHeight="1" x14ac:dyDescent="0.3">
      <c r="A143" s="2">
        <v>142</v>
      </c>
      <c r="B143" s="5">
        <v>1</v>
      </c>
    </row>
    <row r="144" spans="1:2" ht="15.75" customHeight="1" x14ac:dyDescent="0.3">
      <c r="A144" s="2">
        <v>143</v>
      </c>
      <c r="B144" s="5">
        <v>1</v>
      </c>
    </row>
    <row r="145" spans="1:2" ht="15.75" customHeight="1" x14ac:dyDescent="0.3">
      <c r="A145" s="2">
        <v>144</v>
      </c>
      <c r="B145" s="5">
        <v>1</v>
      </c>
    </row>
    <row r="146" spans="1:2" ht="15.75" customHeight="1" x14ac:dyDescent="0.3">
      <c r="A146" s="2">
        <v>145</v>
      </c>
      <c r="B146" s="5">
        <v>1</v>
      </c>
    </row>
    <row r="147" spans="1:2" ht="15.75" customHeight="1" x14ac:dyDescent="0.3">
      <c r="A147" s="2">
        <v>146</v>
      </c>
      <c r="B147" s="5">
        <v>1</v>
      </c>
    </row>
    <row r="148" spans="1:2" ht="15.75" customHeight="1" x14ac:dyDescent="0.3">
      <c r="A148" s="2">
        <v>147</v>
      </c>
      <c r="B148" s="5">
        <v>1</v>
      </c>
    </row>
    <row r="149" spans="1:2" ht="15.75" customHeight="1" x14ac:dyDescent="0.3">
      <c r="A149" s="2">
        <v>148</v>
      </c>
      <c r="B149" s="5">
        <v>1</v>
      </c>
    </row>
    <row r="150" spans="1:2" ht="15.75" customHeight="1" x14ac:dyDescent="0.3">
      <c r="A150" s="2">
        <v>149</v>
      </c>
      <c r="B150" s="5">
        <v>1</v>
      </c>
    </row>
    <row r="151" spans="1:2" ht="15.75" customHeight="1" x14ac:dyDescent="0.3">
      <c r="A151" s="2">
        <v>150</v>
      </c>
      <c r="B151" s="5">
        <v>1</v>
      </c>
    </row>
    <row r="152" spans="1:2" ht="15.75" customHeight="1" x14ac:dyDescent="0.3">
      <c r="A152" s="2">
        <v>151</v>
      </c>
      <c r="B152" s="5">
        <v>1</v>
      </c>
    </row>
    <row r="153" spans="1:2" ht="15.75" customHeight="1" x14ac:dyDescent="0.3">
      <c r="A153" s="2">
        <v>152</v>
      </c>
      <c r="B153" s="5">
        <v>1</v>
      </c>
    </row>
    <row r="154" spans="1:2" ht="15.75" customHeight="1" x14ac:dyDescent="0.3">
      <c r="A154" s="2">
        <v>153</v>
      </c>
      <c r="B154" s="5">
        <v>1</v>
      </c>
    </row>
    <row r="155" spans="1:2" ht="15.75" customHeight="1" x14ac:dyDescent="0.3">
      <c r="A155" s="2">
        <v>154</v>
      </c>
      <c r="B155" s="5">
        <v>1</v>
      </c>
    </row>
    <row r="156" spans="1:2" ht="15.75" customHeight="1" x14ac:dyDescent="0.3">
      <c r="A156" s="2">
        <v>155</v>
      </c>
      <c r="B156" s="5">
        <v>1</v>
      </c>
    </row>
    <row r="157" spans="1:2" ht="15.75" customHeight="1" x14ac:dyDescent="0.3">
      <c r="A157" s="2">
        <v>156</v>
      </c>
      <c r="B157" s="5">
        <v>1</v>
      </c>
    </row>
    <row r="158" spans="1:2" ht="15.75" customHeight="1" x14ac:dyDescent="0.3">
      <c r="A158" s="2">
        <v>157</v>
      </c>
      <c r="B158" s="5">
        <v>1</v>
      </c>
    </row>
    <row r="159" spans="1:2" ht="15.75" customHeight="1" x14ac:dyDescent="0.3">
      <c r="A159" s="2">
        <v>158</v>
      </c>
      <c r="B159" s="5">
        <v>1</v>
      </c>
    </row>
    <row r="160" spans="1:2" ht="15.75" customHeight="1" x14ac:dyDescent="0.3">
      <c r="A160" s="2">
        <v>159</v>
      </c>
      <c r="B160" s="5">
        <v>1</v>
      </c>
    </row>
    <row r="161" spans="1:2" ht="15.75" customHeight="1" x14ac:dyDescent="0.3">
      <c r="A161" s="2">
        <v>160</v>
      </c>
      <c r="B161" s="5">
        <v>1</v>
      </c>
    </row>
    <row r="162" spans="1:2" ht="15.75" customHeight="1" x14ac:dyDescent="0.3">
      <c r="A162" s="2">
        <v>161</v>
      </c>
      <c r="B162" s="5">
        <v>1</v>
      </c>
    </row>
    <row r="163" spans="1:2" ht="15.75" customHeight="1" x14ac:dyDescent="0.3">
      <c r="A163" s="2">
        <v>162</v>
      </c>
      <c r="B163" s="5">
        <v>1</v>
      </c>
    </row>
    <row r="164" spans="1:2" ht="15.75" customHeight="1" x14ac:dyDescent="0.3">
      <c r="A164" s="2">
        <v>163</v>
      </c>
      <c r="B164" s="5">
        <v>1</v>
      </c>
    </row>
    <row r="165" spans="1:2" ht="15.75" customHeight="1" x14ac:dyDescent="0.3">
      <c r="A165" s="2">
        <v>164</v>
      </c>
      <c r="B165" s="5">
        <v>1</v>
      </c>
    </row>
    <row r="166" spans="1:2" ht="15.75" customHeight="1" x14ac:dyDescent="0.3">
      <c r="A166" s="2">
        <v>165</v>
      </c>
      <c r="B166" s="5">
        <v>1</v>
      </c>
    </row>
    <row r="167" spans="1:2" ht="15.75" customHeight="1" x14ac:dyDescent="0.3">
      <c r="A167" s="2">
        <v>166</v>
      </c>
      <c r="B167" s="5">
        <v>1</v>
      </c>
    </row>
    <row r="168" spans="1:2" ht="15.75" customHeight="1" x14ac:dyDescent="0.3">
      <c r="A168" s="2">
        <v>167</v>
      </c>
      <c r="B168" s="5">
        <v>1</v>
      </c>
    </row>
    <row r="169" spans="1:2" ht="15.75" customHeight="1" x14ac:dyDescent="0.3">
      <c r="A169" s="2">
        <v>168</v>
      </c>
      <c r="B169" s="5">
        <v>1</v>
      </c>
    </row>
    <row r="170" spans="1:2" ht="15.75" customHeight="1" x14ac:dyDescent="0.3">
      <c r="A170" s="2">
        <v>169</v>
      </c>
      <c r="B170" s="5">
        <v>1</v>
      </c>
    </row>
    <row r="171" spans="1:2" ht="15.75" customHeight="1" x14ac:dyDescent="0.3">
      <c r="A171" s="2">
        <v>170</v>
      </c>
      <c r="B171" s="5">
        <v>1</v>
      </c>
    </row>
    <row r="172" spans="1:2" ht="15.75" customHeight="1" x14ac:dyDescent="0.3">
      <c r="A172" s="2">
        <v>171</v>
      </c>
      <c r="B172" s="5">
        <v>1</v>
      </c>
    </row>
    <row r="173" spans="1:2" ht="15.75" customHeight="1" x14ac:dyDescent="0.3">
      <c r="A173" s="2">
        <v>172</v>
      </c>
      <c r="B173" s="5">
        <v>1</v>
      </c>
    </row>
    <row r="174" spans="1:2" ht="15.75" customHeight="1" x14ac:dyDescent="0.3">
      <c r="A174" s="2">
        <v>173</v>
      </c>
      <c r="B174" s="5">
        <v>1</v>
      </c>
    </row>
    <row r="175" spans="1:2" ht="15.75" customHeight="1" x14ac:dyDescent="0.3">
      <c r="A175" s="2">
        <v>174</v>
      </c>
      <c r="B175" s="5">
        <v>1</v>
      </c>
    </row>
    <row r="176" spans="1:2" ht="15.75" customHeight="1" x14ac:dyDescent="0.3">
      <c r="A176" s="2">
        <v>175</v>
      </c>
      <c r="B176" s="5">
        <v>1</v>
      </c>
    </row>
    <row r="177" spans="1:2" ht="15.75" customHeight="1" x14ac:dyDescent="0.3">
      <c r="A177" s="2">
        <v>176</v>
      </c>
      <c r="B177" s="5">
        <v>1</v>
      </c>
    </row>
    <row r="178" spans="1:2" ht="15.75" customHeight="1" x14ac:dyDescent="0.3">
      <c r="A178" s="2">
        <v>177</v>
      </c>
      <c r="B178" s="5">
        <v>1</v>
      </c>
    </row>
    <row r="179" spans="1:2" ht="15.75" customHeight="1" x14ac:dyDescent="0.3">
      <c r="A179" s="2">
        <v>178</v>
      </c>
      <c r="B179" s="5">
        <v>1</v>
      </c>
    </row>
    <row r="180" spans="1:2" ht="15.75" customHeight="1" x14ac:dyDescent="0.3">
      <c r="A180" s="2">
        <v>179</v>
      </c>
      <c r="B180" s="5">
        <v>1</v>
      </c>
    </row>
    <row r="181" spans="1:2" ht="15.75" customHeight="1" x14ac:dyDescent="0.3">
      <c r="A181" s="2">
        <v>180</v>
      </c>
      <c r="B181" s="5">
        <v>1</v>
      </c>
    </row>
    <row r="182" spans="1:2" ht="15.75" customHeight="1" x14ac:dyDescent="0.3">
      <c r="A182" s="2">
        <v>181</v>
      </c>
      <c r="B182" s="5">
        <v>1</v>
      </c>
    </row>
    <row r="183" spans="1:2" ht="15.75" customHeight="1" x14ac:dyDescent="0.3">
      <c r="A183" s="2">
        <v>182</v>
      </c>
      <c r="B183" s="5">
        <v>1</v>
      </c>
    </row>
    <row r="184" spans="1:2" ht="15.75" customHeight="1" x14ac:dyDescent="0.3">
      <c r="A184" s="2">
        <v>183</v>
      </c>
      <c r="B184" s="5">
        <v>1</v>
      </c>
    </row>
    <row r="185" spans="1:2" ht="15.75" customHeight="1" x14ac:dyDescent="0.3">
      <c r="A185" s="2">
        <v>184</v>
      </c>
      <c r="B185" s="5">
        <v>1</v>
      </c>
    </row>
    <row r="186" spans="1:2" ht="15.75" customHeight="1" x14ac:dyDescent="0.3">
      <c r="A186" s="2">
        <v>185</v>
      </c>
      <c r="B186" s="5">
        <v>1</v>
      </c>
    </row>
    <row r="187" spans="1:2" ht="15.75" customHeight="1" x14ac:dyDescent="0.3">
      <c r="A187" s="2">
        <v>186</v>
      </c>
      <c r="B187" s="5">
        <v>1</v>
      </c>
    </row>
    <row r="188" spans="1:2" ht="15.75" customHeight="1" x14ac:dyDescent="0.3">
      <c r="A188" s="2">
        <v>187</v>
      </c>
      <c r="B188" s="5">
        <v>1</v>
      </c>
    </row>
    <row r="189" spans="1:2" ht="15.75" customHeight="1" x14ac:dyDescent="0.3">
      <c r="A189" s="2">
        <v>188</v>
      </c>
      <c r="B189" s="5">
        <v>1</v>
      </c>
    </row>
    <row r="190" spans="1:2" ht="15.75" customHeight="1" x14ac:dyDescent="0.3">
      <c r="A190" s="2">
        <v>189</v>
      </c>
      <c r="B190" s="5">
        <v>1</v>
      </c>
    </row>
    <row r="191" spans="1:2" ht="15.75" customHeight="1" x14ac:dyDescent="0.3">
      <c r="A191" s="2">
        <v>190</v>
      </c>
      <c r="B191" s="5">
        <v>1</v>
      </c>
    </row>
    <row r="192" spans="1:2" ht="15.75" customHeight="1" x14ac:dyDescent="0.3">
      <c r="A192" s="2">
        <v>191</v>
      </c>
      <c r="B192" s="5">
        <v>1</v>
      </c>
    </row>
    <row r="193" spans="1:2" ht="15.75" customHeight="1" x14ac:dyDescent="0.3">
      <c r="A193" s="2">
        <v>192</v>
      </c>
      <c r="B193" s="5">
        <v>1</v>
      </c>
    </row>
    <row r="194" spans="1:2" ht="15.75" customHeight="1" x14ac:dyDescent="0.3">
      <c r="A194" s="2">
        <v>193</v>
      </c>
      <c r="B194" s="5">
        <v>1</v>
      </c>
    </row>
    <row r="195" spans="1:2" ht="15.75" customHeight="1" x14ac:dyDescent="0.3">
      <c r="A195" s="2">
        <v>194</v>
      </c>
      <c r="B195" s="5">
        <v>1</v>
      </c>
    </row>
    <row r="196" spans="1:2" ht="15.75" customHeight="1" x14ac:dyDescent="0.3">
      <c r="A196" s="2">
        <v>195</v>
      </c>
      <c r="B196" s="5">
        <v>1</v>
      </c>
    </row>
    <row r="197" spans="1:2" ht="15.75" customHeight="1" x14ac:dyDescent="0.3">
      <c r="A197" s="2">
        <v>196</v>
      </c>
      <c r="B197" s="5">
        <v>1</v>
      </c>
    </row>
    <row r="198" spans="1:2" ht="15.75" customHeight="1" x14ac:dyDescent="0.3">
      <c r="A198" s="2">
        <v>197</v>
      </c>
      <c r="B198" s="5">
        <v>1</v>
      </c>
    </row>
    <row r="199" spans="1:2" ht="15.75" customHeight="1" x14ac:dyDescent="0.3">
      <c r="A199" s="2">
        <v>198</v>
      </c>
      <c r="B199" s="5">
        <v>1</v>
      </c>
    </row>
    <row r="200" spans="1:2" ht="15.75" customHeight="1" x14ac:dyDescent="0.3">
      <c r="A200" s="2">
        <v>199</v>
      </c>
      <c r="B200" s="5">
        <v>1</v>
      </c>
    </row>
    <row r="201" spans="1:2" ht="15.75" customHeight="1" x14ac:dyDescent="0.3">
      <c r="A201" s="2">
        <v>200</v>
      </c>
      <c r="B201" s="5">
        <v>1</v>
      </c>
    </row>
    <row r="202" spans="1:2" ht="15.75" customHeight="1" x14ac:dyDescent="0.3">
      <c r="A202" s="2">
        <v>201</v>
      </c>
      <c r="B202" s="5">
        <v>1</v>
      </c>
    </row>
    <row r="203" spans="1:2" ht="15.75" customHeight="1" x14ac:dyDescent="0.3">
      <c r="A203" s="2">
        <v>202</v>
      </c>
      <c r="B203" s="5">
        <v>1</v>
      </c>
    </row>
    <row r="204" spans="1:2" ht="15.75" customHeight="1" x14ac:dyDescent="0.3">
      <c r="A204" s="2">
        <v>203</v>
      </c>
      <c r="B204" s="5">
        <v>1</v>
      </c>
    </row>
    <row r="205" spans="1:2" ht="15.75" customHeight="1" x14ac:dyDescent="0.3">
      <c r="A205" s="2">
        <v>204</v>
      </c>
      <c r="B205" s="5">
        <v>1</v>
      </c>
    </row>
    <row r="206" spans="1:2" ht="15.75" customHeight="1" x14ac:dyDescent="0.3">
      <c r="A206" s="2">
        <v>205</v>
      </c>
      <c r="B206" s="5">
        <v>1</v>
      </c>
    </row>
    <row r="207" spans="1:2" ht="15.75" customHeight="1" x14ac:dyDescent="0.3">
      <c r="A207" s="2">
        <v>206</v>
      </c>
      <c r="B207" s="5">
        <v>1</v>
      </c>
    </row>
    <row r="208" spans="1:2" ht="15.75" customHeight="1" x14ac:dyDescent="0.3">
      <c r="A208" s="2">
        <v>207</v>
      </c>
      <c r="B208" s="5">
        <v>1</v>
      </c>
    </row>
    <row r="209" spans="1:2" ht="15.75" customHeight="1" x14ac:dyDescent="0.3">
      <c r="A209" s="2">
        <v>208</v>
      </c>
      <c r="B209" s="5">
        <v>1</v>
      </c>
    </row>
    <row r="210" spans="1:2" ht="15.75" customHeight="1" x14ac:dyDescent="0.3">
      <c r="A210" s="2">
        <v>209</v>
      </c>
      <c r="B210" s="5">
        <v>1</v>
      </c>
    </row>
    <row r="211" spans="1:2" ht="15.75" customHeight="1" x14ac:dyDescent="0.3">
      <c r="A211" s="2">
        <v>210</v>
      </c>
      <c r="B211" s="5">
        <v>1</v>
      </c>
    </row>
    <row r="212" spans="1:2" ht="15.75" customHeight="1" x14ac:dyDescent="0.3">
      <c r="A212" s="2">
        <v>211</v>
      </c>
      <c r="B212" s="5">
        <v>1</v>
      </c>
    </row>
    <row r="213" spans="1:2" ht="15.75" customHeight="1" x14ac:dyDescent="0.3">
      <c r="A213" s="2">
        <v>212</v>
      </c>
      <c r="B213" s="5">
        <v>1</v>
      </c>
    </row>
    <row r="214" spans="1:2" ht="15.75" customHeight="1" x14ac:dyDescent="0.3">
      <c r="A214" s="2">
        <v>213</v>
      </c>
      <c r="B214" s="5">
        <v>1</v>
      </c>
    </row>
    <row r="215" spans="1:2" ht="15.75" customHeight="1" x14ac:dyDescent="0.3">
      <c r="A215" s="2">
        <v>214</v>
      </c>
      <c r="B215" s="5">
        <v>1</v>
      </c>
    </row>
    <row r="216" spans="1:2" ht="15.75" customHeight="1" x14ac:dyDescent="0.3">
      <c r="A216" s="2">
        <v>215</v>
      </c>
      <c r="B216" s="5">
        <v>1</v>
      </c>
    </row>
    <row r="217" spans="1:2" ht="15.75" customHeight="1" x14ac:dyDescent="0.3">
      <c r="A217" s="2">
        <v>216</v>
      </c>
      <c r="B217" s="5">
        <v>1</v>
      </c>
    </row>
    <row r="218" spans="1:2" ht="15.75" customHeight="1" x14ac:dyDescent="0.3">
      <c r="A218" s="2">
        <v>217</v>
      </c>
      <c r="B218" s="5">
        <v>1</v>
      </c>
    </row>
    <row r="219" spans="1:2" ht="15.75" customHeight="1" x14ac:dyDescent="0.3">
      <c r="A219" s="2">
        <v>218</v>
      </c>
      <c r="B219" s="5">
        <v>1</v>
      </c>
    </row>
    <row r="220" spans="1:2" ht="15.75" customHeight="1" x14ac:dyDescent="0.3">
      <c r="A220" s="2">
        <v>219</v>
      </c>
      <c r="B220" s="5">
        <v>1</v>
      </c>
    </row>
    <row r="221" spans="1:2" ht="15.75" customHeight="1" x14ac:dyDescent="0.3">
      <c r="A221" s="2">
        <v>220</v>
      </c>
      <c r="B221" s="5">
        <v>1</v>
      </c>
    </row>
    <row r="222" spans="1:2" ht="15.75" customHeight="1" x14ac:dyDescent="0.3">
      <c r="A222" s="2">
        <v>221</v>
      </c>
      <c r="B222" s="5">
        <v>1</v>
      </c>
    </row>
    <row r="223" spans="1:2" ht="15.75" customHeight="1" x14ac:dyDescent="0.3">
      <c r="A223" s="2">
        <v>222</v>
      </c>
      <c r="B223" s="5">
        <v>1</v>
      </c>
    </row>
    <row r="224" spans="1:2" ht="15.75" customHeight="1" x14ac:dyDescent="0.3">
      <c r="A224" s="2">
        <v>223</v>
      </c>
      <c r="B224" s="5">
        <v>1</v>
      </c>
    </row>
    <row r="225" spans="1:2" ht="15.75" customHeight="1" x14ac:dyDescent="0.3">
      <c r="A225" s="2">
        <v>224</v>
      </c>
      <c r="B225" s="5">
        <v>1</v>
      </c>
    </row>
    <row r="226" spans="1:2" ht="15.75" customHeight="1" x14ac:dyDescent="0.3">
      <c r="A226" s="2">
        <v>225</v>
      </c>
      <c r="B226" s="5">
        <v>1</v>
      </c>
    </row>
    <row r="227" spans="1:2" ht="15.75" customHeight="1" x14ac:dyDescent="0.3">
      <c r="A227" s="2">
        <v>226</v>
      </c>
      <c r="B227" s="5">
        <v>1</v>
      </c>
    </row>
    <row r="228" spans="1:2" ht="15.75" customHeight="1" x14ac:dyDescent="0.3">
      <c r="A228" s="2">
        <v>227</v>
      </c>
      <c r="B228" s="5">
        <v>1</v>
      </c>
    </row>
    <row r="229" spans="1:2" ht="15.75" customHeight="1" x14ac:dyDescent="0.3">
      <c r="A229" s="2">
        <v>228</v>
      </c>
      <c r="B229" s="5">
        <v>1</v>
      </c>
    </row>
    <row r="230" spans="1:2" ht="15.75" customHeight="1" x14ac:dyDescent="0.3">
      <c r="A230" s="2">
        <v>229</v>
      </c>
      <c r="B230" s="5">
        <v>1</v>
      </c>
    </row>
    <row r="231" spans="1:2" ht="15.75" customHeight="1" x14ac:dyDescent="0.3">
      <c r="A231" s="2">
        <v>230</v>
      </c>
      <c r="B231" s="5">
        <v>1</v>
      </c>
    </row>
    <row r="232" spans="1:2" ht="15.75" customHeight="1" x14ac:dyDescent="0.3">
      <c r="A232" s="2">
        <v>231</v>
      </c>
      <c r="B232" s="5">
        <v>1</v>
      </c>
    </row>
    <row r="233" spans="1:2" ht="15.75" customHeight="1" x14ac:dyDescent="0.3">
      <c r="A233" s="2">
        <v>232</v>
      </c>
      <c r="B233" s="5">
        <v>1</v>
      </c>
    </row>
    <row r="234" spans="1:2" ht="15.75" customHeight="1" x14ac:dyDescent="0.3">
      <c r="A234" s="2">
        <v>233</v>
      </c>
      <c r="B234" s="5">
        <v>1</v>
      </c>
    </row>
    <row r="235" spans="1:2" ht="15.75" customHeight="1" x14ac:dyDescent="0.3">
      <c r="A235" s="2">
        <v>234</v>
      </c>
      <c r="B235" s="5">
        <v>1</v>
      </c>
    </row>
    <row r="236" spans="1:2" ht="15.75" customHeight="1" x14ac:dyDescent="0.3">
      <c r="A236" s="2">
        <v>235</v>
      </c>
      <c r="B236" s="5">
        <v>1</v>
      </c>
    </row>
    <row r="237" spans="1:2" ht="15.75" customHeight="1" x14ac:dyDescent="0.3">
      <c r="A237" s="2">
        <v>236</v>
      </c>
      <c r="B237" s="5">
        <v>1</v>
      </c>
    </row>
    <row r="238" spans="1:2" ht="15.75" customHeight="1" x14ac:dyDescent="0.3">
      <c r="A238" s="2">
        <v>237</v>
      </c>
      <c r="B238" s="5">
        <v>1</v>
      </c>
    </row>
    <row r="239" spans="1:2" ht="15.75" customHeight="1" x14ac:dyDescent="0.3">
      <c r="A239" s="2">
        <v>238</v>
      </c>
      <c r="B239" s="5">
        <v>1</v>
      </c>
    </row>
    <row r="240" spans="1:2" ht="15.75" customHeight="1" x14ac:dyDescent="0.3">
      <c r="A240" s="2">
        <v>239</v>
      </c>
      <c r="B240" s="5">
        <v>1</v>
      </c>
    </row>
    <row r="241" spans="1:2" ht="15.75" customHeight="1" x14ac:dyDescent="0.3">
      <c r="A241" s="2">
        <v>240</v>
      </c>
      <c r="B241" s="5">
        <v>1</v>
      </c>
    </row>
    <row r="242" spans="1:2" ht="15.75" customHeight="1" x14ac:dyDescent="0.3">
      <c r="A242" s="2">
        <v>241</v>
      </c>
      <c r="B242" s="5">
        <v>1</v>
      </c>
    </row>
    <row r="243" spans="1:2" ht="15.75" customHeight="1" x14ac:dyDescent="0.3">
      <c r="A243" s="2">
        <v>242</v>
      </c>
      <c r="B243" s="5">
        <v>1</v>
      </c>
    </row>
    <row r="244" spans="1:2" ht="15.75" customHeight="1" x14ac:dyDescent="0.3">
      <c r="A244" s="2">
        <v>243</v>
      </c>
      <c r="B244" s="5">
        <v>1</v>
      </c>
    </row>
    <row r="245" spans="1:2" ht="15.75" customHeight="1" x14ac:dyDescent="0.3">
      <c r="A245" s="2">
        <v>244</v>
      </c>
      <c r="B245" s="5">
        <v>1</v>
      </c>
    </row>
    <row r="246" spans="1:2" ht="15.75" customHeight="1" x14ac:dyDescent="0.3">
      <c r="A246" s="2">
        <v>245</v>
      </c>
      <c r="B246" s="5">
        <v>1</v>
      </c>
    </row>
    <row r="247" spans="1:2" ht="15.75" customHeight="1" x14ac:dyDescent="0.3">
      <c r="A247" s="2">
        <v>246</v>
      </c>
      <c r="B247" s="5">
        <v>1</v>
      </c>
    </row>
    <row r="248" spans="1:2" ht="15.75" customHeight="1" x14ac:dyDescent="0.3">
      <c r="A248" s="2">
        <v>247</v>
      </c>
      <c r="B248" s="5">
        <v>1</v>
      </c>
    </row>
    <row r="249" spans="1:2" ht="15.75" customHeight="1" x14ac:dyDescent="0.3">
      <c r="A249" s="2">
        <v>248</v>
      </c>
      <c r="B249" s="5">
        <v>1</v>
      </c>
    </row>
    <row r="250" spans="1:2" ht="15.75" customHeight="1" x14ac:dyDescent="0.3">
      <c r="A250" s="2">
        <v>249</v>
      </c>
      <c r="B250" s="5">
        <v>1</v>
      </c>
    </row>
    <row r="251" spans="1:2" ht="15.75" customHeight="1" x14ac:dyDescent="0.3">
      <c r="A251" s="2">
        <v>250</v>
      </c>
      <c r="B251" s="5">
        <v>1</v>
      </c>
    </row>
    <row r="252" spans="1:2" ht="15.75" customHeight="1" x14ac:dyDescent="0.3">
      <c r="A252" s="2">
        <v>251</v>
      </c>
      <c r="B252" s="5">
        <v>1</v>
      </c>
    </row>
    <row r="253" spans="1:2" ht="15.75" customHeight="1" x14ac:dyDescent="0.3">
      <c r="A253" s="2">
        <v>252</v>
      </c>
      <c r="B253" s="5">
        <v>1</v>
      </c>
    </row>
    <row r="254" spans="1:2" ht="15.75" customHeight="1" x14ac:dyDescent="0.3">
      <c r="A254" s="2">
        <v>253</v>
      </c>
      <c r="B254" s="5">
        <v>1</v>
      </c>
    </row>
    <row r="255" spans="1:2" ht="15.75" customHeight="1" x14ac:dyDescent="0.3">
      <c r="A255" s="2">
        <v>254</v>
      </c>
      <c r="B255" s="5">
        <v>1</v>
      </c>
    </row>
    <row r="256" spans="1:2" ht="15.75" customHeight="1" x14ac:dyDescent="0.3">
      <c r="A256" s="2">
        <v>255</v>
      </c>
      <c r="B256" s="5">
        <v>1</v>
      </c>
    </row>
    <row r="257" spans="1:2" ht="15.75" customHeight="1" x14ac:dyDescent="0.3">
      <c r="A257" s="2">
        <v>256</v>
      </c>
      <c r="B257" s="5">
        <v>1</v>
      </c>
    </row>
    <row r="258" spans="1:2" ht="15.75" customHeight="1" x14ac:dyDescent="0.3">
      <c r="A258" s="2">
        <v>257</v>
      </c>
      <c r="B258" s="5">
        <v>1</v>
      </c>
    </row>
    <row r="259" spans="1:2" ht="15.75" customHeight="1" x14ac:dyDescent="0.3">
      <c r="A259" s="2">
        <v>258</v>
      </c>
      <c r="B259" s="5">
        <v>1</v>
      </c>
    </row>
    <row r="260" spans="1:2" ht="15.75" customHeight="1" x14ac:dyDescent="0.3">
      <c r="A260" s="2">
        <v>259</v>
      </c>
      <c r="B260" s="5">
        <v>1</v>
      </c>
    </row>
    <row r="261" spans="1:2" ht="15.75" customHeight="1" x14ac:dyDescent="0.3">
      <c r="A261" s="2">
        <v>260</v>
      </c>
      <c r="B261" s="5">
        <v>1</v>
      </c>
    </row>
    <row r="262" spans="1:2" ht="15.75" customHeight="1" x14ac:dyDescent="0.3">
      <c r="A262" s="2">
        <v>261</v>
      </c>
      <c r="B262" s="5">
        <v>1</v>
      </c>
    </row>
    <row r="263" spans="1:2" ht="15.75" customHeight="1" x14ac:dyDescent="0.3">
      <c r="A263" s="2">
        <v>262</v>
      </c>
      <c r="B263" s="5">
        <v>1</v>
      </c>
    </row>
    <row r="264" spans="1:2" ht="15.75" customHeight="1" x14ac:dyDescent="0.3">
      <c r="A264" s="2">
        <v>263</v>
      </c>
      <c r="B264" s="5">
        <v>1</v>
      </c>
    </row>
    <row r="265" spans="1:2" ht="15.75" customHeight="1" x14ac:dyDescent="0.3">
      <c r="A265" s="2">
        <v>264</v>
      </c>
      <c r="B265" s="5">
        <v>1</v>
      </c>
    </row>
    <row r="266" spans="1:2" ht="15.75" customHeight="1" x14ac:dyDescent="0.3">
      <c r="A266" s="2">
        <v>265</v>
      </c>
      <c r="B266" s="5">
        <v>1</v>
      </c>
    </row>
    <row r="267" spans="1:2" ht="15.75" customHeight="1" x14ac:dyDescent="0.3">
      <c r="A267" s="2">
        <v>266</v>
      </c>
      <c r="B267" s="5">
        <v>1</v>
      </c>
    </row>
    <row r="268" spans="1:2" ht="15.75" customHeight="1" x14ac:dyDescent="0.3">
      <c r="A268" s="2">
        <v>267</v>
      </c>
      <c r="B268" s="5">
        <v>1</v>
      </c>
    </row>
    <row r="269" spans="1:2" ht="15.75" customHeight="1" x14ac:dyDescent="0.3">
      <c r="A269" s="2">
        <v>268</v>
      </c>
      <c r="B269" s="5">
        <v>1</v>
      </c>
    </row>
    <row r="270" spans="1:2" ht="15.75" customHeight="1" x14ac:dyDescent="0.3">
      <c r="A270" s="2">
        <v>269</v>
      </c>
      <c r="B270" s="5">
        <v>1</v>
      </c>
    </row>
    <row r="271" spans="1:2" ht="15.75" customHeight="1" x14ac:dyDescent="0.3">
      <c r="A271" s="2">
        <v>270</v>
      </c>
      <c r="B271" s="5">
        <v>1</v>
      </c>
    </row>
    <row r="272" spans="1:2" ht="15.75" customHeight="1" x14ac:dyDescent="0.3">
      <c r="A272" s="2">
        <v>271</v>
      </c>
      <c r="B272" s="5">
        <v>1</v>
      </c>
    </row>
    <row r="273" spans="1:2" ht="15.75" customHeight="1" x14ac:dyDescent="0.3">
      <c r="A273" s="2">
        <v>272</v>
      </c>
      <c r="B273" s="5">
        <v>1</v>
      </c>
    </row>
    <row r="274" spans="1:2" ht="15.75" customHeight="1" x14ac:dyDescent="0.3">
      <c r="A274" s="2">
        <v>273</v>
      </c>
      <c r="B274" s="5">
        <v>1</v>
      </c>
    </row>
    <row r="275" spans="1:2" ht="15.75" customHeight="1" x14ac:dyDescent="0.3">
      <c r="A275" s="2">
        <v>274</v>
      </c>
      <c r="B275" s="5">
        <v>1</v>
      </c>
    </row>
    <row r="276" spans="1:2" ht="15.75" customHeight="1" x14ac:dyDescent="0.3">
      <c r="A276" s="2">
        <v>275</v>
      </c>
      <c r="B276" s="5">
        <v>1</v>
      </c>
    </row>
    <row r="277" spans="1:2" ht="15.75" customHeight="1" x14ac:dyDescent="0.3">
      <c r="A277" s="2">
        <v>276</v>
      </c>
      <c r="B277" s="5">
        <v>1</v>
      </c>
    </row>
    <row r="278" spans="1:2" ht="15.75" customHeight="1" x14ac:dyDescent="0.3">
      <c r="A278" s="2">
        <v>277</v>
      </c>
      <c r="B278" s="5">
        <v>1</v>
      </c>
    </row>
    <row r="279" spans="1:2" ht="15.75" customHeight="1" x14ac:dyDescent="0.3">
      <c r="A279" s="2">
        <v>278</v>
      </c>
      <c r="B279" s="5">
        <v>1</v>
      </c>
    </row>
    <row r="280" spans="1:2" ht="15.75" customHeight="1" x14ac:dyDescent="0.3">
      <c r="A280" s="2">
        <v>279</v>
      </c>
      <c r="B280" s="5">
        <v>1</v>
      </c>
    </row>
    <row r="281" spans="1:2" ht="15.75" customHeight="1" x14ac:dyDescent="0.3">
      <c r="A281" s="2">
        <v>280</v>
      </c>
      <c r="B281" s="5">
        <v>1</v>
      </c>
    </row>
    <row r="282" spans="1:2" ht="15.75" customHeight="1" x14ac:dyDescent="0.3">
      <c r="A282" s="2">
        <v>281</v>
      </c>
      <c r="B282" s="5">
        <v>1</v>
      </c>
    </row>
    <row r="283" spans="1:2" ht="15.75" customHeight="1" x14ac:dyDescent="0.3">
      <c r="A283" s="2">
        <v>282</v>
      </c>
      <c r="B283" s="5">
        <v>1</v>
      </c>
    </row>
    <row r="284" spans="1:2" ht="15.75" customHeight="1" x14ac:dyDescent="0.3">
      <c r="A284" s="2">
        <v>283</v>
      </c>
      <c r="B284" s="5">
        <v>1</v>
      </c>
    </row>
    <row r="285" spans="1:2" ht="15.75" customHeight="1" x14ac:dyDescent="0.3">
      <c r="A285" s="2">
        <v>284</v>
      </c>
      <c r="B285" s="5">
        <v>1</v>
      </c>
    </row>
    <row r="286" spans="1:2" ht="15.75" customHeight="1" x14ac:dyDescent="0.3">
      <c r="A286" s="2">
        <v>285</v>
      </c>
      <c r="B286" s="5">
        <v>1</v>
      </c>
    </row>
    <row r="287" spans="1:2" ht="15.75" customHeight="1" x14ac:dyDescent="0.3">
      <c r="A287" s="2">
        <v>286</v>
      </c>
      <c r="B287" s="5">
        <v>1</v>
      </c>
    </row>
    <row r="288" spans="1:2" ht="15.75" customHeight="1" x14ac:dyDescent="0.3">
      <c r="A288" s="2">
        <v>287</v>
      </c>
      <c r="B288" s="5">
        <v>1</v>
      </c>
    </row>
    <row r="289" spans="1:2" ht="15.75" customHeight="1" x14ac:dyDescent="0.3">
      <c r="A289" s="2">
        <v>288</v>
      </c>
      <c r="B289" s="5">
        <v>1</v>
      </c>
    </row>
    <row r="290" spans="1:2" ht="15.75" customHeight="1" x14ac:dyDescent="0.3">
      <c r="A290" s="2">
        <v>289</v>
      </c>
      <c r="B290" s="5">
        <v>1</v>
      </c>
    </row>
    <row r="291" spans="1:2" ht="15.75" customHeight="1" x14ac:dyDescent="0.3">
      <c r="A291" s="2">
        <v>290</v>
      </c>
      <c r="B291" s="5">
        <v>1</v>
      </c>
    </row>
    <row r="292" spans="1:2" ht="15.75" customHeight="1" x14ac:dyDescent="0.3">
      <c r="A292" s="2">
        <v>291</v>
      </c>
      <c r="B292" s="5">
        <v>1</v>
      </c>
    </row>
    <row r="293" spans="1:2" ht="15.75" customHeight="1" x14ac:dyDescent="0.3">
      <c r="A293" s="2">
        <v>292</v>
      </c>
      <c r="B293" s="5">
        <v>1</v>
      </c>
    </row>
    <row r="294" spans="1:2" ht="15.75" customHeight="1" x14ac:dyDescent="0.3">
      <c r="A294" s="2">
        <v>293</v>
      </c>
      <c r="B294" s="5">
        <v>1</v>
      </c>
    </row>
    <row r="295" spans="1:2" ht="15.75" customHeight="1" x14ac:dyDescent="0.3">
      <c r="A295" s="2">
        <v>294</v>
      </c>
      <c r="B295" s="5">
        <v>1</v>
      </c>
    </row>
    <row r="296" spans="1:2" ht="15.75" customHeight="1" x14ac:dyDescent="0.3">
      <c r="A296" s="2">
        <v>295</v>
      </c>
      <c r="B296" s="5">
        <v>1</v>
      </c>
    </row>
    <row r="297" spans="1:2" ht="15.75" customHeight="1" x14ac:dyDescent="0.3">
      <c r="A297" s="2">
        <v>296</v>
      </c>
      <c r="B297" s="5">
        <v>1</v>
      </c>
    </row>
    <row r="298" spans="1:2" ht="15.75" customHeight="1" x14ac:dyDescent="0.3">
      <c r="A298" s="2">
        <v>297</v>
      </c>
      <c r="B298" s="5">
        <v>1</v>
      </c>
    </row>
    <row r="299" spans="1:2" ht="15.75" customHeight="1" x14ac:dyDescent="0.3">
      <c r="A299" s="2">
        <v>298</v>
      </c>
      <c r="B299" s="5">
        <v>1</v>
      </c>
    </row>
    <row r="300" spans="1:2" ht="15.75" customHeight="1" x14ac:dyDescent="0.3">
      <c r="A300" s="2">
        <v>299</v>
      </c>
      <c r="B300" s="5">
        <v>1</v>
      </c>
    </row>
    <row r="301" spans="1:2" ht="15.75" customHeight="1" x14ac:dyDescent="0.3">
      <c r="A301" s="2">
        <v>300</v>
      </c>
      <c r="B301" s="5">
        <v>1</v>
      </c>
    </row>
  </sheetData>
  <pageMargins left="0.7" right="0.7" top="0.75" bottom="0.75" header="0.3" footer="0.3"/>
  <pageSetup orientation="portrait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44F0-B4CA-4E3D-80B0-E06094C9C84E}">
  <sheetPr>
    <outlinePr summaryBelow="0" summaryRight="0"/>
  </sheetPr>
  <dimension ref="A1:B301"/>
  <sheetViews>
    <sheetView workbookViewId="0">
      <pane ySplit="1" topLeftCell="A87" activePane="bottomLeft" state="frozen"/>
      <selection sqref="A1:XFD1048576"/>
      <selection pane="bottomLeft" activeCell="B1" sqref="B1:B1048576"/>
    </sheetView>
  </sheetViews>
  <sheetFormatPr defaultColWidth="12.53515625" defaultRowHeight="15.75" customHeight="1" x14ac:dyDescent="0.3"/>
  <cols>
    <col min="1" max="16384" width="12.53515625" style="3"/>
  </cols>
  <sheetData>
    <row r="1" spans="1:2" ht="12.45" x14ac:dyDescent="0.3">
      <c r="A1" s="1" t="s">
        <v>11</v>
      </c>
      <c r="B1" s="1" t="s">
        <v>14</v>
      </c>
    </row>
    <row r="2" spans="1:2" ht="12.45" x14ac:dyDescent="0.3">
      <c r="A2" s="2">
        <v>1</v>
      </c>
      <c r="B2" s="5">
        <v>100</v>
      </c>
    </row>
    <row r="3" spans="1:2" ht="12.45" x14ac:dyDescent="0.3">
      <c r="A3" s="2">
        <v>2</v>
      </c>
      <c r="B3" s="5">
        <v>96</v>
      </c>
    </row>
    <row r="4" spans="1:2" ht="12.45" x14ac:dyDescent="0.3">
      <c r="A4" s="2">
        <v>3</v>
      </c>
      <c r="B4" s="5">
        <v>92</v>
      </c>
    </row>
    <row r="5" spans="1:2" ht="12.45" x14ac:dyDescent="0.3">
      <c r="A5" s="2">
        <v>4</v>
      </c>
      <c r="B5" s="5">
        <v>88</v>
      </c>
    </row>
    <row r="6" spans="1:2" ht="12.45" x14ac:dyDescent="0.3">
      <c r="A6" s="2">
        <v>5</v>
      </c>
      <c r="B6" s="5">
        <v>84</v>
      </c>
    </row>
    <row r="7" spans="1:2" ht="12.45" x14ac:dyDescent="0.3">
      <c r="A7" s="2">
        <v>6</v>
      </c>
      <c r="B7" s="5">
        <v>80</v>
      </c>
    </row>
    <row r="8" spans="1:2" ht="12.45" x14ac:dyDescent="0.3">
      <c r="A8" s="2">
        <v>7</v>
      </c>
      <c r="B8" s="5">
        <v>76</v>
      </c>
    </row>
    <row r="9" spans="1:2" ht="12.45" x14ac:dyDescent="0.3">
      <c r="A9" s="2">
        <v>8</v>
      </c>
      <c r="B9" s="5">
        <v>72</v>
      </c>
    </row>
    <row r="10" spans="1:2" ht="12.45" x14ac:dyDescent="0.3">
      <c r="A10" s="2">
        <v>9</v>
      </c>
      <c r="B10" s="5">
        <v>68</v>
      </c>
    </row>
    <row r="11" spans="1:2" ht="12.45" x14ac:dyDescent="0.3">
      <c r="A11" s="2">
        <v>10</v>
      </c>
      <c r="B11" s="5">
        <v>64</v>
      </c>
    </row>
    <row r="12" spans="1:2" ht="12.45" x14ac:dyDescent="0.3">
      <c r="A12" s="2">
        <v>11</v>
      </c>
      <c r="B12" s="5">
        <v>61</v>
      </c>
    </row>
    <row r="13" spans="1:2" ht="12.45" x14ac:dyDescent="0.3">
      <c r="A13" s="2">
        <v>12</v>
      </c>
      <c r="B13" s="5">
        <v>58</v>
      </c>
    </row>
    <row r="14" spans="1:2" ht="12.45" x14ac:dyDescent="0.3">
      <c r="A14" s="2">
        <v>13</v>
      </c>
      <c r="B14" s="5">
        <v>55</v>
      </c>
    </row>
    <row r="15" spans="1:2" ht="12.45" x14ac:dyDescent="0.3">
      <c r="A15" s="2">
        <v>14</v>
      </c>
      <c r="B15" s="5">
        <v>52</v>
      </c>
    </row>
    <row r="16" spans="1:2" ht="12.45" x14ac:dyDescent="0.3">
      <c r="A16" s="2">
        <v>15</v>
      </c>
      <c r="B16" s="5">
        <v>49</v>
      </c>
    </row>
    <row r="17" spans="1:2" ht="12.45" x14ac:dyDescent="0.3">
      <c r="A17" s="2">
        <v>16</v>
      </c>
      <c r="B17" s="5">
        <v>46</v>
      </c>
    </row>
    <row r="18" spans="1:2" ht="12.45" x14ac:dyDescent="0.3">
      <c r="A18" s="2">
        <v>17</v>
      </c>
      <c r="B18" s="5">
        <v>43</v>
      </c>
    </row>
    <row r="19" spans="1:2" ht="12.45" x14ac:dyDescent="0.3">
      <c r="A19" s="2">
        <v>18</v>
      </c>
      <c r="B19" s="5">
        <v>40</v>
      </c>
    </row>
    <row r="20" spans="1:2" ht="12.45" x14ac:dyDescent="0.3">
      <c r="A20" s="2">
        <v>19</v>
      </c>
      <c r="B20" s="5">
        <v>37</v>
      </c>
    </row>
    <row r="21" spans="1:2" ht="12.45" x14ac:dyDescent="0.3">
      <c r="A21" s="2">
        <v>20</v>
      </c>
      <c r="B21" s="5">
        <v>34</v>
      </c>
    </row>
    <row r="22" spans="1:2" ht="12.45" x14ac:dyDescent="0.3">
      <c r="A22" s="2">
        <v>21</v>
      </c>
      <c r="B22" s="5">
        <v>32</v>
      </c>
    </row>
    <row r="23" spans="1:2" ht="12.45" x14ac:dyDescent="0.3">
      <c r="A23" s="2">
        <v>22</v>
      </c>
      <c r="B23" s="5">
        <v>30</v>
      </c>
    </row>
    <row r="24" spans="1:2" ht="12.45" x14ac:dyDescent="0.3">
      <c r="A24" s="2">
        <v>23</v>
      </c>
      <c r="B24" s="5">
        <v>28</v>
      </c>
    </row>
    <row r="25" spans="1:2" ht="12.45" x14ac:dyDescent="0.3">
      <c r="A25" s="2">
        <v>24</v>
      </c>
      <c r="B25" s="5">
        <v>26</v>
      </c>
    </row>
    <row r="26" spans="1:2" ht="12.45" x14ac:dyDescent="0.3">
      <c r="A26" s="2">
        <v>25</v>
      </c>
      <c r="B26" s="5">
        <v>24</v>
      </c>
    </row>
    <row r="27" spans="1:2" ht="12.45" x14ac:dyDescent="0.3">
      <c r="A27" s="2">
        <v>26</v>
      </c>
      <c r="B27" s="5">
        <v>22.5</v>
      </c>
    </row>
    <row r="28" spans="1:2" ht="12.45" x14ac:dyDescent="0.3">
      <c r="A28" s="2">
        <v>27</v>
      </c>
      <c r="B28" s="5">
        <v>21</v>
      </c>
    </row>
    <row r="29" spans="1:2" ht="12.45" x14ac:dyDescent="0.3">
      <c r="A29" s="2">
        <v>28</v>
      </c>
      <c r="B29" s="5">
        <v>19.5</v>
      </c>
    </row>
    <row r="30" spans="1:2" ht="12.45" x14ac:dyDescent="0.3">
      <c r="A30" s="2">
        <v>29</v>
      </c>
      <c r="B30" s="5">
        <v>18</v>
      </c>
    </row>
    <row r="31" spans="1:2" ht="12.45" x14ac:dyDescent="0.3">
      <c r="A31" s="2">
        <v>30</v>
      </c>
      <c r="B31" s="5">
        <v>16.5</v>
      </c>
    </row>
    <row r="32" spans="1:2" ht="12.45" x14ac:dyDescent="0.3">
      <c r="A32" s="2">
        <v>31</v>
      </c>
      <c r="B32" s="5">
        <v>15.5</v>
      </c>
    </row>
    <row r="33" spans="1:2" ht="12.45" x14ac:dyDescent="0.3">
      <c r="A33" s="2">
        <v>32</v>
      </c>
      <c r="B33" s="5">
        <v>14.5</v>
      </c>
    </row>
    <row r="34" spans="1:2" ht="12.45" x14ac:dyDescent="0.3">
      <c r="A34" s="2">
        <v>33</v>
      </c>
      <c r="B34" s="5">
        <v>13.5</v>
      </c>
    </row>
    <row r="35" spans="1:2" ht="12.45" x14ac:dyDescent="0.3">
      <c r="A35" s="2">
        <v>34</v>
      </c>
      <c r="B35" s="5">
        <v>12.5</v>
      </c>
    </row>
    <row r="36" spans="1:2" ht="12.45" x14ac:dyDescent="0.3">
      <c r="A36" s="2">
        <v>35</v>
      </c>
      <c r="B36" s="5">
        <v>11.5</v>
      </c>
    </row>
    <row r="37" spans="1:2" ht="12.45" x14ac:dyDescent="0.3">
      <c r="A37" s="2">
        <v>36</v>
      </c>
      <c r="B37" s="5">
        <v>11</v>
      </c>
    </row>
    <row r="38" spans="1:2" ht="12.45" x14ac:dyDescent="0.3">
      <c r="A38" s="2">
        <v>37</v>
      </c>
      <c r="B38" s="5">
        <v>10.5</v>
      </c>
    </row>
    <row r="39" spans="1:2" ht="12.45" x14ac:dyDescent="0.3">
      <c r="A39" s="2">
        <v>38</v>
      </c>
      <c r="B39" s="5">
        <v>10</v>
      </c>
    </row>
    <row r="40" spans="1:2" ht="12.45" x14ac:dyDescent="0.3">
      <c r="A40" s="2">
        <v>39</v>
      </c>
      <c r="B40" s="5">
        <v>9.5</v>
      </c>
    </row>
    <row r="41" spans="1:2" ht="12.45" x14ac:dyDescent="0.3">
      <c r="A41" s="2">
        <v>40</v>
      </c>
      <c r="B41" s="5">
        <v>9</v>
      </c>
    </row>
    <row r="42" spans="1:2" ht="12.45" x14ac:dyDescent="0.3">
      <c r="A42" s="2">
        <v>41</v>
      </c>
      <c r="B42" s="5">
        <v>8.6999999999999993</v>
      </c>
    </row>
    <row r="43" spans="1:2" ht="12.45" x14ac:dyDescent="0.3">
      <c r="A43" s="2">
        <v>42</v>
      </c>
      <c r="B43" s="5">
        <v>8.4</v>
      </c>
    </row>
    <row r="44" spans="1:2" ht="12.45" x14ac:dyDescent="0.3">
      <c r="A44" s="2">
        <v>43</v>
      </c>
      <c r="B44" s="5">
        <v>8.1</v>
      </c>
    </row>
    <row r="45" spans="1:2" ht="12.45" x14ac:dyDescent="0.3">
      <c r="A45" s="2">
        <v>44</v>
      </c>
      <c r="B45" s="5">
        <v>7.8</v>
      </c>
    </row>
    <row r="46" spans="1:2" ht="12.45" x14ac:dyDescent="0.3">
      <c r="A46" s="2">
        <v>45</v>
      </c>
      <c r="B46" s="5">
        <v>7.5</v>
      </c>
    </row>
    <row r="47" spans="1:2" ht="12.45" x14ac:dyDescent="0.3">
      <c r="A47" s="2">
        <v>46</v>
      </c>
      <c r="B47" s="5">
        <v>7.25</v>
      </c>
    </row>
    <row r="48" spans="1:2" ht="12.45" x14ac:dyDescent="0.3">
      <c r="A48" s="2">
        <v>47</v>
      </c>
      <c r="B48" s="5">
        <v>7</v>
      </c>
    </row>
    <row r="49" spans="1:2" ht="12.45" x14ac:dyDescent="0.3">
      <c r="A49" s="2">
        <v>48</v>
      </c>
      <c r="B49" s="5">
        <v>6.75</v>
      </c>
    </row>
    <row r="50" spans="1:2" ht="12.45" x14ac:dyDescent="0.3">
      <c r="A50" s="2">
        <v>49</v>
      </c>
      <c r="B50" s="5">
        <v>6.5</v>
      </c>
    </row>
    <row r="51" spans="1:2" ht="12.45" x14ac:dyDescent="0.3">
      <c r="A51" s="2">
        <v>50</v>
      </c>
      <c r="B51" s="5">
        <v>6.25</v>
      </c>
    </row>
    <row r="52" spans="1:2" ht="12.45" x14ac:dyDescent="0.3">
      <c r="A52" s="2">
        <v>51</v>
      </c>
      <c r="B52" s="5">
        <v>6</v>
      </c>
    </row>
    <row r="53" spans="1:2" ht="12.45" x14ac:dyDescent="0.3">
      <c r="A53" s="2">
        <v>52</v>
      </c>
      <c r="B53" s="5">
        <v>5.75</v>
      </c>
    </row>
    <row r="54" spans="1:2" ht="12.45" x14ac:dyDescent="0.3">
      <c r="A54" s="2">
        <v>53</v>
      </c>
      <c r="B54" s="5">
        <v>5.5</v>
      </c>
    </row>
    <row r="55" spans="1:2" ht="12.45" x14ac:dyDescent="0.3">
      <c r="A55" s="2">
        <v>54</v>
      </c>
      <c r="B55" s="5">
        <v>5.25</v>
      </c>
    </row>
    <row r="56" spans="1:2" ht="12.45" x14ac:dyDescent="0.3">
      <c r="A56" s="2">
        <v>55</v>
      </c>
      <c r="B56" s="5">
        <v>5</v>
      </c>
    </row>
    <row r="57" spans="1:2" ht="12.45" x14ac:dyDescent="0.3">
      <c r="A57" s="2">
        <v>56</v>
      </c>
      <c r="B57" s="5">
        <v>4.75</v>
      </c>
    </row>
    <row r="58" spans="1:2" ht="12.45" x14ac:dyDescent="0.3">
      <c r="A58" s="2">
        <v>57</v>
      </c>
      <c r="B58" s="5">
        <v>4.5</v>
      </c>
    </row>
    <row r="59" spans="1:2" ht="12.45" x14ac:dyDescent="0.3">
      <c r="A59" s="2">
        <v>58</v>
      </c>
      <c r="B59" s="5">
        <v>4.25</v>
      </c>
    </row>
    <row r="60" spans="1:2" ht="12.45" x14ac:dyDescent="0.3">
      <c r="A60" s="2">
        <v>59</v>
      </c>
      <c r="B60" s="5">
        <v>4</v>
      </c>
    </row>
    <row r="61" spans="1:2" ht="12.45" x14ac:dyDescent="0.3">
      <c r="A61" s="2">
        <v>60</v>
      </c>
      <c r="B61" s="5">
        <v>3.75</v>
      </c>
    </row>
    <row r="62" spans="1:2" ht="12.45" x14ac:dyDescent="0.3">
      <c r="A62" s="2">
        <v>61</v>
      </c>
      <c r="B62" s="5">
        <v>3.5</v>
      </c>
    </row>
    <row r="63" spans="1:2" ht="12.45" x14ac:dyDescent="0.3">
      <c r="A63" s="2">
        <v>62</v>
      </c>
      <c r="B63" s="5">
        <v>3.25</v>
      </c>
    </row>
    <row r="64" spans="1:2" ht="12.45" x14ac:dyDescent="0.3">
      <c r="A64" s="2">
        <v>63</v>
      </c>
      <c r="B64" s="5">
        <v>3</v>
      </c>
    </row>
    <row r="65" spans="1:2" ht="12.45" x14ac:dyDescent="0.3">
      <c r="A65" s="2">
        <v>64</v>
      </c>
      <c r="B65" s="5">
        <v>2.8</v>
      </c>
    </row>
    <row r="66" spans="1:2" ht="12.45" x14ac:dyDescent="0.3">
      <c r="A66" s="2">
        <v>65</v>
      </c>
      <c r="B66" s="5">
        <v>2.6</v>
      </c>
    </row>
    <row r="67" spans="1:2" ht="12.45" x14ac:dyDescent="0.3">
      <c r="A67" s="2">
        <v>66</v>
      </c>
      <c r="B67" s="5">
        <v>2.4</v>
      </c>
    </row>
    <row r="68" spans="1:2" ht="12.45" x14ac:dyDescent="0.3">
      <c r="A68" s="2">
        <v>67</v>
      </c>
      <c r="B68" s="5">
        <v>2.2000000000000002</v>
      </c>
    </row>
    <row r="69" spans="1:2" ht="12.45" x14ac:dyDescent="0.3">
      <c r="A69" s="2">
        <v>68</v>
      </c>
      <c r="B69" s="5">
        <v>2</v>
      </c>
    </row>
    <row r="70" spans="1:2" ht="12.45" x14ac:dyDescent="0.3">
      <c r="A70" s="2">
        <v>69</v>
      </c>
      <c r="B70" s="5">
        <v>1.8</v>
      </c>
    </row>
    <row r="71" spans="1:2" ht="12.45" x14ac:dyDescent="0.3">
      <c r="A71" s="2">
        <v>70</v>
      </c>
      <c r="B71" s="5">
        <v>1.6</v>
      </c>
    </row>
    <row r="72" spans="1:2" ht="12.45" x14ac:dyDescent="0.3">
      <c r="A72" s="2">
        <v>71</v>
      </c>
      <c r="B72" s="5">
        <v>1.5</v>
      </c>
    </row>
    <row r="73" spans="1:2" ht="12.45" x14ac:dyDescent="0.3">
      <c r="A73" s="2">
        <v>72</v>
      </c>
      <c r="B73" s="5">
        <v>1.4</v>
      </c>
    </row>
    <row r="74" spans="1:2" ht="12.45" x14ac:dyDescent="0.3">
      <c r="A74" s="2">
        <v>73</v>
      </c>
      <c r="B74" s="5">
        <v>1.3</v>
      </c>
    </row>
    <row r="75" spans="1:2" ht="12.45" x14ac:dyDescent="0.3">
      <c r="A75" s="2">
        <v>74</v>
      </c>
      <c r="B75" s="5">
        <v>1.2</v>
      </c>
    </row>
    <row r="76" spans="1:2" ht="12.45" x14ac:dyDescent="0.3">
      <c r="A76" s="2">
        <v>75</v>
      </c>
      <c r="B76" s="5">
        <v>1.1000000000000001</v>
      </c>
    </row>
    <row r="77" spans="1:2" ht="12.45" x14ac:dyDescent="0.3">
      <c r="A77" s="2">
        <v>76</v>
      </c>
      <c r="B77" s="5">
        <v>1</v>
      </c>
    </row>
    <row r="78" spans="1:2" ht="12.45" x14ac:dyDescent="0.3">
      <c r="A78" s="2">
        <v>77</v>
      </c>
      <c r="B78" s="5">
        <v>1</v>
      </c>
    </row>
    <row r="79" spans="1:2" ht="12.45" x14ac:dyDescent="0.3">
      <c r="A79" s="2">
        <v>78</v>
      </c>
      <c r="B79" s="5">
        <v>1</v>
      </c>
    </row>
    <row r="80" spans="1:2" ht="12.45" x14ac:dyDescent="0.3">
      <c r="A80" s="2">
        <v>79</v>
      </c>
      <c r="B80" s="5">
        <v>1</v>
      </c>
    </row>
    <row r="81" spans="1:2" ht="12.45" x14ac:dyDescent="0.3">
      <c r="A81" s="2">
        <v>80</v>
      </c>
      <c r="B81" s="5">
        <v>1</v>
      </c>
    </row>
    <row r="82" spans="1:2" ht="12.45" x14ac:dyDescent="0.3">
      <c r="A82" s="2">
        <v>81</v>
      </c>
      <c r="B82" s="5">
        <v>1</v>
      </c>
    </row>
    <row r="83" spans="1:2" ht="12.45" x14ac:dyDescent="0.3">
      <c r="A83" s="2">
        <v>82</v>
      </c>
      <c r="B83" s="5">
        <v>1</v>
      </c>
    </row>
    <row r="84" spans="1:2" ht="12.45" x14ac:dyDescent="0.3">
      <c r="A84" s="2">
        <v>83</v>
      </c>
      <c r="B84" s="5">
        <v>1</v>
      </c>
    </row>
    <row r="85" spans="1:2" ht="12.45" x14ac:dyDescent="0.3">
      <c r="A85" s="2">
        <v>84</v>
      </c>
      <c r="B85" s="5">
        <v>1</v>
      </c>
    </row>
    <row r="86" spans="1:2" ht="12.45" x14ac:dyDescent="0.3">
      <c r="A86" s="2">
        <v>85</v>
      </c>
      <c r="B86" s="5">
        <v>1</v>
      </c>
    </row>
    <row r="87" spans="1:2" ht="12.45" x14ac:dyDescent="0.3">
      <c r="A87" s="2">
        <v>86</v>
      </c>
      <c r="B87" s="5">
        <v>1</v>
      </c>
    </row>
    <row r="88" spans="1:2" ht="12.45" x14ac:dyDescent="0.3">
      <c r="A88" s="2">
        <v>87</v>
      </c>
      <c r="B88" s="5">
        <v>1</v>
      </c>
    </row>
    <row r="89" spans="1:2" ht="12.45" x14ac:dyDescent="0.3">
      <c r="A89" s="2">
        <v>88</v>
      </c>
      <c r="B89" s="5">
        <v>1</v>
      </c>
    </row>
    <row r="90" spans="1:2" ht="12.45" x14ac:dyDescent="0.3">
      <c r="A90" s="2">
        <v>89</v>
      </c>
      <c r="B90" s="5">
        <v>1</v>
      </c>
    </row>
    <row r="91" spans="1:2" ht="12.45" x14ac:dyDescent="0.3">
      <c r="A91" s="2">
        <v>90</v>
      </c>
      <c r="B91" s="5">
        <v>1</v>
      </c>
    </row>
    <row r="92" spans="1:2" ht="12.45" x14ac:dyDescent="0.3">
      <c r="A92" s="2">
        <v>91</v>
      </c>
      <c r="B92" s="5">
        <v>1</v>
      </c>
    </row>
    <row r="93" spans="1:2" ht="12.45" x14ac:dyDescent="0.3">
      <c r="A93" s="2">
        <v>92</v>
      </c>
      <c r="B93" s="5">
        <v>1</v>
      </c>
    </row>
    <row r="94" spans="1:2" ht="12.45" x14ac:dyDescent="0.3">
      <c r="A94" s="2">
        <v>93</v>
      </c>
      <c r="B94" s="5">
        <v>1</v>
      </c>
    </row>
    <row r="95" spans="1:2" ht="12.45" x14ac:dyDescent="0.3">
      <c r="A95" s="2">
        <v>94</v>
      </c>
      <c r="B95" s="5">
        <v>1</v>
      </c>
    </row>
    <row r="96" spans="1:2" ht="12.45" x14ac:dyDescent="0.3">
      <c r="A96" s="2">
        <v>95</v>
      </c>
      <c r="B96" s="5">
        <v>1</v>
      </c>
    </row>
    <row r="97" spans="1:2" ht="12.45" x14ac:dyDescent="0.3">
      <c r="A97" s="2">
        <v>96</v>
      </c>
      <c r="B97" s="5">
        <v>1</v>
      </c>
    </row>
    <row r="98" spans="1:2" ht="12.45" x14ac:dyDescent="0.3">
      <c r="A98" s="2">
        <v>97</v>
      </c>
      <c r="B98" s="5">
        <v>1</v>
      </c>
    </row>
    <row r="99" spans="1:2" ht="12.45" x14ac:dyDescent="0.3">
      <c r="A99" s="2">
        <v>98</v>
      </c>
      <c r="B99" s="5">
        <v>1</v>
      </c>
    </row>
    <row r="100" spans="1:2" ht="12.45" x14ac:dyDescent="0.3">
      <c r="A100" s="2">
        <v>99</v>
      </c>
      <c r="B100" s="5">
        <v>1</v>
      </c>
    </row>
    <row r="101" spans="1:2" ht="12.45" x14ac:dyDescent="0.3">
      <c r="A101" s="2">
        <v>100</v>
      </c>
      <c r="B101" s="5">
        <v>1</v>
      </c>
    </row>
    <row r="102" spans="1:2" ht="12.45" x14ac:dyDescent="0.3">
      <c r="A102" s="2">
        <v>101</v>
      </c>
      <c r="B102" s="5">
        <v>1</v>
      </c>
    </row>
    <row r="103" spans="1:2" ht="12.45" x14ac:dyDescent="0.3">
      <c r="A103" s="2">
        <v>102</v>
      </c>
      <c r="B103" s="5">
        <v>1</v>
      </c>
    </row>
    <row r="104" spans="1:2" ht="12.45" x14ac:dyDescent="0.3">
      <c r="A104" s="2">
        <v>103</v>
      </c>
      <c r="B104" s="5">
        <v>1</v>
      </c>
    </row>
    <row r="105" spans="1:2" ht="12.45" x14ac:dyDescent="0.3">
      <c r="A105" s="2">
        <v>104</v>
      </c>
      <c r="B105" s="5">
        <v>1</v>
      </c>
    </row>
    <row r="106" spans="1:2" ht="12.45" x14ac:dyDescent="0.3">
      <c r="A106" s="2">
        <v>105</v>
      </c>
      <c r="B106" s="5">
        <v>1</v>
      </c>
    </row>
    <row r="107" spans="1:2" ht="12.45" x14ac:dyDescent="0.3">
      <c r="A107" s="2">
        <v>106</v>
      </c>
      <c r="B107" s="5">
        <v>1</v>
      </c>
    </row>
    <row r="108" spans="1:2" ht="12.45" x14ac:dyDescent="0.3">
      <c r="A108" s="2">
        <v>107</v>
      </c>
      <c r="B108" s="5">
        <v>1</v>
      </c>
    </row>
    <row r="109" spans="1:2" ht="12.45" x14ac:dyDescent="0.3">
      <c r="A109" s="2">
        <v>108</v>
      </c>
      <c r="B109" s="5">
        <v>1</v>
      </c>
    </row>
    <row r="110" spans="1:2" ht="12.45" x14ac:dyDescent="0.3">
      <c r="A110" s="2">
        <v>109</v>
      </c>
      <c r="B110" s="5">
        <v>1</v>
      </c>
    </row>
    <row r="111" spans="1:2" ht="12.45" x14ac:dyDescent="0.3">
      <c r="A111" s="2">
        <v>110</v>
      </c>
      <c r="B111" s="5">
        <v>1</v>
      </c>
    </row>
    <row r="112" spans="1:2" ht="12.45" x14ac:dyDescent="0.3">
      <c r="A112" s="2">
        <v>111</v>
      </c>
      <c r="B112" s="5">
        <v>1</v>
      </c>
    </row>
    <row r="113" spans="1:2" ht="12.45" x14ac:dyDescent="0.3">
      <c r="A113" s="2">
        <v>112</v>
      </c>
      <c r="B113" s="5">
        <v>1</v>
      </c>
    </row>
    <row r="114" spans="1:2" ht="12.45" x14ac:dyDescent="0.3">
      <c r="A114" s="2">
        <v>113</v>
      </c>
      <c r="B114" s="5">
        <v>1</v>
      </c>
    </row>
    <row r="115" spans="1:2" ht="12.45" x14ac:dyDescent="0.3">
      <c r="A115" s="2">
        <v>114</v>
      </c>
      <c r="B115" s="5">
        <v>1</v>
      </c>
    </row>
    <row r="116" spans="1:2" ht="12.45" x14ac:dyDescent="0.3">
      <c r="A116" s="2">
        <v>115</v>
      </c>
      <c r="B116" s="5">
        <v>1</v>
      </c>
    </row>
    <row r="117" spans="1:2" ht="12.45" x14ac:dyDescent="0.3">
      <c r="A117" s="2">
        <v>116</v>
      </c>
      <c r="B117" s="5">
        <v>1</v>
      </c>
    </row>
    <row r="118" spans="1:2" ht="12.45" x14ac:dyDescent="0.3">
      <c r="A118" s="2">
        <v>117</v>
      </c>
      <c r="B118" s="5">
        <v>1</v>
      </c>
    </row>
    <row r="119" spans="1:2" ht="12.45" x14ac:dyDescent="0.3">
      <c r="A119" s="2">
        <v>118</v>
      </c>
      <c r="B119" s="5">
        <v>1</v>
      </c>
    </row>
    <row r="120" spans="1:2" ht="12.45" x14ac:dyDescent="0.3">
      <c r="A120" s="2">
        <v>119</v>
      </c>
      <c r="B120" s="5">
        <v>1</v>
      </c>
    </row>
    <row r="121" spans="1:2" ht="12.45" x14ac:dyDescent="0.3">
      <c r="A121" s="2">
        <v>120</v>
      </c>
      <c r="B121" s="5">
        <v>1</v>
      </c>
    </row>
    <row r="122" spans="1:2" ht="12.45" x14ac:dyDescent="0.3">
      <c r="A122" s="2">
        <v>121</v>
      </c>
      <c r="B122" s="5">
        <v>1</v>
      </c>
    </row>
    <row r="123" spans="1:2" ht="12.45" x14ac:dyDescent="0.3">
      <c r="A123" s="2">
        <v>122</v>
      </c>
      <c r="B123" s="5">
        <v>1</v>
      </c>
    </row>
    <row r="124" spans="1:2" ht="15.75" customHeight="1" x14ac:dyDescent="0.3">
      <c r="A124" s="2">
        <v>123</v>
      </c>
      <c r="B124" s="5">
        <v>1</v>
      </c>
    </row>
    <row r="125" spans="1:2" ht="15.75" customHeight="1" x14ac:dyDescent="0.3">
      <c r="A125" s="2">
        <v>124</v>
      </c>
      <c r="B125" s="5">
        <v>1</v>
      </c>
    </row>
    <row r="126" spans="1:2" ht="15.75" customHeight="1" x14ac:dyDescent="0.3">
      <c r="A126" s="2">
        <v>125</v>
      </c>
      <c r="B126" s="5">
        <v>1</v>
      </c>
    </row>
    <row r="127" spans="1:2" ht="15.75" customHeight="1" x14ac:dyDescent="0.3">
      <c r="A127" s="2">
        <v>126</v>
      </c>
      <c r="B127" s="5">
        <v>1</v>
      </c>
    </row>
    <row r="128" spans="1:2" ht="15.75" customHeight="1" x14ac:dyDescent="0.3">
      <c r="A128" s="2">
        <v>127</v>
      </c>
      <c r="B128" s="5">
        <v>1</v>
      </c>
    </row>
    <row r="129" spans="1:2" ht="15.75" customHeight="1" x14ac:dyDescent="0.3">
      <c r="A129" s="2">
        <v>128</v>
      </c>
      <c r="B129" s="5">
        <v>1</v>
      </c>
    </row>
    <row r="130" spans="1:2" ht="15.75" customHeight="1" x14ac:dyDescent="0.3">
      <c r="A130" s="2">
        <v>129</v>
      </c>
      <c r="B130" s="5">
        <v>1</v>
      </c>
    </row>
    <row r="131" spans="1:2" ht="15.75" customHeight="1" x14ac:dyDescent="0.3">
      <c r="A131" s="2">
        <v>130</v>
      </c>
      <c r="B131" s="5">
        <v>1</v>
      </c>
    </row>
    <row r="132" spans="1:2" ht="15.75" customHeight="1" x14ac:dyDescent="0.3">
      <c r="A132" s="2">
        <v>131</v>
      </c>
      <c r="B132" s="5">
        <v>1</v>
      </c>
    </row>
    <row r="133" spans="1:2" ht="15.75" customHeight="1" x14ac:dyDescent="0.3">
      <c r="A133" s="2">
        <v>132</v>
      </c>
      <c r="B133" s="5">
        <v>1</v>
      </c>
    </row>
    <row r="134" spans="1:2" ht="15.75" customHeight="1" x14ac:dyDescent="0.3">
      <c r="A134" s="2">
        <v>133</v>
      </c>
      <c r="B134" s="5">
        <v>1</v>
      </c>
    </row>
    <row r="135" spans="1:2" ht="15.75" customHeight="1" x14ac:dyDescent="0.3">
      <c r="A135" s="2">
        <v>134</v>
      </c>
      <c r="B135" s="5">
        <v>1</v>
      </c>
    </row>
    <row r="136" spans="1:2" ht="15.75" customHeight="1" x14ac:dyDescent="0.3">
      <c r="A136" s="2">
        <v>135</v>
      </c>
      <c r="B136" s="5">
        <v>1</v>
      </c>
    </row>
    <row r="137" spans="1:2" ht="15.75" customHeight="1" x14ac:dyDescent="0.3">
      <c r="A137" s="2">
        <v>136</v>
      </c>
      <c r="B137" s="5">
        <v>1</v>
      </c>
    </row>
    <row r="138" spans="1:2" ht="15.75" customHeight="1" x14ac:dyDescent="0.3">
      <c r="A138" s="2">
        <v>137</v>
      </c>
      <c r="B138" s="5">
        <v>1</v>
      </c>
    </row>
    <row r="139" spans="1:2" ht="15.75" customHeight="1" x14ac:dyDescent="0.3">
      <c r="A139" s="2">
        <v>138</v>
      </c>
      <c r="B139" s="5">
        <v>1</v>
      </c>
    </row>
    <row r="140" spans="1:2" ht="15.75" customHeight="1" x14ac:dyDescent="0.3">
      <c r="A140" s="2">
        <v>139</v>
      </c>
      <c r="B140" s="5">
        <v>1</v>
      </c>
    </row>
    <row r="141" spans="1:2" ht="15.75" customHeight="1" x14ac:dyDescent="0.3">
      <c r="A141" s="2">
        <v>140</v>
      </c>
      <c r="B141" s="5">
        <v>1</v>
      </c>
    </row>
    <row r="142" spans="1:2" ht="15.75" customHeight="1" x14ac:dyDescent="0.3">
      <c r="A142" s="2">
        <v>141</v>
      </c>
      <c r="B142" s="5">
        <v>1</v>
      </c>
    </row>
    <row r="143" spans="1:2" ht="15.75" customHeight="1" x14ac:dyDescent="0.3">
      <c r="A143" s="2">
        <v>142</v>
      </c>
      <c r="B143" s="5">
        <v>1</v>
      </c>
    </row>
    <row r="144" spans="1:2" ht="15.75" customHeight="1" x14ac:dyDescent="0.3">
      <c r="A144" s="2">
        <v>143</v>
      </c>
      <c r="B144" s="5">
        <v>1</v>
      </c>
    </row>
    <row r="145" spans="1:2" ht="15.75" customHeight="1" x14ac:dyDescent="0.3">
      <c r="A145" s="2">
        <v>144</v>
      </c>
      <c r="B145" s="5">
        <v>1</v>
      </c>
    </row>
    <row r="146" spans="1:2" ht="15.75" customHeight="1" x14ac:dyDescent="0.3">
      <c r="A146" s="2">
        <v>145</v>
      </c>
      <c r="B146" s="5">
        <v>1</v>
      </c>
    </row>
    <row r="147" spans="1:2" ht="15.75" customHeight="1" x14ac:dyDescent="0.3">
      <c r="A147" s="2">
        <v>146</v>
      </c>
      <c r="B147" s="5">
        <v>1</v>
      </c>
    </row>
    <row r="148" spans="1:2" ht="15.75" customHeight="1" x14ac:dyDescent="0.3">
      <c r="A148" s="2">
        <v>147</v>
      </c>
      <c r="B148" s="5">
        <v>1</v>
      </c>
    </row>
    <row r="149" spans="1:2" ht="15.75" customHeight="1" x14ac:dyDescent="0.3">
      <c r="A149" s="2">
        <v>148</v>
      </c>
      <c r="B149" s="5">
        <v>1</v>
      </c>
    </row>
    <row r="150" spans="1:2" ht="15.75" customHeight="1" x14ac:dyDescent="0.3">
      <c r="A150" s="2">
        <v>149</v>
      </c>
      <c r="B150" s="5">
        <v>1</v>
      </c>
    </row>
    <row r="151" spans="1:2" ht="15.75" customHeight="1" x14ac:dyDescent="0.3">
      <c r="A151" s="2">
        <v>150</v>
      </c>
      <c r="B151" s="5">
        <v>1</v>
      </c>
    </row>
    <row r="152" spans="1:2" ht="15.75" customHeight="1" x14ac:dyDescent="0.3">
      <c r="A152" s="2">
        <v>151</v>
      </c>
      <c r="B152" s="5">
        <v>1</v>
      </c>
    </row>
    <row r="153" spans="1:2" ht="15.75" customHeight="1" x14ac:dyDescent="0.3">
      <c r="A153" s="2">
        <v>152</v>
      </c>
      <c r="B153" s="5">
        <v>1</v>
      </c>
    </row>
    <row r="154" spans="1:2" ht="15.75" customHeight="1" x14ac:dyDescent="0.3">
      <c r="A154" s="2">
        <v>153</v>
      </c>
      <c r="B154" s="5">
        <v>1</v>
      </c>
    </row>
    <row r="155" spans="1:2" ht="15.75" customHeight="1" x14ac:dyDescent="0.3">
      <c r="A155" s="2">
        <v>154</v>
      </c>
      <c r="B155" s="5">
        <v>1</v>
      </c>
    </row>
    <row r="156" spans="1:2" ht="15.75" customHeight="1" x14ac:dyDescent="0.3">
      <c r="A156" s="2">
        <v>155</v>
      </c>
      <c r="B156" s="5">
        <v>1</v>
      </c>
    </row>
    <row r="157" spans="1:2" ht="15.75" customHeight="1" x14ac:dyDescent="0.3">
      <c r="A157" s="2">
        <v>156</v>
      </c>
      <c r="B157" s="5">
        <v>1</v>
      </c>
    </row>
    <row r="158" spans="1:2" ht="15.75" customHeight="1" x14ac:dyDescent="0.3">
      <c r="A158" s="2">
        <v>157</v>
      </c>
      <c r="B158" s="5">
        <v>1</v>
      </c>
    </row>
    <row r="159" spans="1:2" ht="15.75" customHeight="1" x14ac:dyDescent="0.3">
      <c r="A159" s="2">
        <v>158</v>
      </c>
      <c r="B159" s="5">
        <v>1</v>
      </c>
    </row>
    <row r="160" spans="1:2" ht="15.75" customHeight="1" x14ac:dyDescent="0.3">
      <c r="A160" s="2">
        <v>159</v>
      </c>
      <c r="B160" s="5">
        <v>1</v>
      </c>
    </row>
    <row r="161" spans="1:2" ht="15.75" customHeight="1" x14ac:dyDescent="0.3">
      <c r="A161" s="2">
        <v>160</v>
      </c>
      <c r="B161" s="5">
        <v>1</v>
      </c>
    </row>
    <row r="162" spans="1:2" ht="15.75" customHeight="1" x14ac:dyDescent="0.3">
      <c r="A162" s="2">
        <v>161</v>
      </c>
      <c r="B162" s="5">
        <v>1</v>
      </c>
    </row>
    <row r="163" spans="1:2" ht="15.75" customHeight="1" x14ac:dyDescent="0.3">
      <c r="A163" s="2">
        <v>162</v>
      </c>
      <c r="B163" s="5">
        <v>1</v>
      </c>
    </row>
    <row r="164" spans="1:2" ht="15.75" customHeight="1" x14ac:dyDescent="0.3">
      <c r="A164" s="2">
        <v>163</v>
      </c>
      <c r="B164" s="5">
        <v>1</v>
      </c>
    </row>
    <row r="165" spans="1:2" ht="15.75" customHeight="1" x14ac:dyDescent="0.3">
      <c r="A165" s="2">
        <v>164</v>
      </c>
      <c r="B165" s="5">
        <v>1</v>
      </c>
    </row>
    <row r="166" spans="1:2" ht="15.75" customHeight="1" x14ac:dyDescent="0.3">
      <c r="A166" s="2">
        <v>165</v>
      </c>
      <c r="B166" s="5">
        <v>1</v>
      </c>
    </row>
    <row r="167" spans="1:2" ht="15.75" customHeight="1" x14ac:dyDescent="0.3">
      <c r="A167" s="2">
        <v>166</v>
      </c>
      <c r="B167" s="5">
        <v>1</v>
      </c>
    </row>
    <row r="168" spans="1:2" ht="15.75" customHeight="1" x14ac:dyDescent="0.3">
      <c r="A168" s="2">
        <v>167</v>
      </c>
      <c r="B168" s="5">
        <v>1</v>
      </c>
    </row>
    <row r="169" spans="1:2" ht="15.75" customHeight="1" x14ac:dyDescent="0.3">
      <c r="A169" s="2">
        <v>168</v>
      </c>
      <c r="B169" s="5">
        <v>1</v>
      </c>
    </row>
    <row r="170" spans="1:2" ht="15.75" customHeight="1" x14ac:dyDescent="0.3">
      <c r="A170" s="2">
        <v>169</v>
      </c>
      <c r="B170" s="5">
        <v>1</v>
      </c>
    </row>
    <row r="171" spans="1:2" ht="15.75" customHeight="1" x14ac:dyDescent="0.3">
      <c r="A171" s="2">
        <v>170</v>
      </c>
      <c r="B171" s="5">
        <v>1</v>
      </c>
    </row>
    <row r="172" spans="1:2" ht="15.75" customHeight="1" x14ac:dyDescent="0.3">
      <c r="A172" s="2">
        <v>171</v>
      </c>
      <c r="B172" s="5">
        <v>1</v>
      </c>
    </row>
    <row r="173" spans="1:2" ht="15.75" customHeight="1" x14ac:dyDescent="0.3">
      <c r="A173" s="2">
        <v>172</v>
      </c>
      <c r="B173" s="5">
        <v>1</v>
      </c>
    </row>
    <row r="174" spans="1:2" ht="15.75" customHeight="1" x14ac:dyDescent="0.3">
      <c r="A174" s="2">
        <v>173</v>
      </c>
      <c r="B174" s="5">
        <v>1</v>
      </c>
    </row>
    <row r="175" spans="1:2" ht="15.75" customHeight="1" x14ac:dyDescent="0.3">
      <c r="A175" s="2">
        <v>174</v>
      </c>
      <c r="B175" s="5">
        <v>1</v>
      </c>
    </row>
    <row r="176" spans="1:2" ht="15.75" customHeight="1" x14ac:dyDescent="0.3">
      <c r="A176" s="2">
        <v>175</v>
      </c>
      <c r="B176" s="5">
        <v>1</v>
      </c>
    </row>
    <row r="177" spans="1:2" ht="15.75" customHeight="1" x14ac:dyDescent="0.3">
      <c r="A177" s="2">
        <v>176</v>
      </c>
      <c r="B177" s="5">
        <v>1</v>
      </c>
    </row>
    <row r="178" spans="1:2" ht="15.75" customHeight="1" x14ac:dyDescent="0.3">
      <c r="A178" s="2">
        <v>177</v>
      </c>
      <c r="B178" s="5">
        <v>1</v>
      </c>
    </row>
    <row r="179" spans="1:2" ht="15.75" customHeight="1" x14ac:dyDescent="0.3">
      <c r="A179" s="2">
        <v>178</v>
      </c>
      <c r="B179" s="5">
        <v>1</v>
      </c>
    </row>
    <row r="180" spans="1:2" ht="15.75" customHeight="1" x14ac:dyDescent="0.3">
      <c r="A180" s="2">
        <v>179</v>
      </c>
      <c r="B180" s="5">
        <v>1</v>
      </c>
    </row>
    <row r="181" spans="1:2" ht="15.75" customHeight="1" x14ac:dyDescent="0.3">
      <c r="A181" s="2">
        <v>180</v>
      </c>
      <c r="B181" s="5">
        <v>1</v>
      </c>
    </row>
    <row r="182" spans="1:2" ht="15.75" customHeight="1" x14ac:dyDescent="0.3">
      <c r="A182" s="2">
        <v>181</v>
      </c>
      <c r="B182" s="5">
        <v>1</v>
      </c>
    </row>
    <row r="183" spans="1:2" ht="15.75" customHeight="1" x14ac:dyDescent="0.3">
      <c r="A183" s="2">
        <v>182</v>
      </c>
      <c r="B183" s="5">
        <v>1</v>
      </c>
    </row>
    <row r="184" spans="1:2" ht="15.75" customHeight="1" x14ac:dyDescent="0.3">
      <c r="A184" s="2">
        <v>183</v>
      </c>
      <c r="B184" s="5">
        <v>1</v>
      </c>
    </row>
    <row r="185" spans="1:2" ht="15.75" customHeight="1" x14ac:dyDescent="0.3">
      <c r="A185" s="2">
        <v>184</v>
      </c>
      <c r="B185" s="5">
        <v>1</v>
      </c>
    </row>
    <row r="186" spans="1:2" ht="15.75" customHeight="1" x14ac:dyDescent="0.3">
      <c r="A186" s="2">
        <v>185</v>
      </c>
      <c r="B186" s="5">
        <v>1</v>
      </c>
    </row>
    <row r="187" spans="1:2" ht="15.75" customHeight="1" x14ac:dyDescent="0.3">
      <c r="A187" s="2">
        <v>186</v>
      </c>
      <c r="B187" s="5">
        <v>1</v>
      </c>
    </row>
    <row r="188" spans="1:2" ht="15.75" customHeight="1" x14ac:dyDescent="0.3">
      <c r="A188" s="2">
        <v>187</v>
      </c>
      <c r="B188" s="5">
        <v>1</v>
      </c>
    </row>
    <row r="189" spans="1:2" ht="15.75" customHeight="1" x14ac:dyDescent="0.3">
      <c r="A189" s="2">
        <v>188</v>
      </c>
      <c r="B189" s="5">
        <v>1</v>
      </c>
    </row>
    <row r="190" spans="1:2" ht="15.75" customHeight="1" x14ac:dyDescent="0.3">
      <c r="A190" s="2">
        <v>189</v>
      </c>
      <c r="B190" s="5">
        <v>1</v>
      </c>
    </row>
    <row r="191" spans="1:2" ht="15.75" customHeight="1" x14ac:dyDescent="0.3">
      <c r="A191" s="2">
        <v>190</v>
      </c>
      <c r="B191" s="5">
        <v>1</v>
      </c>
    </row>
    <row r="192" spans="1:2" ht="15.75" customHeight="1" x14ac:dyDescent="0.3">
      <c r="A192" s="2">
        <v>191</v>
      </c>
      <c r="B192" s="5">
        <v>1</v>
      </c>
    </row>
    <row r="193" spans="1:2" ht="15.75" customHeight="1" x14ac:dyDescent="0.3">
      <c r="A193" s="2">
        <v>192</v>
      </c>
      <c r="B193" s="5">
        <v>1</v>
      </c>
    </row>
    <row r="194" spans="1:2" ht="15.75" customHeight="1" x14ac:dyDescent="0.3">
      <c r="A194" s="2">
        <v>193</v>
      </c>
      <c r="B194" s="5">
        <v>1</v>
      </c>
    </row>
    <row r="195" spans="1:2" ht="15.75" customHeight="1" x14ac:dyDescent="0.3">
      <c r="A195" s="2">
        <v>194</v>
      </c>
      <c r="B195" s="5">
        <v>1</v>
      </c>
    </row>
    <row r="196" spans="1:2" ht="15.75" customHeight="1" x14ac:dyDescent="0.3">
      <c r="A196" s="2">
        <v>195</v>
      </c>
      <c r="B196" s="5">
        <v>1</v>
      </c>
    </row>
    <row r="197" spans="1:2" ht="15.75" customHeight="1" x14ac:dyDescent="0.3">
      <c r="A197" s="2">
        <v>196</v>
      </c>
      <c r="B197" s="5">
        <v>1</v>
      </c>
    </row>
    <row r="198" spans="1:2" ht="15.75" customHeight="1" x14ac:dyDescent="0.3">
      <c r="A198" s="2">
        <v>197</v>
      </c>
      <c r="B198" s="5">
        <v>1</v>
      </c>
    </row>
    <row r="199" spans="1:2" ht="15.75" customHeight="1" x14ac:dyDescent="0.3">
      <c r="A199" s="2">
        <v>198</v>
      </c>
      <c r="B199" s="5">
        <v>1</v>
      </c>
    </row>
    <row r="200" spans="1:2" ht="15.75" customHeight="1" x14ac:dyDescent="0.3">
      <c r="A200" s="2">
        <v>199</v>
      </c>
      <c r="B200" s="5">
        <v>1</v>
      </c>
    </row>
    <row r="201" spans="1:2" ht="15.75" customHeight="1" x14ac:dyDescent="0.3">
      <c r="A201" s="2">
        <v>200</v>
      </c>
      <c r="B201" s="5">
        <v>1</v>
      </c>
    </row>
    <row r="202" spans="1:2" ht="15.75" customHeight="1" x14ac:dyDescent="0.3">
      <c r="B202" s="5">
        <v>1</v>
      </c>
    </row>
    <row r="203" spans="1:2" ht="15.75" customHeight="1" x14ac:dyDescent="0.3">
      <c r="B203" s="5">
        <v>1</v>
      </c>
    </row>
    <row r="204" spans="1:2" ht="15.75" customHeight="1" x14ac:dyDescent="0.3">
      <c r="B204" s="5">
        <v>1</v>
      </c>
    </row>
    <row r="205" spans="1:2" ht="15.75" customHeight="1" x14ac:dyDescent="0.3">
      <c r="B205" s="5">
        <v>1</v>
      </c>
    </row>
    <row r="206" spans="1:2" ht="15.75" customHeight="1" x14ac:dyDescent="0.3">
      <c r="B206" s="5">
        <v>1</v>
      </c>
    </row>
    <row r="207" spans="1:2" ht="15.75" customHeight="1" x14ac:dyDescent="0.3">
      <c r="B207" s="5">
        <v>1</v>
      </c>
    </row>
    <row r="208" spans="1:2" ht="15.75" customHeight="1" x14ac:dyDescent="0.3">
      <c r="B208" s="5">
        <v>1</v>
      </c>
    </row>
    <row r="209" spans="2:2" ht="15.75" customHeight="1" x14ac:dyDescent="0.3">
      <c r="B209" s="5">
        <v>1</v>
      </c>
    </row>
    <row r="210" spans="2:2" ht="15.75" customHeight="1" x14ac:dyDescent="0.3">
      <c r="B210" s="5">
        <v>1</v>
      </c>
    </row>
    <row r="211" spans="2:2" ht="15.75" customHeight="1" x14ac:dyDescent="0.3">
      <c r="B211" s="5">
        <v>1</v>
      </c>
    </row>
    <row r="212" spans="2:2" ht="15.75" customHeight="1" x14ac:dyDescent="0.3">
      <c r="B212" s="5">
        <v>1</v>
      </c>
    </row>
    <row r="213" spans="2:2" ht="15.75" customHeight="1" x14ac:dyDescent="0.3">
      <c r="B213" s="5">
        <v>1</v>
      </c>
    </row>
    <row r="214" spans="2:2" ht="15.75" customHeight="1" x14ac:dyDescent="0.3">
      <c r="B214" s="5">
        <v>1</v>
      </c>
    </row>
    <row r="215" spans="2:2" ht="15.75" customHeight="1" x14ac:dyDescent="0.3">
      <c r="B215" s="5">
        <v>1</v>
      </c>
    </row>
    <row r="216" spans="2:2" ht="15.75" customHeight="1" x14ac:dyDescent="0.3">
      <c r="B216" s="5">
        <v>1</v>
      </c>
    </row>
    <row r="217" spans="2:2" ht="15.75" customHeight="1" x14ac:dyDescent="0.3">
      <c r="B217" s="5">
        <v>1</v>
      </c>
    </row>
    <row r="218" spans="2:2" ht="15.75" customHeight="1" x14ac:dyDescent="0.3">
      <c r="B218" s="5">
        <v>1</v>
      </c>
    </row>
    <row r="219" spans="2:2" ht="15.75" customHeight="1" x14ac:dyDescent="0.3">
      <c r="B219" s="5">
        <v>1</v>
      </c>
    </row>
    <row r="220" spans="2:2" ht="15.75" customHeight="1" x14ac:dyDescent="0.3">
      <c r="B220" s="5">
        <v>1</v>
      </c>
    </row>
    <row r="221" spans="2:2" ht="15.75" customHeight="1" x14ac:dyDescent="0.3">
      <c r="B221" s="5">
        <v>1</v>
      </c>
    </row>
    <row r="222" spans="2:2" ht="15.75" customHeight="1" x14ac:dyDescent="0.3">
      <c r="B222" s="5">
        <v>1</v>
      </c>
    </row>
    <row r="223" spans="2:2" ht="15.75" customHeight="1" x14ac:dyDescent="0.3">
      <c r="B223" s="5">
        <v>1</v>
      </c>
    </row>
    <row r="224" spans="2:2" ht="15.75" customHeight="1" x14ac:dyDescent="0.3">
      <c r="B224" s="5">
        <v>1</v>
      </c>
    </row>
    <row r="225" spans="2:2" ht="15.75" customHeight="1" x14ac:dyDescent="0.3">
      <c r="B225" s="5">
        <v>1</v>
      </c>
    </row>
    <row r="226" spans="2:2" ht="15.75" customHeight="1" x14ac:dyDescent="0.3">
      <c r="B226" s="5">
        <v>1</v>
      </c>
    </row>
    <row r="227" spans="2:2" ht="15.75" customHeight="1" x14ac:dyDescent="0.3">
      <c r="B227" s="5">
        <v>1</v>
      </c>
    </row>
    <row r="228" spans="2:2" ht="15.75" customHeight="1" x14ac:dyDescent="0.3">
      <c r="B228" s="5">
        <v>1</v>
      </c>
    </row>
    <row r="229" spans="2:2" ht="15.75" customHeight="1" x14ac:dyDescent="0.3">
      <c r="B229" s="5">
        <v>1</v>
      </c>
    </row>
    <row r="230" spans="2:2" ht="15.75" customHeight="1" x14ac:dyDescent="0.3">
      <c r="B230" s="5">
        <v>1</v>
      </c>
    </row>
    <row r="231" spans="2:2" ht="15.75" customHeight="1" x14ac:dyDescent="0.3">
      <c r="B231" s="5">
        <v>1</v>
      </c>
    </row>
    <row r="232" spans="2:2" ht="15.75" customHeight="1" x14ac:dyDescent="0.3">
      <c r="B232" s="5">
        <v>1</v>
      </c>
    </row>
    <row r="233" spans="2:2" ht="15.75" customHeight="1" x14ac:dyDescent="0.3">
      <c r="B233" s="5">
        <v>1</v>
      </c>
    </row>
    <row r="234" spans="2:2" ht="15.75" customHeight="1" x14ac:dyDescent="0.3">
      <c r="B234" s="5">
        <v>1</v>
      </c>
    </row>
    <row r="235" spans="2:2" ht="15.75" customHeight="1" x14ac:dyDescent="0.3">
      <c r="B235" s="5">
        <v>1</v>
      </c>
    </row>
    <row r="236" spans="2:2" ht="15.75" customHeight="1" x14ac:dyDescent="0.3">
      <c r="B236" s="5">
        <v>1</v>
      </c>
    </row>
    <row r="237" spans="2:2" ht="15.75" customHeight="1" x14ac:dyDescent="0.3">
      <c r="B237" s="5">
        <v>1</v>
      </c>
    </row>
    <row r="238" spans="2:2" ht="15.75" customHeight="1" x14ac:dyDescent="0.3">
      <c r="B238" s="5">
        <v>1</v>
      </c>
    </row>
    <row r="239" spans="2:2" ht="15.75" customHeight="1" x14ac:dyDescent="0.3">
      <c r="B239" s="5">
        <v>1</v>
      </c>
    </row>
    <row r="240" spans="2:2" ht="15.75" customHeight="1" x14ac:dyDescent="0.3">
      <c r="B240" s="5">
        <v>1</v>
      </c>
    </row>
    <row r="241" spans="2:2" ht="15.75" customHeight="1" x14ac:dyDescent="0.3">
      <c r="B241" s="5">
        <v>1</v>
      </c>
    </row>
    <row r="242" spans="2:2" ht="15.75" customHeight="1" x14ac:dyDescent="0.3">
      <c r="B242" s="5">
        <v>1</v>
      </c>
    </row>
    <row r="243" spans="2:2" ht="15.75" customHeight="1" x14ac:dyDescent="0.3">
      <c r="B243" s="5">
        <v>1</v>
      </c>
    </row>
    <row r="244" spans="2:2" ht="15.75" customHeight="1" x14ac:dyDescent="0.3">
      <c r="B244" s="5">
        <v>1</v>
      </c>
    </row>
    <row r="245" spans="2:2" ht="15.75" customHeight="1" x14ac:dyDescent="0.3">
      <c r="B245" s="5">
        <v>1</v>
      </c>
    </row>
    <row r="246" spans="2:2" ht="15.75" customHeight="1" x14ac:dyDescent="0.3">
      <c r="B246" s="5">
        <v>1</v>
      </c>
    </row>
    <row r="247" spans="2:2" ht="15.75" customHeight="1" x14ac:dyDescent="0.3">
      <c r="B247" s="5">
        <v>1</v>
      </c>
    </row>
    <row r="248" spans="2:2" ht="15.75" customHeight="1" x14ac:dyDescent="0.3">
      <c r="B248" s="5">
        <v>1</v>
      </c>
    </row>
    <row r="249" spans="2:2" ht="15.75" customHeight="1" x14ac:dyDescent="0.3">
      <c r="B249" s="5">
        <v>1</v>
      </c>
    </row>
    <row r="250" spans="2:2" ht="15.75" customHeight="1" x14ac:dyDescent="0.3">
      <c r="B250" s="5">
        <v>1</v>
      </c>
    </row>
    <row r="251" spans="2:2" ht="15.75" customHeight="1" x14ac:dyDescent="0.3">
      <c r="B251" s="5">
        <v>1</v>
      </c>
    </row>
    <row r="252" spans="2:2" ht="15.75" customHeight="1" x14ac:dyDescent="0.3">
      <c r="B252" s="5">
        <v>1</v>
      </c>
    </row>
    <row r="253" spans="2:2" ht="15.75" customHeight="1" x14ac:dyDescent="0.3">
      <c r="B253" s="5">
        <v>1</v>
      </c>
    </row>
    <row r="254" spans="2:2" ht="15.75" customHeight="1" x14ac:dyDescent="0.3">
      <c r="B254" s="5">
        <v>1</v>
      </c>
    </row>
    <row r="255" spans="2:2" ht="15.75" customHeight="1" x14ac:dyDescent="0.3">
      <c r="B255" s="5">
        <v>1</v>
      </c>
    </row>
    <row r="256" spans="2:2" ht="15.75" customHeight="1" x14ac:dyDescent="0.3">
      <c r="B256" s="5">
        <v>1</v>
      </c>
    </row>
    <row r="257" spans="2:2" ht="15.75" customHeight="1" x14ac:dyDescent="0.3">
      <c r="B257" s="5">
        <v>1</v>
      </c>
    </row>
    <row r="258" spans="2:2" ht="15.75" customHeight="1" x14ac:dyDescent="0.3">
      <c r="B258" s="5">
        <v>1</v>
      </c>
    </row>
    <row r="259" spans="2:2" ht="15.75" customHeight="1" x14ac:dyDescent="0.3">
      <c r="B259" s="5">
        <v>1</v>
      </c>
    </row>
    <row r="260" spans="2:2" ht="15.75" customHeight="1" x14ac:dyDescent="0.3">
      <c r="B260" s="5">
        <v>1</v>
      </c>
    </row>
    <row r="261" spans="2:2" ht="15.75" customHeight="1" x14ac:dyDescent="0.3">
      <c r="B261" s="5">
        <v>1</v>
      </c>
    </row>
    <row r="262" spans="2:2" ht="15.75" customHeight="1" x14ac:dyDescent="0.3">
      <c r="B262" s="5">
        <v>1</v>
      </c>
    </row>
    <row r="263" spans="2:2" ht="15.75" customHeight="1" x14ac:dyDescent="0.3">
      <c r="B263" s="5">
        <v>1</v>
      </c>
    </row>
    <row r="264" spans="2:2" ht="15.75" customHeight="1" x14ac:dyDescent="0.3">
      <c r="B264" s="5">
        <v>1</v>
      </c>
    </row>
    <row r="265" spans="2:2" ht="15.75" customHeight="1" x14ac:dyDescent="0.3">
      <c r="B265" s="5">
        <v>1</v>
      </c>
    </row>
    <row r="266" spans="2:2" ht="15.75" customHeight="1" x14ac:dyDescent="0.3">
      <c r="B266" s="5">
        <v>1</v>
      </c>
    </row>
    <row r="267" spans="2:2" ht="15.75" customHeight="1" x14ac:dyDescent="0.3">
      <c r="B267" s="5">
        <v>1</v>
      </c>
    </row>
    <row r="268" spans="2:2" ht="15.75" customHeight="1" x14ac:dyDescent="0.3">
      <c r="B268" s="5">
        <v>1</v>
      </c>
    </row>
    <row r="269" spans="2:2" ht="15.75" customHeight="1" x14ac:dyDescent="0.3">
      <c r="B269" s="5">
        <v>1</v>
      </c>
    </row>
    <row r="270" spans="2:2" ht="15.75" customHeight="1" x14ac:dyDescent="0.3">
      <c r="B270" s="5">
        <v>1</v>
      </c>
    </row>
    <row r="271" spans="2:2" ht="15.75" customHeight="1" x14ac:dyDescent="0.3">
      <c r="B271" s="5">
        <v>1</v>
      </c>
    </row>
    <row r="272" spans="2:2" ht="15.75" customHeight="1" x14ac:dyDescent="0.3">
      <c r="B272" s="5">
        <v>1</v>
      </c>
    </row>
    <row r="273" spans="2:2" ht="15.75" customHeight="1" x14ac:dyDescent="0.3">
      <c r="B273" s="5">
        <v>1</v>
      </c>
    </row>
    <row r="274" spans="2:2" ht="15.75" customHeight="1" x14ac:dyDescent="0.3">
      <c r="B274" s="5">
        <v>1</v>
      </c>
    </row>
    <row r="275" spans="2:2" ht="15.75" customHeight="1" x14ac:dyDescent="0.3">
      <c r="B275" s="5">
        <v>1</v>
      </c>
    </row>
    <row r="276" spans="2:2" ht="15.75" customHeight="1" x14ac:dyDescent="0.3">
      <c r="B276" s="5">
        <v>1</v>
      </c>
    </row>
    <row r="277" spans="2:2" ht="15.75" customHeight="1" x14ac:dyDescent="0.3">
      <c r="B277" s="5">
        <v>1</v>
      </c>
    </row>
    <row r="278" spans="2:2" ht="15.75" customHeight="1" x14ac:dyDescent="0.3">
      <c r="B278" s="5">
        <v>1</v>
      </c>
    </row>
    <row r="279" spans="2:2" ht="15.75" customHeight="1" x14ac:dyDescent="0.3">
      <c r="B279" s="5">
        <v>1</v>
      </c>
    </row>
    <row r="280" spans="2:2" ht="15.75" customHeight="1" x14ac:dyDescent="0.3">
      <c r="B280" s="5">
        <v>1</v>
      </c>
    </row>
    <row r="281" spans="2:2" ht="15.75" customHeight="1" x14ac:dyDescent="0.3">
      <c r="B281" s="5">
        <v>1</v>
      </c>
    </row>
    <row r="282" spans="2:2" ht="15.75" customHeight="1" x14ac:dyDescent="0.3">
      <c r="B282" s="5">
        <v>1</v>
      </c>
    </row>
    <row r="283" spans="2:2" ht="15.75" customHeight="1" x14ac:dyDescent="0.3">
      <c r="B283" s="5">
        <v>1</v>
      </c>
    </row>
    <row r="284" spans="2:2" ht="15.75" customHeight="1" x14ac:dyDescent="0.3">
      <c r="B284" s="5">
        <v>1</v>
      </c>
    </row>
    <row r="285" spans="2:2" ht="15.75" customHeight="1" x14ac:dyDescent="0.3">
      <c r="B285" s="5">
        <v>1</v>
      </c>
    </row>
    <row r="286" spans="2:2" ht="15.75" customHeight="1" x14ac:dyDescent="0.3">
      <c r="B286" s="5">
        <v>1</v>
      </c>
    </row>
    <row r="287" spans="2:2" ht="15.75" customHeight="1" x14ac:dyDescent="0.3">
      <c r="B287" s="5">
        <v>1</v>
      </c>
    </row>
    <row r="288" spans="2:2" ht="15.75" customHeight="1" x14ac:dyDescent="0.3">
      <c r="B288" s="5">
        <v>1</v>
      </c>
    </row>
    <row r="289" spans="2:2" ht="15.75" customHeight="1" x14ac:dyDescent="0.3">
      <c r="B289" s="5">
        <v>1</v>
      </c>
    </row>
    <row r="290" spans="2:2" ht="15.75" customHeight="1" x14ac:dyDescent="0.3">
      <c r="B290" s="5">
        <v>1</v>
      </c>
    </row>
    <row r="291" spans="2:2" ht="15.75" customHeight="1" x14ac:dyDescent="0.3">
      <c r="B291" s="5">
        <v>1</v>
      </c>
    </row>
    <row r="292" spans="2:2" ht="15.75" customHeight="1" x14ac:dyDescent="0.3">
      <c r="B292" s="5">
        <v>1</v>
      </c>
    </row>
    <row r="293" spans="2:2" ht="15.75" customHeight="1" x14ac:dyDescent="0.3">
      <c r="B293" s="5">
        <v>1</v>
      </c>
    </row>
    <row r="294" spans="2:2" ht="15.75" customHeight="1" x14ac:dyDescent="0.3">
      <c r="B294" s="5">
        <v>1</v>
      </c>
    </row>
    <row r="295" spans="2:2" ht="15.75" customHeight="1" x14ac:dyDescent="0.3">
      <c r="B295" s="5">
        <v>1</v>
      </c>
    </row>
    <row r="296" spans="2:2" ht="15.75" customHeight="1" x14ac:dyDescent="0.3">
      <c r="B296" s="5">
        <v>1</v>
      </c>
    </row>
    <row r="297" spans="2:2" ht="15.75" customHeight="1" x14ac:dyDescent="0.3">
      <c r="B297" s="5">
        <v>1</v>
      </c>
    </row>
    <row r="298" spans="2:2" ht="15.75" customHeight="1" x14ac:dyDescent="0.3">
      <c r="B298" s="5">
        <v>1</v>
      </c>
    </row>
    <row r="299" spans="2:2" ht="15.75" customHeight="1" x14ac:dyDescent="0.3">
      <c r="B299" s="5">
        <v>1</v>
      </c>
    </row>
    <row r="300" spans="2:2" ht="15.75" customHeight="1" x14ac:dyDescent="0.3">
      <c r="B300" s="5">
        <v>1</v>
      </c>
    </row>
    <row r="301" spans="2:2" ht="15.75" customHeight="1" x14ac:dyDescent="0.3">
      <c r="B301" s="5">
        <v>1</v>
      </c>
    </row>
  </sheetData>
  <pageMargins left="0.7" right="0.7" top="0.75" bottom="0.75" header="0.3" footer="0.3"/>
  <pageSetup orientation="portrait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FF598-46CB-4339-9A3C-43C710359662}">
  <sheetPr>
    <outlinePr summaryBelow="0" summaryRight="0"/>
  </sheetPr>
  <dimension ref="A1:B100"/>
  <sheetViews>
    <sheetView workbookViewId="0">
      <pane ySplit="1" topLeftCell="A2" activePane="bottomLeft" state="frozen"/>
      <selection pane="bottomLeft" activeCell="B1" sqref="B1:B1048576"/>
    </sheetView>
  </sheetViews>
  <sheetFormatPr defaultColWidth="12.53515625" defaultRowHeight="15.75" customHeight="1" x14ac:dyDescent="0.3"/>
  <cols>
    <col min="1" max="1" width="12.53515625" style="3"/>
    <col min="2" max="2" width="12.53515625" style="18"/>
    <col min="3" max="16384" width="12.53515625" style="3"/>
  </cols>
  <sheetData>
    <row r="1" spans="1:2" s="10" customFormat="1" ht="15.75" customHeight="1" x14ac:dyDescent="0.3">
      <c r="A1" s="4" t="s">
        <v>4</v>
      </c>
      <c r="B1" s="16" t="s">
        <v>9</v>
      </c>
    </row>
    <row r="2" spans="1:2" s="10" customFormat="1" ht="15.75" customHeight="1" x14ac:dyDescent="0.3">
      <c r="A2" s="2">
        <v>1</v>
      </c>
      <c r="B2" s="17">
        <v>1</v>
      </c>
    </row>
    <row r="3" spans="1:2" s="10" customFormat="1" ht="15.75" customHeight="1" x14ac:dyDescent="0.3">
      <c r="A3" s="2">
        <v>2</v>
      </c>
      <c r="B3" s="17">
        <v>1</v>
      </c>
    </row>
    <row r="4" spans="1:2" s="10" customFormat="1" ht="15.75" customHeight="1" x14ac:dyDescent="0.3">
      <c r="A4" s="2">
        <v>3</v>
      </c>
      <c r="B4" s="17">
        <v>1</v>
      </c>
    </row>
    <row r="5" spans="1:2" s="10" customFormat="1" ht="15.75" customHeight="1" x14ac:dyDescent="0.3">
      <c r="A5" s="2">
        <v>4</v>
      </c>
      <c r="B5" s="17">
        <v>1</v>
      </c>
    </row>
    <row r="6" spans="1:2" s="10" customFormat="1" ht="15.75" customHeight="1" x14ac:dyDescent="0.3">
      <c r="A6" s="2">
        <v>5</v>
      </c>
      <c r="B6" s="17">
        <v>1</v>
      </c>
    </row>
    <row r="7" spans="1:2" s="10" customFormat="1" ht="15.75" customHeight="1" x14ac:dyDescent="0.3">
      <c r="A7" s="2">
        <v>6</v>
      </c>
      <c r="B7" s="17">
        <v>1</v>
      </c>
    </row>
    <row r="8" spans="1:2" s="10" customFormat="1" ht="15.75" customHeight="1" x14ac:dyDescent="0.3">
      <c r="A8" s="2">
        <v>7</v>
      </c>
      <c r="B8" s="17">
        <v>1</v>
      </c>
    </row>
    <row r="9" spans="1:2" s="10" customFormat="1" ht="15.75" customHeight="1" x14ac:dyDescent="0.3">
      <c r="A9" s="2">
        <v>8</v>
      </c>
      <c r="B9" s="17">
        <v>1</v>
      </c>
    </row>
    <row r="10" spans="1:2" s="10" customFormat="1" ht="15.75" customHeight="1" x14ac:dyDescent="0.3">
      <c r="A10" s="2">
        <v>9</v>
      </c>
      <c r="B10" s="17">
        <v>1</v>
      </c>
    </row>
    <row r="11" spans="1:2" s="10" customFormat="1" ht="15.75" customHeight="1" x14ac:dyDescent="0.3">
      <c r="A11" s="2">
        <v>10</v>
      </c>
      <c r="B11" s="17">
        <v>1</v>
      </c>
    </row>
    <row r="12" spans="1:2" s="10" customFormat="1" ht="15.75" customHeight="1" x14ac:dyDescent="0.3">
      <c r="A12" s="2">
        <v>11</v>
      </c>
      <c r="B12" s="17">
        <v>1</v>
      </c>
    </row>
    <row r="13" spans="1:2" s="10" customFormat="1" ht="15.75" customHeight="1" x14ac:dyDescent="0.3">
      <c r="A13" s="2">
        <v>12</v>
      </c>
      <c r="B13" s="17">
        <v>1</v>
      </c>
    </row>
    <row r="14" spans="1:2" s="10" customFormat="1" ht="15.75" customHeight="1" x14ac:dyDescent="0.3">
      <c r="A14" s="2">
        <v>13</v>
      </c>
      <c r="B14" s="17">
        <v>1</v>
      </c>
    </row>
    <row r="15" spans="1:2" s="10" customFormat="1" ht="15.75" customHeight="1" x14ac:dyDescent="0.3">
      <c r="A15" s="2">
        <v>14</v>
      </c>
      <c r="B15" s="17">
        <v>1</v>
      </c>
    </row>
    <row r="16" spans="1:2" s="10" customFormat="1" ht="15.75" customHeight="1" x14ac:dyDescent="0.3">
      <c r="A16" s="2">
        <v>15</v>
      </c>
      <c r="B16" s="17">
        <v>1</v>
      </c>
    </row>
    <row r="17" spans="1:2" s="10" customFormat="1" ht="15.75" customHeight="1" x14ac:dyDescent="0.3">
      <c r="A17" s="2">
        <v>16</v>
      </c>
      <c r="B17" s="17">
        <v>1</v>
      </c>
    </row>
    <row r="18" spans="1:2" s="10" customFormat="1" ht="15.75" customHeight="1" x14ac:dyDescent="0.3">
      <c r="A18" s="2">
        <v>17</v>
      </c>
      <c r="B18" s="17">
        <v>1</v>
      </c>
    </row>
    <row r="19" spans="1:2" s="10" customFormat="1" ht="15.75" customHeight="1" x14ac:dyDescent="0.3">
      <c r="A19" s="2">
        <v>18</v>
      </c>
      <c r="B19" s="17">
        <v>1</v>
      </c>
    </row>
    <row r="20" spans="1:2" ht="15.75" customHeight="1" x14ac:dyDescent="0.3">
      <c r="A20" s="2">
        <v>19</v>
      </c>
      <c r="B20" s="17">
        <v>1</v>
      </c>
    </row>
    <row r="21" spans="1:2" ht="15.75" customHeight="1" x14ac:dyDescent="0.3">
      <c r="A21" s="2">
        <v>20</v>
      </c>
      <c r="B21" s="17">
        <v>1</v>
      </c>
    </row>
    <row r="22" spans="1:2" ht="15.75" customHeight="1" x14ac:dyDescent="0.3">
      <c r="A22" s="2">
        <v>21</v>
      </c>
      <c r="B22" s="17">
        <v>1</v>
      </c>
    </row>
    <row r="23" spans="1:2" ht="15.75" customHeight="1" x14ac:dyDescent="0.3">
      <c r="A23" s="2">
        <v>22</v>
      </c>
      <c r="B23" s="17">
        <v>1</v>
      </c>
    </row>
    <row r="24" spans="1:2" ht="15.75" customHeight="1" x14ac:dyDescent="0.3">
      <c r="A24" s="2">
        <v>23</v>
      </c>
      <c r="B24" s="17">
        <v>1</v>
      </c>
    </row>
    <row r="25" spans="1:2" ht="15.75" customHeight="1" x14ac:dyDescent="0.3">
      <c r="A25" s="2">
        <v>24</v>
      </c>
      <c r="B25" s="17">
        <v>1</v>
      </c>
    </row>
    <row r="26" spans="1:2" ht="15.75" customHeight="1" x14ac:dyDescent="0.3">
      <c r="A26" s="2">
        <v>25</v>
      </c>
      <c r="B26" s="17">
        <v>1</v>
      </c>
    </row>
    <row r="27" spans="1:2" ht="15.75" customHeight="1" x14ac:dyDescent="0.3">
      <c r="A27" s="2">
        <v>26</v>
      </c>
      <c r="B27" s="17">
        <v>1</v>
      </c>
    </row>
    <row r="28" spans="1:2" ht="15.75" customHeight="1" x14ac:dyDescent="0.3">
      <c r="A28" s="2">
        <v>27</v>
      </c>
      <c r="B28" s="17">
        <v>1</v>
      </c>
    </row>
    <row r="29" spans="1:2" ht="15.75" customHeight="1" x14ac:dyDescent="0.3">
      <c r="A29" s="2">
        <v>28</v>
      </c>
      <c r="B29" s="17">
        <v>1</v>
      </c>
    </row>
    <row r="30" spans="1:2" ht="15.75" customHeight="1" x14ac:dyDescent="0.3">
      <c r="A30" s="2">
        <v>29</v>
      </c>
      <c r="B30" s="17">
        <v>1</v>
      </c>
    </row>
    <row r="31" spans="1:2" ht="15.75" customHeight="1" x14ac:dyDescent="0.3">
      <c r="A31" s="2">
        <v>30</v>
      </c>
      <c r="B31" s="17">
        <v>1</v>
      </c>
    </row>
    <row r="32" spans="1:2" ht="15.75" customHeight="1" x14ac:dyDescent="0.3">
      <c r="A32" s="2">
        <v>31</v>
      </c>
      <c r="B32" s="17">
        <v>0.99980000000000002</v>
      </c>
    </row>
    <row r="33" spans="1:2" ht="15.75" customHeight="1" x14ac:dyDescent="0.3">
      <c r="A33" s="2">
        <v>32</v>
      </c>
      <c r="B33" s="17">
        <v>0.999</v>
      </c>
    </row>
    <row r="34" spans="1:2" ht="15.75" customHeight="1" x14ac:dyDescent="0.3">
      <c r="A34" s="2">
        <v>33</v>
      </c>
      <c r="B34" s="17">
        <v>0.99770000000000003</v>
      </c>
    </row>
    <row r="35" spans="1:2" ht="15.75" customHeight="1" x14ac:dyDescent="0.3">
      <c r="A35" s="2">
        <v>34</v>
      </c>
      <c r="B35" s="17">
        <v>0.99590000000000001</v>
      </c>
    </row>
    <row r="36" spans="1:2" ht="15.75" customHeight="1" x14ac:dyDescent="0.3">
      <c r="A36" s="2">
        <v>35</v>
      </c>
      <c r="B36" s="17">
        <v>0.99350000000000005</v>
      </c>
    </row>
    <row r="37" spans="1:2" ht="15.75" customHeight="1" x14ac:dyDescent="0.3">
      <c r="A37" s="2">
        <v>36</v>
      </c>
      <c r="B37" s="17">
        <v>0.99060000000000004</v>
      </c>
    </row>
    <row r="38" spans="1:2" ht="15.75" customHeight="1" x14ac:dyDescent="0.3">
      <c r="A38" s="2">
        <v>37</v>
      </c>
      <c r="B38" s="17">
        <v>0.98709999999999998</v>
      </c>
    </row>
    <row r="39" spans="1:2" ht="12.45" x14ac:dyDescent="0.3">
      <c r="A39" s="2">
        <v>38</v>
      </c>
      <c r="B39" s="17">
        <v>0.98309999999999997</v>
      </c>
    </row>
    <row r="40" spans="1:2" ht="12.45" x14ac:dyDescent="0.3">
      <c r="A40" s="2">
        <v>39</v>
      </c>
      <c r="B40" s="17">
        <v>0.97850000000000004</v>
      </c>
    </row>
    <row r="41" spans="1:2" ht="12.45" x14ac:dyDescent="0.3">
      <c r="A41" s="2">
        <v>40</v>
      </c>
      <c r="B41" s="17">
        <v>0.97340000000000004</v>
      </c>
    </row>
    <row r="42" spans="1:2" ht="12.45" x14ac:dyDescent="0.3">
      <c r="A42" s="2">
        <v>41</v>
      </c>
      <c r="B42" s="17">
        <v>0.96779999999999999</v>
      </c>
    </row>
    <row r="43" spans="1:2" ht="12.45" x14ac:dyDescent="0.3">
      <c r="A43" s="2">
        <v>42</v>
      </c>
      <c r="B43" s="17">
        <v>0.96160000000000001</v>
      </c>
    </row>
    <row r="44" spans="1:2" ht="12.45" x14ac:dyDescent="0.3">
      <c r="A44" s="2">
        <v>43</v>
      </c>
      <c r="B44" s="17">
        <v>0.95489999999999997</v>
      </c>
    </row>
    <row r="45" spans="1:2" ht="12.45" x14ac:dyDescent="0.3">
      <c r="A45" s="2">
        <v>44</v>
      </c>
      <c r="B45" s="17">
        <v>0.9476</v>
      </c>
    </row>
    <row r="46" spans="1:2" ht="12.45" x14ac:dyDescent="0.3">
      <c r="A46" s="2">
        <v>45</v>
      </c>
      <c r="B46" s="17">
        <v>0.93979999999999997</v>
      </c>
    </row>
    <row r="47" spans="1:2" ht="12.45" x14ac:dyDescent="0.3">
      <c r="A47" s="2">
        <v>46</v>
      </c>
      <c r="B47" s="17">
        <v>0.93140000000000001</v>
      </c>
    </row>
    <row r="48" spans="1:2" ht="12.45" x14ac:dyDescent="0.3">
      <c r="A48" s="2">
        <v>47</v>
      </c>
      <c r="B48" s="17">
        <v>0.92249999999999999</v>
      </c>
    </row>
    <row r="49" spans="1:2" ht="12.45" x14ac:dyDescent="0.3">
      <c r="A49" s="2">
        <v>48</v>
      </c>
      <c r="B49" s="17">
        <v>0.91310000000000002</v>
      </c>
    </row>
    <row r="50" spans="1:2" ht="12.45" x14ac:dyDescent="0.3">
      <c r="A50" s="2">
        <v>49</v>
      </c>
      <c r="B50" s="17">
        <v>0.90339999999999998</v>
      </c>
    </row>
    <row r="51" spans="1:2" ht="12.45" x14ac:dyDescent="0.3">
      <c r="A51" s="2">
        <v>50</v>
      </c>
      <c r="B51" s="17">
        <v>0.89370000000000005</v>
      </c>
    </row>
    <row r="52" spans="1:2" ht="12.45" x14ac:dyDescent="0.3">
      <c r="A52" s="2">
        <v>51</v>
      </c>
      <c r="B52" s="17">
        <v>0.88400000000000001</v>
      </c>
    </row>
    <row r="53" spans="1:2" ht="12.45" x14ac:dyDescent="0.3">
      <c r="A53" s="2">
        <v>52</v>
      </c>
      <c r="B53" s="17">
        <v>0.87429999999999997</v>
      </c>
    </row>
    <row r="54" spans="1:2" ht="12.45" x14ac:dyDescent="0.3">
      <c r="A54" s="2">
        <v>53</v>
      </c>
      <c r="B54" s="17">
        <v>0.86450000000000005</v>
      </c>
    </row>
    <row r="55" spans="1:2" ht="12.45" x14ac:dyDescent="0.3">
      <c r="A55" s="2">
        <v>54</v>
      </c>
      <c r="B55" s="17">
        <v>0.8548</v>
      </c>
    </row>
    <row r="56" spans="1:2" ht="12.45" x14ac:dyDescent="0.3">
      <c r="A56" s="2">
        <v>55</v>
      </c>
      <c r="B56" s="17">
        <v>0.84509999999999996</v>
      </c>
    </row>
    <row r="57" spans="1:2" ht="12.45" x14ac:dyDescent="0.3">
      <c r="A57" s="2">
        <v>56</v>
      </c>
      <c r="B57" s="17">
        <v>0.83540000000000003</v>
      </c>
    </row>
    <row r="58" spans="1:2" ht="12.45" x14ac:dyDescent="0.3">
      <c r="A58" s="2">
        <v>57</v>
      </c>
      <c r="B58" s="17">
        <v>0.82569999999999999</v>
      </c>
    </row>
    <row r="59" spans="1:2" ht="12.45" x14ac:dyDescent="0.3">
      <c r="A59" s="2">
        <v>58</v>
      </c>
      <c r="B59" s="17">
        <v>0.81599999999999995</v>
      </c>
    </row>
    <row r="60" spans="1:2" ht="12.45" x14ac:dyDescent="0.3">
      <c r="A60" s="2">
        <v>59</v>
      </c>
      <c r="B60" s="17">
        <v>0.80630000000000002</v>
      </c>
    </row>
    <row r="61" spans="1:2" ht="12.45" x14ac:dyDescent="0.3">
      <c r="A61" s="2">
        <v>60</v>
      </c>
      <c r="B61" s="17">
        <v>0.79659999999999997</v>
      </c>
    </row>
    <row r="62" spans="1:2" ht="12.45" x14ac:dyDescent="0.3">
      <c r="A62" s="2">
        <v>61</v>
      </c>
      <c r="B62" s="17">
        <v>0.78690000000000004</v>
      </c>
    </row>
    <row r="63" spans="1:2" ht="12.45" x14ac:dyDescent="0.3">
      <c r="A63" s="2">
        <v>62</v>
      </c>
      <c r="B63" s="17">
        <v>0.7772</v>
      </c>
    </row>
    <row r="64" spans="1:2" ht="12.45" x14ac:dyDescent="0.3">
      <c r="A64" s="2">
        <v>63</v>
      </c>
      <c r="B64" s="17">
        <v>0.76739999999999997</v>
      </c>
    </row>
    <row r="65" spans="1:2" ht="12.45" x14ac:dyDescent="0.3">
      <c r="A65" s="2">
        <v>64</v>
      </c>
      <c r="B65" s="17">
        <v>0.75770000000000004</v>
      </c>
    </row>
    <row r="66" spans="1:2" ht="12.45" x14ac:dyDescent="0.3">
      <c r="A66" s="2">
        <v>65</v>
      </c>
      <c r="B66" s="17">
        <v>0.748</v>
      </c>
    </row>
    <row r="67" spans="1:2" ht="12.45" x14ac:dyDescent="0.3">
      <c r="A67" s="2">
        <v>66</v>
      </c>
      <c r="B67" s="17">
        <v>0.73829999999999996</v>
      </c>
    </row>
    <row r="68" spans="1:2" ht="12.45" x14ac:dyDescent="0.3">
      <c r="A68" s="2">
        <v>67</v>
      </c>
      <c r="B68" s="17">
        <v>0.72860000000000003</v>
      </c>
    </row>
    <row r="69" spans="1:2" ht="12.45" x14ac:dyDescent="0.3">
      <c r="A69" s="2">
        <v>68</v>
      </c>
      <c r="B69" s="17">
        <v>0.71889999999999998</v>
      </c>
    </row>
    <row r="70" spans="1:2" ht="12.45" x14ac:dyDescent="0.3">
      <c r="A70" s="2">
        <v>69</v>
      </c>
      <c r="B70" s="17">
        <v>0.70920000000000005</v>
      </c>
    </row>
    <row r="71" spans="1:2" ht="12.45" x14ac:dyDescent="0.3">
      <c r="A71" s="2">
        <v>70</v>
      </c>
      <c r="B71" s="17">
        <v>0.69950000000000001</v>
      </c>
    </row>
    <row r="72" spans="1:2" ht="12.45" x14ac:dyDescent="0.3">
      <c r="A72" s="2">
        <v>71</v>
      </c>
      <c r="B72" s="17">
        <v>0.68979999999999997</v>
      </c>
    </row>
    <row r="73" spans="1:2" ht="12.45" x14ac:dyDescent="0.3">
      <c r="A73" s="2">
        <v>72</v>
      </c>
      <c r="B73" s="17">
        <v>0.68010000000000004</v>
      </c>
    </row>
    <row r="74" spans="1:2" ht="12.45" x14ac:dyDescent="0.3">
      <c r="A74" s="2">
        <v>73</v>
      </c>
      <c r="B74" s="17">
        <v>0.67030000000000001</v>
      </c>
    </row>
    <row r="75" spans="1:2" ht="12.45" x14ac:dyDescent="0.3">
      <c r="A75" s="2">
        <v>74</v>
      </c>
      <c r="B75" s="17">
        <v>0.66059999999999997</v>
      </c>
    </row>
    <row r="76" spans="1:2" ht="12.45" x14ac:dyDescent="0.3">
      <c r="A76" s="2">
        <v>75</v>
      </c>
      <c r="B76" s="17">
        <v>0.65090000000000003</v>
      </c>
    </row>
    <row r="77" spans="1:2" ht="12.45" x14ac:dyDescent="0.3">
      <c r="A77" s="2">
        <v>76</v>
      </c>
      <c r="B77" s="17">
        <v>0.64119999999999999</v>
      </c>
    </row>
    <row r="78" spans="1:2" ht="12.45" x14ac:dyDescent="0.3">
      <c r="A78" s="2">
        <v>77</v>
      </c>
      <c r="B78" s="17">
        <v>0.63149999999999995</v>
      </c>
    </row>
    <row r="79" spans="1:2" ht="12.45" x14ac:dyDescent="0.3">
      <c r="A79" s="2">
        <v>78</v>
      </c>
      <c r="B79" s="17">
        <v>0.62180000000000002</v>
      </c>
    </row>
    <row r="80" spans="1:2" ht="12.45" x14ac:dyDescent="0.3">
      <c r="A80" s="2">
        <v>79</v>
      </c>
      <c r="B80" s="17">
        <v>0.61199999999999999</v>
      </c>
    </row>
    <row r="81" spans="1:2" ht="12.45" x14ac:dyDescent="0.3">
      <c r="A81" s="2">
        <v>80</v>
      </c>
      <c r="B81" s="17">
        <v>0.60129999999999995</v>
      </c>
    </row>
    <row r="82" spans="1:2" ht="12.45" x14ac:dyDescent="0.3">
      <c r="A82" s="2">
        <v>81</v>
      </c>
      <c r="B82" s="17">
        <v>0.5897</v>
      </c>
    </row>
    <row r="83" spans="1:2" ht="12.45" x14ac:dyDescent="0.3">
      <c r="A83" s="2">
        <v>82</v>
      </c>
      <c r="B83" s="17">
        <v>0.57720000000000005</v>
      </c>
    </row>
    <row r="84" spans="1:2" ht="12.45" x14ac:dyDescent="0.3">
      <c r="A84" s="2">
        <v>83</v>
      </c>
      <c r="B84" s="17">
        <v>0.56369999999999998</v>
      </c>
    </row>
    <row r="85" spans="1:2" ht="12.45" x14ac:dyDescent="0.3">
      <c r="A85" s="2">
        <v>84</v>
      </c>
      <c r="B85" s="17">
        <v>0.54930000000000001</v>
      </c>
    </row>
    <row r="86" spans="1:2" ht="12.45" x14ac:dyDescent="0.3">
      <c r="A86" s="2">
        <v>85</v>
      </c>
      <c r="B86" s="17">
        <v>0.53400000000000003</v>
      </c>
    </row>
    <row r="87" spans="1:2" ht="12.45" x14ac:dyDescent="0.3">
      <c r="A87" s="2">
        <v>86</v>
      </c>
      <c r="B87" s="17">
        <v>0.51770000000000005</v>
      </c>
    </row>
    <row r="88" spans="1:2" ht="12.45" x14ac:dyDescent="0.3">
      <c r="A88" s="2">
        <v>87</v>
      </c>
      <c r="B88" s="17">
        <v>0.50039999999999996</v>
      </c>
    </row>
    <row r="89" spans="1:2" ht="12.45" x14ac:dyDescent="0.3">
      <c r="A89" s="2">
        <v>88</v>
      </c>
      <c r="B89" s="17">
        <v>0.48230000000000001</v>
      </c>
    </row>
    <row r="90" spans="1:2" ht="12.45" x14ac:dyDescent="0.3">
      <c r="A90" s="2">
        <v>89</v>
      </c>
      <c r="B90" s="17">
        <v>0.4632</v>
      </c>
    </row>
    <row r="91" spans="1:2" ht="12.45" x14ac:dyDescent="0.3">
      <c r="A91" s="2">
        <v>90</v>
      </c>
      <c r="B91" s="17">
        <v>0.44309999999999999</v>
      </c>
    </row>
    <row r="92" spans="1:2" ht="12.45" x14ac:dyDescent="0.3">
      <c r="A92" s="2">
        <v>91</v>
      </c>
      <c r="B92" s="17">
        <v>0.42209999999999998</v>
      </c>
    </row>
    <row r="93" spans="1:2" ht="12.45" x14ac:dyDescent="0.3">
      <c r="A93" s="2">
        <v>92</v>
      </c>
      <c r="B93" s="17">
        <v>0.4002</v>
      </c>
    </row>
    <row r="94" spans="1:2" ht="12.45" x14ac:dyDescent="0.3">
      <c r="A94" s="2">
        <v>93</v>
      </c>
      <c r="B94" s="17">
        <v>0.37730000000000002</v>
      </c>
    </row>
    <row r="95" spans="1:2" ht="12.45" x14ac:dyDescent="0.3">
      <c r="A95" s="2">
        <v>94</v>
      </c>
      <c r="B95" s="17">
        <v>0.35349999999999998</v>
      </c>
    </row>
    <row r="96" spans="1:2" ht="12.45" x14ac:dyDescent="0.3">
      <c r="A96" s="2">
        <v>95</v>
      </c>
      <c r="B96" s="17">
        <v>0.32879999999999998</v>
      </c>
    </row>
    <row r="97" spans="1:2" ht="12.45" x14ac:dyDescent="0.3">
      <c r="A97" s="2">
        <v>96</v>
      </c>
      <c r="B97" s="17">
        <v>0.30309999999999998</v>
      </c>
    </row>
    <row r="98" spans="1:2" ht="12.45" x14ac:dyDescent="0.3">
      <c r="A98" s="2">
        <v>97</v>
      </c>
      <c r="B98" s="17">
        <v>0.27639999999999998</v>
      </c>
    </row>
    <row r="99" spans="1:2" ht="12.45" x14ac:dyDescent="0.3">
      <c r="A99" s="2">
        <v>98</v>
      </c>
      <c r="B99" s="17">
        <v>0.24890000000000001</v>
      </c>
    </row>
    <row r="100" spans="1:2" ht="12.45" x14ac:dyDescent="0.3">
      <c r="A100" s="2">
        <v>99</v>
      </c>
      <c r="B100" s="17">
        <v>0.22040000000000001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12086-0889-46D0-9342-D5A92C8E3907}">
  <sheetPr>
    <outlinePr summaryBelow="0" summaryRight="0"/>
  </sheetPr>
  <dimension ref="A1:C100"/>
  <sheetViews>
    <sheetView workbookViewId="0">
      <pane ySplit="1" topLeftCell="A38" activePane="bottomLeft" state="frozen"/>
      <selection pane="bottomLeft" activeCell="B61" sqref="B61"/>
    </sheetView>
  </sheetViews>
  <sheetFormatPr defaultColWidth="12.53515625" defaultRowHeight="15.75" customHeight="1" x14ac:dyDescent="0.3"/>
  <cols>
    <col min="1" max="1" width="12.53515625" style="3"/>
    <col min="2" max="2" width="12.53515625" style="18"/>
    <col min="3" max="16384" width="12.53515625" style="3"/>
  </cols>
  <sheetData>
    <row r="1" spans="1:2" s="10" customFormat="1" ht="15.75" customHeight="1" x14ac:dyDescent="0.3">
      <c r="A1" s="4" t="s">
        <v>4</v>
      </c>
      <c r="B1" s="16" t="s">
        <v>9</v>
      </c>
    </row>
    <row r="2" spans="1:2" s="10" customFormat="1" ht="15.75" customHeight="1" x14ac:dyDescent="0.3">
      <c r="A2" s="2">
        <v>1</v>
      </c>
      <c r="B2" s="17">
        <v>1</v>
      </c>
    </row>
    <row r="3" spans="1:2" s="10" customFormat="1" ht="15.75" customHeight="1" x14ac:dyDescent="0.3">
      <c r="A3" s="2">
        <v>2</v>
      </c>
      <c r="B3" s="17">
        <v>1</v>
      </c>
    </row>
    <row r="4" spans="1:2" s="10" customFormat="1" ht="15.75" customHeight="1" x14ac:dyDescent="0.3">
      <c r="A4" s="2">
        <v>3</v>
      </c>
      <c r="B4" s="17">
        <v>1</v>
      </c>
    </row>
    <row r="5" spans="1:2" s="10" customFormat="1" ht="15.75" customHeight="1" x14ac:dyDescent="0.3">
      <c r="A5" s="2">
        <v>4</v>
      </c>
      <c r="B5" s="17">
        <v>1</v>
      </c>
    </row>
    <row r="6" spans="1:2" s="10" customFormat="1" ht="15.75" customHeight="1" x14ac:dyDescent="0.3">
      <c r="A6" s="2">
        <v>5</v>
      </c>
      <c r="B6" s="17">
        <v>1</v>
      </c>
    </row>
    <row r="7" spans="1:2" s="10" customFormat="1" ht="15.75" customHeight="1" x14ac:dyDescent="0.3">
      <c r="A7" s="2">
        <v>6</v>
      </c>
      <c r="B7" s="17">
        <v>1</v>
      </c>
    </row>
    <row r="8" spans="1:2" s="10" customFormat="1" ht="15.75" customHeight="1" x14ac:dyDescent="0.3">
      <c r="A8" s="2">
        <v>7</v>
      </c>
      <c r="B8" s="17">
        <v>1</v>
      </c>
    </row>
    <row r="9" spans="1:2" s="10" customFormat="1" ht="15.75" customHeight="1" x14ac:dyDescent="0.3">
      <c r="A9" s="2">
        <v>8</v>
      </c>
      <c r="B9" s="17">
        <v>1</v>
      </c>
    </row>
    <row r="10" spans="1:2" s="10" customFormat="1" ht="15.75" customHeight="1" x14ac:dyDescent="0.3">
      <c r="A10" s="2">
        <v>9</v>
      </c>
      <c r="B10" s="17">
        <v>1</v>
      </c>
    </row>
    <row r="11" spans="1:2" s="10" customFormat="1" ht="15.75" customHeight="1" x14ac:dyDescent="0.3">
      <c r="A11" s="2">
        <v>10</v>
      </c>
      <c r="B11" s="17">
        <v>1</v>
      </c>
    </row>
    <row r="12" spans="1:2" s="10" customFormat="1" ht="15.75" customHeight="1" x14ac:dyDescent="0.3">
      <c r="A12" s="2">
        <v>11</v>
      </c>
      <c r="B12" s="17">
        <v>1</v>
      </c>
    </row>
    <row r="13" spans="1:2" s="10" customFormat="1" ht="15.75" customHeight="1" x14ac:dyDescent="0.3">
      <c r="A13" s="2">
        <v>12</v>
      </c>
      <c r="B13" s="17">
        <v>1</v>
      </c>
    </row>
    <row r="14" spans="1:2" s="10" customFormat="1" ht="15.75" customHeight="1" x14ac:dyDescent="0.3">
      <c r="A14" s="2">
        <v>13</v>
      </c>
      <c r="B14" s="17">
        <v>1</v>
      </c>
    </row>
    <row r="15" spans="1:2" s="10" customFormat="1" ht="15.75" customHeight="1" x14ac:dyDescent="0.3">
      <c r="A15" s="2">
        <v>14</v>
      </c>
      <c r="B15" s="17">
        <v>1</v>
      </c>
    </row>
    <row r="16" spans="1:2" s="10" customFormat="1" ht="15.75" customHeight="1" x14ac:dyDescent="0.3">
      <c r="A16" s="2">
        <v>15</v>
      </c>
      <c r="B16" s="17">
        <v>1</v>
      </c>
    </row>
    <row r="17" spans="1:2" s="10" customFormat="1" ht="15.75" customHeight="1" x14ac:dyDescent="0.3">
      <c r="A17" s="2">
        <v>16</v>
      </c>
      <c r="B17" s="17">
        <v>1</v>
      </c>
    </row>
    <row r="18" spans="1:2" s="10" customFormat="1" ht="15.75" customHeight="1" x14ac:dyDescent="0.3">
      <c r="A18" s="2">
        <v>17</v>
      </c>
      <c r="B18" s="17">
        <v>1</v>
      </c>
    </row>
    <row r="19" spans="1:2" s="10" customFormat="1" ht="15.75" customHeight="1" x14ac:dyDescent="0.3">
      <c r="A19" s="2">
        <v>18</v>
      </c>
      <c r="B19" s="17">
        <v>1</v>
      </c>
    </row>
    <row r="20" spans="1:2" ht="15.75" customHeight="1" x14ac:dyDescent="0.3">
      <c r="A20" s="2">
        <v>19</v>
      </c>
      <c r="B20" s="17">
        <v>1</v>
      </c>
    </row>
    <row r="21" spans="1:2" ht="15.75" customHeight="1" x14ac:dyDescent="0.3">
      <c r="A21" s="2">
        <v>20</v>
      </c>
      <c r="B21" s="17">
        <v>1</v>
      </c>
    </row>
    <row r="22" spans="1:2" ht="15.75" customHeight="1" x14ac:dyDescent="0.3">
      <c r="A22" s="2">
        <v>21</v>
      </c>
      <c r="B22" s="17">
        <v>1</v>
      </c>
    </row>
    <row r="23" spans="1:2" ht="15.75" customHeight="1" x14ac:dyDescent="0.3">
      <c r="A23" s="2">
        <v>22</v>
      </c>
      <c r="B23" s="17">
        <v>1</v>
      </c>
    </row>
    <row r="24" spans="1:2" ht="15.75" customHeight="1" x14ac:dyDescent="0.3">
      <c r="A24" s="2">
        <v>23</v>
      </c>
      <c r="B24" s="17">
        <v>1</v>
      </c>
    </row>
    <row r="25" spans="1:2" ht="15.75" customHeight="1" x14ac:dyDescent="0.3">
      <c r="A25" s="2">
        <v>24</v>
      </c>
      <c r="B25" s="17">
        <v>1</v>
      </c>
    </row>
    <row r="26" spans="1:2" ht="15.75" customHeight="1" x14ac:dyDescent="0.3">
      <c r="A26" s="2">
        <v>25</v>
      </c>
      <c r="B26" s="17">
        <v>1</v>
      </c>
    </row>
    <row r="27" spans="1:2" ht="15.75" customHeight="1" x14ac:dyDescent="0.3">
      <c r="A27" s="2">
        <v>26</v>
      </c>
      <c r="B27" s="17">
        <v>1</v>
      </c>
    </row>
    <row r="28" spans="1:2" ht="15.75" customHeight="1" x14ac:dyDescent="0.3">
      <c r="A28" s="2">
        <v>27</v>
      </c>
      <c r="B28" s="17">
        <v>1</v>
      </c>
    </row>
    <row r="29" spans="1:2" ht="15.75" customHeight="1" x14ac:dyDescent="0.3">
      <c r="A29" s="2">
        <v>28</v>
      </c>
      <c r="B29" s="17">
        <v>1</v>
      </c>
    </row>
    <row r="30" spans="1:2" ht="15.75" customHeight="1" x14ac:dyDescent="0.3">
      <c r="A30" s="2">
        <v>29</v>
      </c>
      <c r="B30" s="17">
        <v>1</v>
      </c>
    </row>
    <row r="31" spans="1:2" ht="15.75" customHeight="1" x14ac:dyDescent="0.3">
      <c r="A31" s="2">
        <v>30</v>
      </c>
      <c r="B31" s="17">
        <v>0.99990000000000001</v>
      </c>
    </row>
    <row r="32" spans="1:2" ht="15.75" customHeight="1" x14ac:dyDescent="0.3">
      <c r="A32" s="2">
        <v>31</v>
      </c>
      <c r="B32" s="17">
        <v>0.99890000000000001</v>
      </c>
    </row>
    <row r="33" spans="1:2" ht="15.75" customHeight="1" x14ac:dyDescent="0.3">
      <c r="A33" s="2">
        <v>32</v>
      </c>
      <c r="B33" s="17">
        <v>0.99690000000000001</v>
      </c>
    </row>
    <row r="34" spans="1:2" ht="15.75" customHeight="1" x14ac:dyDescent="0.3">
      <c r="A34" s="2">
        <v>33</v>
      </c>
      <c r="B34" s="17">
        <v>0.99370000000000003</v>
      </c>
    </row>
    <row r="35" spans="1:2" ht="15.75" customHeight="1" x14ac:dyDescent="0.3">
      <c r="A35" s="2">
        <v>34</v>
      </c>
      <c r="B35" s="17">
        <v>0.98939999999999995</v>
      </c>
    </row>
    <row r="36" spans="1:2" ht="15.75" customHeight="1" x14ac:dyDescent="0.3">
      <c r="A36" s="2">
        <v>35</v>
      </c>
      <c r="B36" s="17">
        <v>0.98409999999999997</v>
      </c>
    </row>
    <row r="37" spans="1:2" ht="15.75" customHeight="1" x14ac:dyDescent="0.3">
      <c r="A37" s="2">
        <v>36</v>
      </c>
      <c r="B37" s="17">
        <v>0.97760000000000002</v>
      </c>
    </row>
    <row r="38" spans="1:2" ht="15.75" customHeight="1" x14ac:dyDescent="0.3">
      <c r="A38" s="2">
        <v>37</v>
      </c>
      <c r="B38" s="17">
        <v>0.97060000000000002</v>
      </c>
    </row>
    <row r="39" spans="1:2" ht="12.45" x14ac:dyDescent="0.3">
      <c r="A39" s="2">
        <v>38</v>
      </c>
      <c r="B39" s="17">
        <v>0.96360000000000001</v>
      </c>
    </row>
    <row r="40" spans="1:2" ht="12.45" x14ac:dyDescent="0.3">
      <c r="A40" s="2">
        <v>39</v>
      </c>
      <c r="B40" s="17">
        <v>0.95660000000000001</v>
      </c>
    </row>
    <row r="41" spans="1:2" ht="12.45" x14ac:dyDescent="0.3">
      <c r="A41" s="2">
        <v>40</v>
      </c>
      <c r="B41" s="17">
        <v>0.9496</v>
      </c>
    </row>
    <row r="42" spans="1:2" ht="12.45" x14ac:dyDescent="0.3">
      <c r="A42" s="2">
        <v>41</v>
      </c>
      <c r="B42" s="17">
        <v>0.94259999999999999</v>
      </c>
    </row>
    <row r="43" spans="1:2" ht="12.45" x14ac:dyDescent="0.3">
      <c r="A43" s="2">
        <v>42</v>
      </c>
      <c r="B43" s="17">
        <v>0.93559999999999999</v>
      </c>
    </row>
    <row r="44" spans="1:2" ht="12.45" x14ac:dyDescent="0.3">
      <c r="A44" s="2">
        <v>43</v>
      </c>
      <c r="B44" s="17">
        <v>0.92859999999999998</v>
      </c>
    </row>
    <row r="45" spans="1:2" ht="12.45" x14ac:dyDescent="0.3">
      <c r="A45" s="2">
        <v>44</v>
      </c>
      <c r="B45" s="17">
        <v>0.92159999999999997</v>
      </c>
    </row>
    <row r="46" spans="1:2" ht="12.45" x14ac:dyDescent="0.3">
      <c r="A46" s="2">
        <v>45</v>
      </c>
      <c r="B46" s="17">
        <v>0.91459999999999997</v>
      </c>
    </row>
    <row r="47" spans="1:2" ht="12.45" x14ac:dyDescent="0.3">
      <c r="A47" s="2">
        <v>46</v>
      </c>
      <c r="B47" s="17">
        <v>0.90759999999999996</v>
      </c>
    </row>
    <row r="48" spans="1:2" ht="12.45" x14ac:dyDescent="0.3">
      <c r="A48" s="2">
        <v>47</v>
      </c>
      <c r="B48" s="17">
        <v>0.90059999999999996</v>
      </c>
    </row>
    <row r="49" spans="1:3" ht="12.45" x14ac:dyDescent="0.3">
      <c r="A49" s="2">
        <v>48</v>
      </c>
      <c r="B49" s="17">
        <v>0.89359999999999995</v>
      </c>
    </row>
    <row r="50" spans="1:3" ht="12.45" x14ac:dyDescent="0.3">
      <c r="A50" s="2">
        <v>49</v>
      </c>
      <c r="B50" s="17">
        <v>0.88660000000000005</v>
      </c>
    </row>
    <row r="51" spans="1:3" ht="12.45" x14ac:dyDescent="0.3">
      <c r="A51" s="2">
        <v>50</v>
      </c>
      <c r="B51" s="17">
        <v>0.87960000000000005</v>
      </c>
    </row>
    <row r="52" spans="1:3" ht="12.45" x14ac:dyDescent="0.3">
      <c r="A52" s="2">
        <v>51</v>
      </c>
      <c r="B52" s="17">
        <v>0.87260000000000004</v>
      </c>
    </row>
    <row r="53" spans="1:3" ht="12.45" x14ac:dyDescent="0.3">
      <c r="A53" s="2">
        <v>52</v>
      </c>
      <c r="B53" s="17">
        <v>0.86560000000000004</v>
      </c>
    </row>
    <row r="54" spans="1:3" ht="12.45" x14ac:dyDescent="0.3">
      <c r="A54" s="2">
        <v>53</v>
      </c>
      <c r="B54" s="17">
        <v>0.85860000000000003</v>
      </c>
    </row>
    <row r="55" spans="1:3" ht="12.45" x14ac:dyDescent="0.3">
      <c r="A55" s="2">
        <v>54</v>
      </c>
      <c r="B55" s="17">
        <v>0.85160000000000002</v>
      </c>
    </row>
    <row r="56" spans="1:3" ht="12.45" x14ac:dyDescent="0.3">
      <c r="A56" s="2">
        <v>55</v>
      </c>
      <c r="B56" s="17">
        <v>0.84460000000000002</v>
      </c>
    </row>
    <row r="57" spans="1:3" ht="12.45" x14ac:dyDescent="0.3">
      <c r="A57" s="2">
        <v>56</v>
      </c>
      <c r="B57" s="17">
        <v>0.83760000000000001</v>
      </c>
    </row>
    <row r="58" spans="1:3" ht="12.45" x14ac:dyDescent="0.3">
      <c r="A58" s="2">
        <v>57</v>
      </c>
      <c r="B58" s="17">
        <v>0.8306</v>
      </c>
    </row>
    <row r="59" spans="1:3" ht="12.45" x14ac:dyDescent="0.3">
      <c r="A59" s="2">
        <v>58</v>
      </c>
      <c r="B59" s="17">
        <v>0.8236</v>
      </c>
    </row>
    <row r="60" spans="1:3" ht="12.45" x14ac:dyDescent="0.3">
      <c r="A60" s="2">
        <v>59</v>
      </c>
      <c r="B60" s="17">
        <v>0.81659999999999999</v>
      </c>
    </row>
    <row r="61" spans="1:3" ht="12.45" x14ac:dyDescent="0.3">
      <c r="A61" s="2">
        <v>60</v>
      </c>
      <c r="B61" s="17">
        <v>0.80959999999999999</v>
      </c>
      <c r="C61" s="36"/>
    </row>
    <row r="62" spans="1:3" ht="12.45" x14ac:dyDescent="0.3">
      <c r="A62" s="2">
        <v>61</v>
      </c>
      <c r="B62" s="17">
        <v>0.80259999999999998</v>
      </c>
    </row>
    <row r="63" spans="1:3" ht="12.45" x14ac:dyDescent="0.3">
      <c r="A63" s="2">
        <v>62</v>
      </c>
      <c r="B63" s="17">
        <v>0.79559999999999997</v>
      </c>
    </row>
    <row r="64" spans="1:3" ht="12.45" x14ac:dyDescent="0.3">
      <c r="A64" s="2">
        <v>63</v>
      </c>
      <c r="B64" s="17">
        <v>0.78859999999999997</v>
      </c>
    </row>
    <row r="65" spans="1:2" ht="12.45" x14ac:dyDescent="0.3">
      <c r="A65" s="2">
        <v>64</v>
      </c>
      <c r="B65" s="17">
        <v>0.78159999999999996</v>
      </c>
    </row>
    <row r="66" spans="1:2" ht="12.45" x14ac:dyDescent="0.3">
      <c r="A66" s="2">
        <v>65</v>
      </c>
      <c r="B66" s="17">
        <v>0.77459999999999996</v>
      </c>
    </row>
    <row r="67" spans="1:2" ht="12.45" x14ac:dyDescent="0.3">
      <c r="A67" s="2">
        <v>66</v>
      </c>
      <c r="B67" s="17">
        <v>0.76759999999999995</v>
      </c>
    </row>
    <row r="68" spans="1:2" ht="12.45" x14ac:dyDescent="0.3">
      <c r="A68" s="2">
        <v>67</v>
      </c>
      <c r="B68" s="17">
        <v>0.76060000000000005</v>
      </c>
    </row>
    <row r="69" spans="1:2" ht="12.45" x14ac:dyDescent="0.3">
      <c r="A69" s="2">
        <v>68</v>
      </c>
      <c r="B69" s="17">
        <v>0.75329999999999997</v>
      </c>
    </row>
    <row r="70" spans="1:2" ht="12.45" x14ac:dyDescent="0.3">
      <c r="A70" s="2">
        <v>69</v>
      </c>
      <c r="B70" s="17">
        <v>0.74539999999999995</v>
      </c>
    </row>
    <row r="71" spans="1:2" ht="12.45" x14ac:dyDescent="0.3">
      <c r="A71" s="2">
        <v>70</v>
      </c>
      <c r="B71" s="17">
        <v>0.7369</v>
      </c>
    </row>
    <row r="72" spans="1:2" ht="12.45" x14ac:dyDescent="0.3">
      <c r="A72" s="2">
        <v>71</v>
      </c>
      <c r="B72" s="17">
        <v>0.7278</v>
      </c>
    </row>
    <row r="73" spans="1:2" ht="12.45" x14ac:dyDescent="0.3">
      <c r="A73" s="2">
        <v>72</v>
      </c>
      <c r="B73" s="17">
        <v>0.71819999999999995</v>
      </c>
    </row>
    <row r="74" spans="1:2" ht="12.45" x14ac:dyDescent="0.3">
      <c r="A74" s="2">
        <v>73</v>
      </c>
      <c r="B74" s="17">
        <v>0.70789999999999997</v>
      </c>
    </row>
    <row r="75" spans="1:2" ht="12.45" x14ac:dyDescent="0.3">
      <c r="A75" s="2">
        <v>74</v>
      </c>
      <c r="B75" s="17">
        <v>0.69699999999999995</v>
      </c>
    </row>
    <row r="76" spans="1:2" ht="12.45" x14ac:dyDescent="0.3">
      <c r="A76" s="2">
        <v>75</v>
      </c>
      <c r="B76" s="17">
        <v>0.68559999999999999</v>
      </c>
    </row>
    <row r="77" spans="1:2" ht="12.45" x14ac:dyDescent="0.3">
      <c r="A77" s="2">
        <v>76</v>
      </c>
      <c r="B77" s="17">
        <v>0.67349999999999999</v>
      </c>
    </row>
    <row r="78" spans="1:2" ht="12.45" x14ac:dyDescent="0.3">
      <c r="A78" s="2">
        <v>77</v>
      </c>
      <c r="B78" s="17">
        <v>0.66090000000000004</v>
      </c>
    </row>
    <row r="79" spans="1:2" ht="12.45" x14ac:dyDescent="0.3">
      <c r="A79" s="2">
        <v>78</v>
      </c>
      <c r="B79" s="17">
        <v>0.64770000000000005</v>
      </c>
    </row>
    <row r="80" spans="1:2" ht="12.45" x14ac:dyDescent="0.3">
      <c r="A80" s="2">
        <v>79</v>
      </c>
      <c r="B80" s="17">
        <v>0.63380000000000003</v>
      </c>
    </row>
    <row r="81" spans="1:2" ht="12.45" x14ac:dyDescent="0.3">
      <c r="A81" s="2">
        <v>80</v>
      </c>
      <c r="B81" s="17">
        <v>0.61939999999999995</v>
      </c>
    </row>
    <row r="82" spans="1:2" ht="12.45" x14ac:dyDescent="0.3">
      <c r="A82" s="2">
        <v>81</v>
      </c>
      <c r="B82" s="17">
        <v>0.60440000000000005</v>
      </c>
    </row>
    <row r="83" spans="1:2" ht="12.45" x14ac:dyDescent="0.3">
      <c r="A83" s="2">
        <v>82</v>
      </c>
      <c r="B83" s="17">
        <v>0.58879999999999999</v>
      </c>
    </row>
    <row r="84" spans="1:2" ht="12.45" x14ac:dyDescent="0.3">
      <c r="A84" s="2">
        <v>83</v>
      </c>
      <c r="B84" s="17">
        <v>0.5726</v>
      </c>
    </row>
    <row r="85" spans="1:2" ht="12.45" x14ac:dyDescent="0.3">
      <c r="A85" s="2">
        <v>84</v>
      </c>
      <c r="B85" s="17">
        <v>0.55579999999999996</v>
      </c>
    </row>
    <row r="86" spans="1:2" ht="12.45" x14ac:dyDescent="0.3">
      <c r="A86" s="2">
        <v>85</v>
      </c>
      <c r="B86" s="17">
        <v>0.53839999999999999</v>
      </c>
    </row>
    <row r="87" spans="1:2" ht="12.45" x14ac:dyDescent="0.3">
      <c r="A87" s="2">
        <v>86</v>
      </c>
      <c r="B87" s="17">
        <v>0.52039999999999997</v>
      </c>
    </row>
    <row r="88" spans="1:2" ht="12.45" x14ac:dyDescent="0.3">
      <c r="A88" s="2">
        <v>87</v>
      </c>
      <c r="B88" s="17">
        <v>0.50180000000000002</v>
      </c>
    </row>
    <row r="89" spans="1:2" ht="12.45" x14ac:dyDescent="0.3">
      <c r="A89" s="2">
        <v>88</v>
      </c>
      <c r="B89" s="17">
        <v>0.48259999999999997</v>
      </c>
    </row>
    <row r="90" spans="1:2" ht="12.45" x14ac:dyDescent="0.3">
      <c r="A90" s="2">
        <v>89</v>
      </c>
      <c r="B90" s="17">
        <v>0.46289999999999998</v>
      </c>
    </row>
    <row r="91" spans="1:2" ht="12.45" x14ac:dyDescent="0.3">
      <c r="A91" s="2">
        <v>90</v>
      </c>
      <c r="B91" s="17">
        <v>0.4425</v>
      </c>
    </row>
    <row r="92" spans="1:2" ht="12.45" x14ac:dyDescent="0.3">
      <c r="A92" s="2">
        <v>91</v>
      </c>
      <c r="B92" s="17">
        <v>0.42149999999999999</v>
      </c>
    </row>
    <row r="93" spans="1:2" ht="12.45" x14ac:dyDescent="0.3">
      <c r="A93" s="2">
        <v>92</v>
      </c>
      <c r="B93" s="17">
        <v>0.4</v>
      </c>
    </row>
    <row r="94" spans="1:2" ht="12.45" x14ac:dyDescent="0.3">
      <c r="A94" s="2">
        <v>93</v>
      </c>
      <c r="B94" s="17">
        <v>0.37780000000000002</v>
      </c>
    </row>
    <row r="95" spans="1:2" ht="12.45" x14ac:dyDescent="0.3">
      <c r="A95" s="2">
        <v>94</v>
      </c>
      <c r="B95" s="17">
        <v>0.35510000000000003</v>
      </c>
    </row>
    <row r="96" spans="1:2" ht="12.45" x14ac:dyDescent="0.3">
      <c r="A96" s="2">
        <v>95</v>
      </c>
      <c r="B96" s="17">
        <v>0.33179999999999998</v>
      </c>
    </row>
    <row r="97" spans="1:2" ht="12.45" x14ac:dyDescent="0.3">
      <c r="A97" s="2">
        <v>96</v>
      </c>
      <c r="B97" s="17">
        <v>0.30780000000000002</v>
      </c>
    </row>
    <row r="98" spans="1:2" ht="12.45" x14ac:dyDescent="0.3">
      <c r="A98" s="2">
        <v>97</v>
      </c>
      <c r="B98" s="17">
        <v>0.2833</v>
      </c>
    </row>
    <row r="99" spans="1:2" ht="12.45" x14ac:dyDescent="0.3">
      <c r="A99" s="2">
        <v>98</v>
      </c>
      <c r="B99" s="17">
        <v>0.25819999999999999</v>
      </c>
    </row>
    <row r="100" spans="1:2" ht="12.45" x14ac:dyDescent="0.3">
      <c r="A100" s="2">
        <v>99</v>
      </c>
      <c r="B100" s="17">
        <v>0.23250000000000001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B100"/>
  <sheetViews>
    <sheetView workbookViewId="0">
      <pane ySplit="1" topLeftCell="A29" activePane="bottomLeft" state="frozen"/>
      <selection pane="bottomLeft" activeCell="B51" sqref="B51"/>
    </sheetView>
  </sheetViews>
  <sheetFormatPr defaultColWidth="12.53515625" defaultRowHeight="15.75" customHeight="1" x14ac:dyDescent="0.3"/>
  <cols>
    <col min="1" max="1" width="12.53515625" style="3"/>
    <col min="2" max="2" width="12.53515625" style="18"/>
    <col min="3" max="16384" width="12.53515625" style="3"/>
  </cols>
  <sheetData>
    <row r="1" spans="1:2" s="10" customFormat="1" ht="15.75" customHeight="1" x14ac:dyDescent="0.3">
      <c r="A1" s="4" t="s">
        <v>4</v>
      </c>
      <c r="B1" s="16" t="s">
        <v>9</v>
      </c>
    </row>
    <row r="2" spans="1:2" s="10" customFormat="1" ht="15.75" customHeight="1" x14ac:dyDescent="0.3">
      <c r="A2" s="2">
        <v>1</v>
      </c>
      <c r="B2" s="17">
        <v>1</v>
      </c>
    </row>
    <row r="3" spans="1:2" s="10" customFormat="1" ht="15.75" customHeight="1" x14ac:dyDescent="0.3">
      <c r="A3" s="2">
        <v>2</v>
      </c>
      <c r="B3" s="17">
        <v>1</v>
      </c>
    </row>
    <row r="4" spans="1:2" s="10" customFormat="1" ht="15.75" customHeight="1" x14ac:dyDescent="0.3">
      <c r="A4" s="2">
        <v>3</v>
      </c>
      <c r="B4" s="17">
        <v>1</v>
      </c>
    </row>
    <row r="5" spans="1:2" s="10" customFormat="1" ht="15.75" customHeight="1" x14ac:dyDescent="0.3">
      <c r="A5" s="2">
        <v>4</v>
      </c>
      <c r="B5" s="17">
        <v>1</v>
      </c>
    </row>
    <row r="6" spans="1:2" s="10" customFormat="1" ht="15.75" customHeight="1" x14ac:dyDescent="0.3">
      <c r="A6" s="2">
        <v>5</v>
      </c>
      <c r="B6" s="17">
        <v>1</v>
      </c>
    </row>
    <row r="7" spans="1:2" s="10" customFormat="1" ht="15.75" customHeight="1" x14ac:dyDescent="0.3">
      <c r="A7" s="2">
        <v>6</v>
      </c>
      <c r="B7" s="17">
        <v>1</v>
      </c>
    </row>
    <row r="8" spans="1:2" s="10" customFormat="1" ht="15.75" customHeight="1" x14ac:dyDescent="0.3">
      <c r="A8" s="2">
        <v>7</v>
      </c>
      <c r="B8" s="17">
        <v>1</v>
      </c>
    </row>
    <row r="9" spans="1:2" s="10" customFormat="1" ht="15.75" customHeight="1" x14ac:dyDescent="0.3">
      <c r="A9" s="2">
        <v>8</v>
      </c>
      <c r="B9" s="17">
        <v>1</v>
      </c>
    </row>
    <row r="10" spans="1:2" s="10" customFormat="1" ht="15.75" customHeight="1" x14ac:dyDescent="0.3">
      <c r="A10" s="2">
        <v>9</v>
      </c>
      <c r="B10" s="17">
        <v>1</v>
      </c>
    </row>
    <row r="11" spans="1:2" s="10" customFormat="1" ht="15.75" customHeight="1" x14ac:dyDescent="0.3">
      <c r="A11" s="2">
        <v>10</v>
      </c>
      <c r="B11" s="17">
        <v>1</v>
      </c>
    </row>
    <row r="12" spans="1:2" s="10" customFormat="1" ht="15.75" customHeight="1" x14ac:dyDescent="0.3">
      <c r="A12" s="2">
        <v>11</v>
      </c>
      <c r="B12" s="17">
        <v>1</v>
      </c>
    </row>
    <row r="13" spans="1:2" s="10" customFormat="1" ht="15.75" customHeight="1" x14ac:dyDescent="0.3">
      <c r="A13" s="2">
        <v>12</v>
      </c>
      <c r="B13" s="17">
        <v>1</v>
      </c>
    </row>
    <row r="14" spans="1:2" s="10" customFormat="1" ht="15.75" customHeight="1" x14ac:dyDescent="0.3">
      <c r="A14" s="2">
        <v>13</v>
      </c>
      <c r="B14" s="17">
        <v>1</v>
      </c>
    </row>
    <row r="15" spans="1:2" s="10" customFormat="1" ht="15.75" customHeight="1" x14ac:dyDescent="0.3">
      <c r="A15" s="2">
        <v>14</v>
      </c>
      <c r="B15" s="17">
        <v>1</v>
      </c>
    </row>
    <row r="16" spans="1:2" ht="15.75" customHeight="1" x14ac:dyDescent="0.3">
      <c r="A16" s="2">
        <v>15</v>
      </c>
      <c r="B16" s="17">
        <v>1</v>
      </c>
    </row>
    <row r="17" spans="1:2" ht="15.75" customHeight="1" x14ac:dyDescent="0.3">
      <c r="A17" s="2">
        <v>16</v>
      </c>
      <c r="B17" s="17">
        <v>1</v>
      </c>
    </row>
    <row r="18" spans="1:2" ht="15.75" customHeight="1" x14ac:dyDescent="0.3">
      <c r="A18" s="2">
        <v>17</v>
      </c>
      <c r="B18" s="17">
        <v>1</v>
      </c>
    </row>
    <row r="19" spans="1:2" ht="15.75" customHeight="1" x14ac:dyDescent="0.3">
      <c r="A19" s="2">
        <v>18</v>
      </c>
      <c r="B19" s="17">
        <v>1</v>
      </c>
    </row>
    <row r="20" spans="1:2" ht="15.75" customHeight="1" x14ac:dyDescent="0.3">
      <c r="A20" s="2">
        <v>19</v>
      </c>
      <c r="B20" s="17">
        <v>1</v>
      </c>
    </row>
    <row r="21" spans="1:2" ht="15.75" customHeight="1" x14ac:dyDescent="0.3">
      <c r="A21" s="2">
        <v>20</v>
      </c>
      <c r="B21" s="17">
        <v>1</v>
      </c>
    </row>
    <row r="22" spans="1:2" ht="15.75" customHeight="1" x14ac:dyDescent="0.3">
      <c r="A22" s="2">
        <v>21</v>
      </c>
      <c r="B22" s="17">
        <v>1</v>
      </c>
    </row>
    <row r="23" spans="1:2" ht="15.75" customHeight="1" x14ac:dyDescent="0.3">
      <c r="A23" s="2">
        <v>22</v>
      </c>
      <c r="B23" s="17">
        <v>1</v>
      </c>
    </row>
    <row r="24" spans="1:2" ht="15.75" customHeight="1" x14ac:dyDescent="0.3">
      <c r="A24" s="2">
        <v>23</v>
      </c>
      <c r="B24" s="17">
        <v>1</v>
      </c>
    </row>
    <row r="25" spans="1:2" ht="15.75" customHeight="1" x14ac:dyDescent="0.3">
      <c r="A25" s="2">
        <v>24</v>
      </c>
      <c r="B25" s="17">
        <v>1</v>
      </c>
    </row>
    <row r="26" spans="1:2" ht="15.75" customHeight="1" x14ac:dyDescent="0.3">
      <c r="A26" s="2">
        <v>25</v>
      </c>
      <c r="B26" s="17">
        <v>1</v>
      </c>
    </row>
    <row r="27" spans="1:2" ht="15.75" customHeight="1" x14ac:dyDescent="0.3">
      <c r="A27" s="2">
        <v>26</v>
      </c>
      <c r="B27" s="17">
        <v>1</v>
      </c>
    </row>
    <row r="28" spans="1:2" ht="15.75" customHeight="1" x14ac:dyDescent="0.3">
      <c r="A28" s="2">
        <v>27</v>
      </c>
      <c r="B28" s="17">
        <v>1</v>
      </c>
    </row>
    <row r="29" spans="1:2" ht="15.75" customHeight="1" x14ac:dyDescent="0.3">
      <c r="A29" s="2">
        <v>28</v>
      </c>
      <c r="B29" s="17">
        <v>0.99980000000000002</v>
      </c>
    </row>
    <row r="30" spans="1:2" ht="15.75" customHeight="1" x14ac:dyDescent="0.3">
      <c r="A30" s="2">
        <v>29</v>
      </c>
      <c r="B30" s="17">
        <v>0.99909999999999999</v>
      </c>
    </row>
    <row r="31" spans="1:2" ht="15.75" customHeight="1" x14ac:dyDescent="0.3">
      <c r="A31" s="2">
        <v>30</v>
      </c>
      <c r="B31" s="17">
        <v>0.998</v>
      </c>
    </row>
    <row r="32" spans="1:2" ht="15.75" customHeight="1" x14ac:dyDescent="0.3">
      <c r="A32" s="2">
        <v>31</v>
      </c>
      <c r="B32" s="17">
        <v>0.99639999999999995</v>
      </c>
    </row>
    <row r="33" spans="1:2" ht="15.75" customHeight="1" x14ac:dyDescent="0.3">
      <c r="A33" s="2">
        <v>32</v>
      </c>
      <c r="B33" s="17">
        <v>0.99439999999999995</v>
      </c>
    </row>
    <row r="34" spans="1:2" ht="15.75" customHeight="1" x14ac:dyDescent="0.3">
      <c r="A34" s="2">
        <v>33</v>
      </c>
      <c r="B34" s="17">
        <v>0.99199999999999999</v>
      </c>
    </row>
    <row r="35" spans="1:2" ht="12.45" x14ac:dyDescent="0.3">
      <c r="A35" s="2">
        <v>34</v>
      </c>
      <c r="B35" s="17">
        <v>0.98909999999999998</v>
      </c>
    </row>
    <row r="36" spans="1:2" ht="12.45" x14ac:dyDescent="0.3">
      <c r="A36" s="2">
        <v>35</v>
      </c>
      <c r="B36" s="17">
        <v>0.98570000000000002</v>
      </c>
    </row>
    <row r="37" spans="1:2" ht="12.45" x14ac:dyDescent="0.3">
      <c r="A37" s="2">
        <v>36</v>
      </c>
      <c r="B37" s="17">
        <v>0.9819</v>
      </c>
    </row>
    <row r="38" spans="1:2" ht="12.45" x14ac:dyDescent="0.3">
      <c r="A38" s="2">
        <v>37</v>
      </c>
      <c r="B38" s="17">
        <v>0.97770000000000001</v>
      </c>
    </row>
    <row r="39" spans="1:2" ht="12.45" x14ac:dyDescent="0.3">
      <c r="A39" s="2">
        <v>38</v>
      </c>
      <c r="B39" s="17">
        <v>0.97299999999999998</v>
      </c>
    </row>
    <row r="40" spans="1:2" ht="12.45" x14ac:dyDescent="0.3">
      <c r="A40" s="2">
        <v>39</v>
      </c>
      <c r="B40" s="17">
        <v>0.96789999999999998</v>
      </c>
    </row>
    <row r="41" spans="1:2" ht="12.45" x14ac:dyDescent="0.3">
      <c r="A41" s="2">
        <v>40</v>
      </c>
      <c r="B41" s="17">
        <v>0.96230000000000004</v>
      </c>
    </row>
    <row r="42" spans="1:2" ht="12.45" x14ac:dyDescent="0.3">
      <c r="A42" s="2">
        <v>41</v>
      </c>
      <c r="B42" s="17">
        <v>0.95630000000000004</v>
      </c>
    </row>
    <row r="43" spans="1:2" ht="12.45" x14ac:dyDescent="0.3">
      <c r="A43" s="2">
        <v>42</v>
      </c>
      <c r="B43" s="17">
        <v>0.94989999999999997</v>
      </c>
    </row>
    <row r="44" spans="1:2" ht="12.45" x14ac:dyDescent="0.3">
      <c r="A44" s="2">
        <v>43</v>
      </c>
      <c r="B44" s="17">
        <v>0.94289999999999996</v>
      </c>
    </row>
    <row r="45" spans="1:2" ht="12.45" x14ac:dyDescent="0.3">
      <c r="A45" s="2">
        <v>44</v>
      </c>
      <c r="B45" s="17">
        <v>0.93559999999999999</v>
      </c>
    </row>
    <row r="46" spans="1:2" ht="12.45" x14ac:dyDescent="0.3">
      <c r="A46" s="2">
        <v>45</v>
      </c>
      <c r="B46" s="17">
        <v>0.92779999999999996</v>
      </c>
    </row>
    <row r="47" spans="1:2" ht="12.45" x14ac:dyDescent="0.3">
      <c r="A47" s="2">
        <v>46</v>
      </c>
      <c r="B47" s="17">
        <v>0.91949999999999998</v>
      </c>
    </row>
    <row r="48" spans="1:2" ht="12.45" x14ac:dyDescent="0.3">
      <c r="A48" s="2">
        <v>47</v>
      </c>
      <c r="B48" s="17">
        <v>0.91090000000000004</v>
      </c>
    </row>
    <row r="49" spans="1:2" ht="12.45" x14ac:dyDescent="0.3">
      <c r="A49" s="2">
        <v>48</v>
      </c>
      <c r="B49" s="17">
        <v>0.90169999999999995</v>
      </c>
    </row>
    <row r="50" spans="1:2" ht="12.45" x14ac:dyDescent="0.3">
      <c r="A50" s="2">
        <v>49</v>
      </c>
      <c r="B50" s="17">
        <v>0.8921</v>
      </c>
    </row>
    <row r="51" spans="1:2" ht="12.45" x14ac:dyDescent="0.3">
      <c r="A51" s="2">
        <v>50</v>
      </c>
      <c r="B51" s="17">
        <v>0.88219999999999998</v>
      </c>
    </row>
    <row r="52" spans="1:2" ht="12.45" x14ac:dyDescent="0.3">
      <c r="A52" s="2">
        <v>51</v>
      </c>
      <c r="B52" s="17">
        <v>0.87229999999999996</v>
      </c>
    </row>
    <row r="53" spans="1:2" ht="12.45" x14ac:dyDescent="0.3">
      <c r="A53" s="2">
        <v>52</v>
      </c>
      <c r="B53" s="17">
        <v>0.86229999999999996</v>
      </c>
    </row>
    <row r="54" spans="1:2" ht="12.45" x14ac:dyDescent="0.3">
      <c r="A54" s="2">
        <v>53</v>
      </c>
      <c r="B54" s="17">
        <v>0.85240000000000005</v>
      </c>
    </row>
    <row r="55" spans="1:2" ht="12.45" x14ac:dyDescent="0.3">
      <c r="A55" s="2">
        <v>54</v>
      </c>
      <c r="B55" s="17">
        <v>0.84250000000000003</v>
      </c>
    </row>
    <row r="56" spans="1:2" ht="12.45" x14ac:dyDescent="0.3">
      <c r="A56" s="2">
        <v>55</v>
      </c>
      <c r="B56" s="17">
        <v>0.83250000000000002</v>
      </c>
    </row>
    <row r="57" spans="1:2" ht="12.45" x14ac:dyDescent="0.3">
      <c r="A57" s="2">
        <v>56</v>
      </c>
      <c r="B57" s="17">
        <v>0.8226</v>
      </c>
    </row>
    <row r="58" spans="1:2" ht="12.45" x14ac:dyDescent="0.3">
      <c r="A58" s="2">
        <v>57</v>
      </c>
      <c r="B58" s="17">
        <v>0.81259999999999999</v>
      </c>
    </row>
    <row r="59" spans="1:2" ht="12.45" x14ac:dyDescent="0.3">
      <c r="A59" s="2">
        <v>58</v>
      </c>
      <c r="B59" s="17">
        <v>0.80269999999999997</v>
      </c>
    </row>
    <row r="60" spans="1:2" ht="12.45" x14ac:dyDescent="0.3">
      <c r="A60" s="2">
        <v>59</v>
      </c>
      <c r="B60" s="17">
        <v>0.79279999999999995</v>
      </c>
    </row>
    <row r="61" spans="1:2" ht="12.45" x14ac:dyDescent="0.3">
      <c r="A61" s="2">
        <v>60</v>
      </c>
      <c r="B61" s="17">
        <v>0.78280000000000005</v>
      </c>
    </row>
    <row r="62" spans="1:2" ht="12.45" x14ac:dyDescent="0.3">
      <c r="A62" s="2">
        <v>61</v>
      </c>
      <c r="B62" s="17">
        <v>0.77290000000000003</v>
      </c>
    </row>
    <row r="63" spans="1:2" ht="12.45" x14ac:dyDescent="0.3">
      <c r="A63" s="2">
        <v>62</v>
      </c>
      <c r="B63" s="17">
        <v>0.76290000000000002</v>
      </c>
    </row>
    <row r="64" spans="1:2" ht="12.45" x14ac:dyDescent="0.3">
      <c r="A64" s="2">
        <v>63</v>
      </c>
      <c r="B64" s="17">
        <v>0.753</v>
      </c>
    </row>
    <row r="65" spans="1:2" ht="12.45" x14ac:dyDescent="0.3">
      <c r="A65" s="2">
        <v>64</v>
      </c>
      <c r="B65" s="17">
        <v>0.74309999999999998</v>
      </c>
    </row>
    <row r="66" spans="1:2" ht="12.45" x14ac:dyDescent="0.3">
      <c r="A66" s="2">
        <v>65</v>
      </c>
      <c r="B66" s="17">
        <v>0.73309999999999997</v>
      </c>
    </row>
    <row r="67" spans="1:2" ht="12.45" x14ac:dyDescent="0.3">
      <c r="A67" s="2">
        <v>66</v>
      </c>
      <c r="B67" s="17">
        <v>0.72319999999999995</v>
      </c>
    </row>
    <row r="68" spans="1:2" ht="12.45" x14ac:dyDescent="0.3">
      <c r="A68" s="2">
        <v>67</v>
      </c>
      <c r="B68" s="17">
        <v>0.71319999999999995</v>
      </c>
    </row>
    <row r="69" spans="1:2" ht="12.45" x14ac:dyDescent="0.3">
      <c r="A69" s="2">
        <v>68</v>
      </c>
      <c r="B69" s="17">
        <v>0.70330000000000004</v>
      </c>
    </row>
    <row r="70" spans="1:2" ht="12.45" x14ac:dyDescent="0.3">
      <c r="A70" s="2">
        <v>69</v>
      </c>
      <c r="B70" s="17">
        <v>0.69340000000000002</v>
      </c>
    </row>
    <row r="71" spans="1:2" ht="12.45" x14ac:dyDescent="0.3">
      <c r="A71" s="2">
        <v>70</v>
      </c>
      <c r="B71" s="17">
        <v>0.68340000000000001</v>
      </c>
    </row>
    <row r="72" spans="1:2" ht="12.45" x14ac:dyDescent="0.3">
      <c r="A72" s="2">
        <v>71</v>
      </c>
      <c r="B72" s="17">
        <v>0.67349999999999999</v>
      </c>
    </row>
    <row r="73" spans="1:2" ht="12.45" x14ac:dyDescent="0.3">
      <c r="A73" s="2">
        <v>72</v>
      </c>
      <c r="B73" s="17">
        <v>0.66349999999999998</v>
      </c>
    </row>
    <row r="74" spans="1:2" ht="12.45" x14ac:dyDescent="0.3">
      <c r="A74" s="2">
        <v>73</v>
      </c>
      <c r="B74" s="17">
        <v>0.65359999999999996</v>
      </c>
    </row>
    <row r="75" spans="1:2" ht="12.45" x14ac:dyDescent="0.3">
      <c r="A75" s="2">
        <v>74</v>
      </c>
      <c r="B75" s="17">
        <v>0.64370000000000005</v>
      </c>
    </row>
    <row r="76" spans="1:2" ht="12.45" x14ac:dyDescent="0.3">
      <c r="A76" s="2">
        <v>75</v>
      </c>
      <c r="B76" s="17">
        <v>0.63370000000000004</v>
      </c>
    </row>
    <row r="77" spans="1:2" ht="12.45" x14ac:dyDescent="0.3">
      <c r="A77" s="2">
        <v>76</v>
      </c>
      <c r="B77" s="17">
        <v>0.62339999999999995</v>
      </c>
    </row>
    <row r="78" spans="1:2" ht="12.45" x14ac:dyDescent="0.3">
      <c r="A78" s="2">
        <v>77</v>
      </c>
      <c r="B78" s="17">
        <v>0.61229999999999996</v>
      </c>
    </row>
    <row r="79" spans="1:2" ht="12.45" x14ac:dyDescent="0.3">
      <c r="A79" s="2">
        <v>78</v>
      </c>
      <c r="B79" s="17">
        <v>0.60050000000000003</v>
      </c>
    </row>
    <row r="80" spans="1:2" ht="12.45" x14ac:dyDescent="0.3">
      <c r="A80" s="2">
        <v>79</v>
      </c>
      <c r="B80" s="17">
        <v>0.58789999999999998</v>
      </c>
    </row>
    <row r="81" spans="1:2" ht="12.45" x14ac:dyDescent="0.3">
      <c r="A81" s="2">
        <v>80</v>
      </c>
      <c r="B81" s="17">
        <v>0.57450000000000001</v>
      </c>
    </row>
    <row r="82" spans="1:2" ht="12.45" x14ac:dyDescent="0.3">
      <c r="A82" s="2">
        <v>81</v>
      </c>
      <c r="B82" s="17">
        <v>0.56040000000000001</v>
      </c>
    </row>
    <row r="83" spans="1:2" ht="12.45" x14ac:dyDescent="0.3">
      <c r="A83" s="2">
        <v>82</v>
      </c>
      <c r="B83" s="17">
        <v>0.54549999999999998</v>
      </c>
    </row>
    <row r="84" spans="1:2" ht="12.45" x14ac:dyDescent="0.3">
      <c r="A84" s="2">
        <v>83</v>
      </c>
      <c r="B84" s="17">
        <v>0.52990000000000004</v>
      </c>
    </row>
    <row r="85" spans="1:2" ht="12.45" x14ac:dyDescent="0.3">
      <c r="A85" s="2">
        <v>84</v>
      </c>
      <c r="B85" s="17">
        <v>0.51349999999999996</v>
      </c>
    </row>
    <row r="86" spans="1:2" ht="12.45" x14ac:dyDescent="0.3">
      <c r="A86" s="2">
        <v>85</v>
      </c>
      <c r="B86" s="17">
        <v>0.49630000000000002</v>
      </c>
    </row>
    <row r="87" spans="1:2" ht="12.45" x14ac:dyDescent="0.3">
      <c r="A87" s="2">
        <v>86</v>
      </c>
      <c r="B87" s="17">
        <v>0.47839999999999999</v>
      </c>
    </row>
    <row r="88" spans="1:2" ht="12.45" x14ac:dyDescent="0.3">
      <c r="A88" s="2">
        <v>87</v>
      </c>
      <c r="B88" s="17">
        <v>0.4597</v>
      </c>
    </row>
    <row r="89" spans="1:2" ht="12.45" x14ac:dyDescent="0.3">
      <c r="A89" s="2">
        <v>88</v>
      </c>
      <c r="B89" s="17">
        <v>0.44030000000000002</v>
      </c>
    </row>
    <row r="90" spans="1:2" ht="12.45" x14ac:dyDescent="0.3">
      <c r="A90" s="2">
        <v>89</v>
      </c>
      <c r="B90" s="17">
        <v>0.42009999999999997</v>
      </c>
    </row>
    <row r="91" spans="1:2" ht="12.45" x14ac:dyDescent="0.3">
      <c r="A91" s="2">
        <v>90</v>
      </c>
      <c r="B91" s="17">
        <v>0.39910000000000001</v>
      </c>
    </row>
    <row r="92" spans="1:2" ht="12.45" x14ac:dyDescent="0.3">
      <c r="A92" s="2">
        <v>91</v>
      </c>
      <c r="B92" s="17">
        <v>0.37740000000000001</v>
      </c>
    </row>
    <row r="93" spans="1:2" ht="12.45" x14ac:dyDescent="0.3">
      <c r="A93" s="2">
        <v>92</v>
      </c>
      <c r="B93" s="17">
        <v>0.35489999999999999</v>
      </c>
    </row>
    <row r="94" spans="1:2" ht="12.45" x14ac:dyDescent="0.3">
      <c r="A94" s="2">
        <v>93</v>
      </c>
      <c r="B94" s="17">
        <v>0.33169999999999999</v>
      </c>
    </row>
    <row r="95" spans="1:2" ht="12.45" x14ac:dyDescent="0.3">
      <c r="A95" s="2">
        <v>94</v>
      </c>
      <c r="B95" s="17">
        <v>0.30769999999999997</v>
      </c>
    </row>
    <row r="96" spans="1:2" ht="12.45" x14ac:dyDescent="0.3">
      <c r="A96" s="2">
        <v>95</v>
      </c>
      <c r="B96" s="17">
        <v>0.28289999999999998</v>
      </c>
    </row>
    <row r="97" spans="1:2" ht="15.75" customHeight="1" x14ac:dyDescent="0.3">
      <c r="A97" s="3">
        <v>96</v>
      </c>
      <c r="B97" s="18">
        <v>0.25740000000000002</v>
      </c>
    </row>
    <row r="98" spans="1:2" ht="15.75" customHeight="1" x14ac:dyDescent="0.3">
      <c r="A98" s="3">
        <v>97</v>
      </c>
      <c r="B98" s="18">
        <v>0.2311</v>
      </c>
    </row>
    <row r="99" spans="1:2" ht="15.75" customHeight="1" x14ac:dyDescent="0.3">
      <c r="A99" s="3">
        <v>98</v>
      </c>
      <c r="B99" s="18">
        <v>0.2041</v>
      </c>
    </row>
    <row r="100" spans="1:2" ht="15.75" customHeight="1" x14ac:dyDescent="0.3">
      <c r="A100" s="3">
        <v>99</v>
      </c>
      <c r="B100" s="18">
        <v>0.17630000000000001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1:B101"/>
  <sheetViews>
    <sheetView workbookViewId="0">
      <pane ySplit="1" topLeftCell="A32" activePane="bottomLeft" state="frozen"/>
      <selection pane="bottomLeft" activeCell="B51" sqref="B51"/>
    </sheetView>
  </sheetViews>
  <sheetFormatPr defaultColWidth="12.53515625" defaultRowHeight="15.75" customHeight="1" x14ac:dyDescent="0.3"/>
  <cols>
    <col min="1" max="1" width="12.53515625" style="3"/>
    <col min="2" max="2" width="12.53515625" style="18"/>
    <col min="3" max="16384" width="12.53515625" style="3"/>
  </cols>
  <sheetData>
    <row r="1" spans="1:2" s="10" customFormat="1" ht="15.75" customHeight="1" x14ac:dyDescent="0.3">
      <c r="A1" s="4" t="s">
        <v>4</v>
      </c>
      <c r="B1" s="16" t="s">
        <v>9</v>
      </c>
    </row>
    <row r="2" spans="1:2" s="10" customFormat="1" ht="15.75" customHeight="1" x14ac:dyDescent="0.3">
      <c r="A2" s="2">
        <v>1</v>
      </c>
      <c r="B2" s="17">
        <v>1</v>
      </c>
    </row>
    <row r="3" spans="1:2" s="10" customFormat="1" ht="15.75" customHeight="1" x14ac:dyDescent="0.3">
      <c r="A3" s="2">
        <v>2</v>
      </c>
      <c r="B3" s="17">
        <v>1</v>
      </c>
    </row>
    <row r="4" spans="1:2" s="10" customFormat="1" ht="15.75" customHeight="1" x14ac:dyDescent="0.3">
      <c r="A4" s="2">
        <v>3</v>
      </c>
      <c r="B4" s="17">
        <v>1</v>
      </c>
    </row>
    <row r="5" spans="1:2" s="10" customFormat="1" ht="15.75" customHeight="1" x14ac:dyDescent="0.3">
      <c r="A5" s="2">
        <v>4</v>
      </c>
      <c r="B5" s="17">
        <v>1</v>
      </c>
    </row>
    <row r="6" spans="1:2" s="10" customFormat="1" ht="15.75" customHeight="1" x14ac:dyDescent="0.3">
      <c r="A6" s="2">
        <v>5</v>
      </c>
      <c r="B6" s="17">
        <v>1</v>
      </c>
    </row>
    <row r="7" spans="1:2" s="10" customFormat="1" ht="15.75" customHeight="1" x14ac:dyDescent="0.3">
      <c r="A7" s="2">
        <v>6</v>
      </c>
      <c r="B7" s="17">
        <v>1</v>
      </c>
    </row>
    <row r="8" spans="1:2" s="10" customFormat="1" ht="15.75" customHeight="1" x14ac:dyDescent="0.3">
      <c r="A8" s="2">
        <v>7</v>
      </c>
      <c r="B8" s="17">
        <v>1</v>
      </c>
    </row>
    <row r="9" spans="1:2" s="10" customFormat="1" ht="15.75" customHeight="1" x14ac:dyDescent="0.3">
      <c r="A9" s="2">
        <v>8</v>
      </c>
      <c r="B9" s="17">
        <v>1</v>
      </c>
    </row>
    <row r="10" spans="1:2" s="10" customFormat="1" ht="15.75" customHeight="1" x14ac:dyDescent="0.3">
      <c r="A10" s="2">
        <v>9</v>
      </c>
      <c r="B10" s="17">
        <v>1</v>
      </c>
    </row>
    <row r="11" spans="1:2" s="10" customFormat="1" ht="15.75" customHeight="1" x14ac:dyDescent="0.3">
      <c r="A11" s="2">
        <v>10</v>
      </c>
      <c r="B11" s="17">
        <v>1</v>
      </c>
    </row>
    <row r="12" spans="1:2" s="10" customFormat="1" ht="15.75" customHeight="1" x14ac:dyDescent="0.3">
      <c r="A12" s="2">
        <v>11</v>
      </c>
      <c r="B12" s="17">
        <v>1</v>
      </c>
    </row>
    <row r="13" spans="1:2" s="10" customFormat="1" ht="15.75" customHeight="1" x14ac:dyDescent="0.3">
      <c r="A13" s="2">
        <v>12</v>
      </c>
      <c r="B13" s="17">
        <v>1</v>
      </c>
    </row>
    <row r="14" spans="1:2" s="10" customFormat="1" ht="15.75" customHeight="1" x14ac:dyDescent="0.3">
      <c r="A14" s="2">
        <v>13</v>
      </c>
      <c r="B14" s="17">
        <v>1</v>
      </c>
    </row>
    <row r="15" spans="1:2" s="10" customFormat="1" ht="15.75" customHeight="1" x14ac:dyDescent="0.3">
      <c r="A15" s="2">
        <v>14</v>
      </c>
      <c r="B15" s="17">
        <v>1</v>
      </c>
    </row>
    <row r="16" spans="1:2" ht="15.75" customHeight="1" x14ac:dyDescent="0.3">
      <c r="A16" s="2">
        <v>15</v>
      </c>
      <c r="B16" s="17">
        <v>1</v>
      </c>
    </row>
    <row r="17" spans="1:2" ht="15.75" customHeight="1" x14ac:dyDescent="0.3">
      <c r="A17" s="2">
        <v>16</v>
      </c>
      <c r="B17" s="17">
        <v>1</v>
      </c>
    </row>
    <row r="18" spans="1:2" ht="15.75" customHeight="1" x14ac:dyDescent="0.3">
      <c r="A18" s="2">
        <v>17</v>
      </c>
      <c r="B18" s="17">
        <v>1</v>
      </c>
    </row>
    <row r="19" spans="1:2" ht="15.75" customHeight="1" x14ac:dyDescent="0.3">
      <c r="A19" s="2">
        <v>18</v>
      </c>
      <c r="B19" s="17">
        <v>1</v>
      </c>
    </row>
    <row r="20" spans="1:2" ht="15.75" customHeight="1" x14ac:dyDescent="0.3">
      <c r="A20" s="2">
        <v>19</v>
      </c>
      <c r="B20" s="17">
        <v>1</v>
      </c>
    </row>
    <row r="21" spans="1:2" ht="15.75" customHeight="1" x14ac:dyDescent="0.3">
      <c r="A21" s="2">
        <v>20</v>
      </c>
      <c r="B21" s="17">
        <v>1</v>
      </c>
    </row>
    <row r="22" spans="1:2" ht="15.75" customHeight="1" x14ac:dyDescent="0.3">
      <c r="A22" s="2">
        <v>21</v>
      </c>
      <c r="B22" s="17">
        <v>1</v>
      </c>
    </row>
    <row r="23" spans="1:2" ht="15.75" customHeight="1" x14ac:dyDescent="0.3">
      <c r="A23" s="2">
        <v>22</v>
      </c>
      <c r="B23" s="17">
        <v>1</v>
      </c>
    </row>
    <row r="24" spans="1:2" ht="15.75" customHeight="1" x14ac:dyDescent="0.3">
      <c r="A24" s="2">
        <v>23</v>
      </c>
      <c r="B24" s="17">
        <v>1</v>
      </c>
    </row>
    <row r="25" spans="1:2" ht="15.75" customHeight="1" x14ac:dyDescent="0.3">
      <c r="A25" s="2">
        <v>24</v>
      </c>
      <c r="B25" s="17">
        <v>1</v>
      </c>
    </row>
    <row r="26" spans="1:2" ht="15.75" customHeight="1" x14ac:dyDescent="0.3">
      <c r="A26" s="2">
        <v>25</v>
      </c>
      <c r="B26" s="17">
        <v>1</v>
      </c>
    </row>
    <row r="27" spans="1:2" ht="15.75" customHeight="1" x14ac:dyDescent="0.3">
      <c r="A27" s="2">
        <v>26</v>
      </c>
      <c r="B27" s="17">
        <v>1</v>
      </c>
    </row>
    <row r="28" spans="1:2" ht="15.75" customHeight="1" x14ac:dyDescent="0.3">
      <c r="A28" s="2">
        <v>27</v>
      </c>
      <c r="B28" s="17">
        <v>1</v>
      </c>
    </row>
    <row r="29" spans="1:2" ht="15.75" customHeight="1" x14ac:dyDescent="0.3">
      <c r="A29" s="2">
        <v>28</v>
      </c>
      <c r="B29" s="17">
        <v>1</v>
      </c>
    </row>
    <row r="30" spans="1:2" ht="15.75" customHeight="1" x14ac:dyDescent="0.3">
      <c r="A30" s="2">
        <v>29</v>
      </c>
      <c r="B30" s="17">
        <v>1</v>
      </c>
    </row>
    <row r="31" spans="1:2" ht="15.75" customHeight="1" x14ac:dyDescent="0.3">
      <c r="A31" s="2">
        <v>30</v>
      </c>
      <c r="B31" s="17">
        <v>1</v>
      </c>
    </row>
    <row r="32" spans="1:2" ht="15.75" customHeight="1" x14ac:dyDescent="0.3">
      <c r="A32" s="2">
        <v>31</v>
      </c>
      <c r="B32" s="17">
        <v>0.99960000000000004</v>
      </c>
    </row>
    <row r="33" spans="1:2" ht="15.75" customHeight="1" x14ac:dyDescent="0.3">
      <c r="A33" s="2">
        <v>32</v>
      </c>
      <c r="B33" s="17">
        <v>0.99850000000000005</v>
      </c>
    </row>
    <row r="34" spans="1:2" ht="15.75" customHeight="1" x14ac:dyDescent="0.3">
      <c r="A34" s="2">
        <v>33</v>
      </c>
      <c r="B34" s="17">
        <v>0.99670000000000003</v>
      </c>
    </row>
    <row r="35" spans="1:2" ht="12.45" x14ac:dyDescent="0.3">
      <c r="A35" s="2">
        <v>34</v>
      </c>
      <c r="B35" s="17">
        <v>0.99419999999999997</v>
      </c>
    </row>
    <row r="36" spans="1:2" ht="12.45" x14ac:dyDescent="0.3">
      <c r="A36" s="2">
        <v>35</v>
      </c>
      <c r="B36" s="17">
        <v>0.9909</v>
      </c>
    </row>
    <row r="37" spans="1:2" ht="12.45" x14ac:dyDescent="0.3">
      <c r="A37" s="2">
        <v>36</v>
      </c>
      <c r="B37" s="17">
        <v>0.9869</v>
      </c>
    </row>
    <row r="38" spans="1:2" ht="12.45" x14ac:dyDescent="0.3">
      <c r="A38" s="2">
        <v>37</v>
      </c>
      <c r="B38" s="17">
        <v>0.98219999999999996</v>
      </c>
    </row>
    <row r="39" spans="1:2" ht="12.45" x14ac:dyDescent="0.3">
      <c r="A39" s="2">
        <v>38</v>
      </c>
      <c r="B39" s="17">
        <v>0.97670000000000001</v>
      </c>
    </row>
    <row r="40" spans="1:2" ht="12.45" x14ac:dyDescent="0.3">
      <c r="A40" s="2">
        <v>39</v>
      </c>
      <c r="B40" s="17">
        <v>0.97050000000000003</v>
      </c>
    </row>
    <row r="41" spans="1:2" ht="12.45" x14ac:dyDescent="0.3">
      <c r="A41" s="2">
        <v>40</v>
      </c>
      <c r="B41" s="17">
        <v>0.96360000000000001</v>
      </c>
    </row>
    <row r="42" spans="1:2" ht="12.45" x14ac:dyDescent="0.3">
      <c r="A42" s="2">
        <v>41</v>
      </c>
      <c r="B42" s="17">
        <v>0.95609999999999995</v>
      </c>
    </row>
    <row r="43" spans="1:2" ht="12.45" x14ac:dyDescent="0.3">
      <c r="A43" s="2">
        <v>42</v>
      </c>
      <c r="B43" s="17">
        <v>0.9486</v>
      </c>
    </row>
    <row r="44" spans="1:2" ht="12.45" x14ac:dyDescent="0.3">
      <c r="A44" s="2">
        <v>43</v>
      </c>
      <c r="B44" s="17">
        <v>0.94110000000000005</v>
      </c>
    </row>
    <row r="45" spans="1:2" ht="12.45" x14ac:dyDescent="0.3">
      <c r="A45" s="2">
        <v>44</v>
      </c>
      <c r="B45" s="17">
        <v>0.93359999999999999</v>
      </c>
    </row>
    <row r="46" spans="1:2" ht="12.45" x14ac:dyDescent="0.3">
      <c r="A46" s="2">
        <v>45</v>
      </c>
      <c r="B46" s="17">
        <v>0.92610000000000003</v>
      </c>
    </row>
    <row r="47" spans="1:2" ht="12.45" x14ac:dyDescent="0.3">
      <c r="A47" s="2">
        <v>46</v>
      </c>
      <c r="B47" s="17">
        <v>0.91859999999999997</v>
      </c>
    </row>
    <row r="48" spans="1:2" ht="12.45" x14ac:dyDescent="0.3">
      <c r="A48" s="2">
        <v>47</v>
      </c>
      <c r="B48" s="17">
        <v>0.91110000000000002</v>
      </c>
    </row>
    <row r="49" spans="1:2" ht="12.45" x14ac:dyDescent="0.3">
      <c r="A49" s="2">
        <v>48</v>
      </c>
      <c r="B49" s="17">
        <v>0.90359999999999996</v>
      </c>
    </row>
    <row r="50" spans="1:2" ht="12.45" x14ac:dyDescent="0.3">
      <c r="A50" s="2">
        <v>49</v>
      </c>
      <c r="B50" s="17">
        <v>0.89610000000000001</v>
      </c>
    </row>
    <row r="51" spans="1:2" ht="12.45" x14ac:dyDescent="0.3">
      <c r="A51" s="2">
        <v>50</v>
      </c>
      <c r="B51" s="17">
        <v>0.88859999999999995</v>
      </c>
    </row>
    <row r="52" spans="1:2" ht="12.45" x14ac:dyDescent="0.3">
      <c r="A52" s="2">
        <v>51</v>
      </c>
      <c r="B52" s="17">
        <v>0.88109999999999999</v>
      </c>
    </row>
    <row r="53" spans="1:2" ht="12.45" x14ac:dyDescent="0.3">
      <c r="A53" s="2">
        <v>52</v>
      </c>
      <c r="B53" s="17">
        <v>0.87360000000000004</v>
      </c>
    </row>
    <row r="54" spans="1:2" ht="12.45" x14ac:dyDescent="0.3">
      <c r="A54" s="2">
        <v>53</v>
      </c>
      <c r="B54" s="17">
        <v>0.86609999999999998</v>
      </c>
    </row>
    <row r="55" spans="1:2" ht="12.45" x14ac:dyDescent="0.3">
      <c r="A55" s="2">
        <v>54</v>
      </c>
      <c r="B55" s="17">
        <v>0.85860000000000003</v>
      </c>
    </row>
    <row r="56" spans="1:2" ht="12.45" x14ac:dyDescent="0.3">
      <c r="A56" s="2">
        <v>55</v>
      </c>
      <c r="B56" s="17">
        <v>0.85109999999999997</v>
      </c>
    </row>
    <row r="57" spans="1:2" ht="12.45" x14ac:dyDescent="0.3">
      <c r="A57" s="2">
        <v>56</v>
      </c>
      <c r="B57" s="17">
        <v>0.84360000000000002</v>
      </c>
    </row>
    <row r="58" spans="1:2" ht="12.45" x14ac:dyDescent="0.3">
      <c r="A58" s="2">
        <v>57</v>
      </c>
      <c r="B58" s="17">
        <v>0.83609999999999995</v>
      </c>
    </row>
    <row r="59" spans="1:2" ht="12.45" x14ac:dyDescent="0.3">
      <c r="A59" s="2">
        <v>58</v>
      </c>
      <c r="B59" s="17">
        <v>0.8286</v>
      </c>
    </row>
    <row r="60" spans="1:2" ht="12.45" x14ac:dyDescent="0.3">
      <c r="A60" s="2">
        <v>59</v>
      </c>
      <c r="B60" s="17">
        <v>0.82110000000000005</v>
      </c>
    </row>
    <row r="61" spans="1:2" ht="12.45" x14ac:dyDescent="0.3">
      <c r="A61" s="2">
        <v>60</v>
      </c>
      <c r="B61" s="17">
        <v>0.81359999999999999</v>
      </c>
    </row>
    <row r="62" spans="1:2" ht="12.45" x14ac:dyDescent="0.3">
      <c r="A62" s="2">
        <v>61</v>
      </c>
      <c r="B62" s="17">
        <v>0.80610000000000004</v>
      </c>
    </row>
    <row r="63" spans="1:2" ht="12.45" x14ac:dyDescent="0.3">
      <c r="A63" s="2">
        <v>62</v>
      </c>
      <c r="B63" s="17">
        <v>0.79859999999999998</v>
      </c>
    </row>
    <row r="64" spans="1:2" ht="12.45" x14ac:dyDescent="0.3">
      <c r="A64" s="2">
        <v>63</v>
      </c>
      <c r="B64" s="17">
        <v>0.79110000000000003</v>
      </c>
    </row>
    <row r="65" spans="1:2" ht="12.45" x14ac:dyDescent="0.3">
      <c r="A65" s="2">
        <v>64</v>
      </c>
      <c r="B65" s="17">
        <v>0.78359999999999996</v>
      </c>
    </row>
    <row r="66" spans="1:2" ht="12.45" x14ac:dyDescent="0.3">
      <c r="A66" s="2">
        <v>65</v>
      </c>
      <c r="B66" s="17">
        <v>0.77610000000000001</v>
      </c>
    </row>
    <row r="67" spans="1:2" ht="12.45" x14ac:dyDescent="0.3">
      <c r="A67" s="2">
        <v>66</v>
      </c>
      <c r="B67" s="17">
        <v>0.76859999999999995</v>
      </c>
    </row>
    <row r="68" spans="1:2" ht="12.45" x14ac:dyDescent="0.3">
      <c r="A68" s="2">
        <v>67</v>
      </c>
      <c r="B68" s="17">
        <v>0.7611</v>
      </c>
    </row>
    <row r="69" spans="1:2" ht="12.45" x14ac:dyDescent="0.3">
      <c r="A69" s="2">
        <v>68</v>
      </c>
      <c r="B69" s="17">
        <v>0.75360000000000005</v>
      </c>
    </row>
    <row r="70" spans="1:2" ht="12.45" x14ac:dyDescent="0.3">
      <c r="A70" s="2">
        <v>69</v>
      </c>
      <c r="B70" s="17">
        <v>0.74609999999999999</v>
      </c>
    </row>
    <row r="71" spans="1:2" ht="12.45" x14ac:dyDescent="0.3">
      <c r="A71" s="2">
        <v>70</v>
      </c>
      <c r="B71" s="17">
        <v>0.73860000000000003</v>
      </c>
    </row>
    <row r="72" spans="1:2" ht="12.45" x14ac:dyDescent="0.3">
      <c r="A72" s="2">
        <v>71</v>
      </c>
      <c r="B72" s="17">
        <v>0.73080000000000001</v>
      </c>
    </row>
    <row r="73" spans="1:2" ht="12.45" x14ac:dyDescent="0.3">
      <c r="A73" s="2">
        <v>72</v>
      </c>
      <c r="B73" s="17">
        <v>0.72230000000000005</v>
      </c>
    </row>
    <row r="74" spans="1:2" ht="12.45" x14ac:dyDescent="0.3">
      <c r="A74" s="2">
        <v>73</v>
      </c>
      <c r="B74" s="17">
        <v>0.71309999999999996</v>
      </c>
    </row>
    <row r="75" spans="1:2" ht="12.45" x14ac:dyDescent="0.3">
      <c r="A75" s="2">
        <v>74</v>
      </c>
      <c r="B75" s="17">
        <v>0.70330000000000004</v>
      </c>
    </row>
    <row r="76" spans="1:2" ht="12.45" x14ac:dyDescent="0.3">
      <c r="A76" s="2">
        <v>75</v>
      </c>
      <c r="B76" s="17">
        <v>0.69279999999999997</v>
      </c>
    </row>
    <row r="77" spans="1:2" ht="12.45" x14ac:dyDescent="0.3">
      <c r="A77" s="2">
        <v>76</v>
      </c>
      <c r="B77" s="17">
        <v>0.68159999999999998</v>
      </c>
    </row>
    <row r="78" spans="1:2" ht="12.45" x14ac:dyDescent="0.3">
      <c r="A78" s="2">
        <v>77</v>
      </c>
      <c r="B78" s="17">
        <v>0.66969999999999996</v>
      </c>
    </row>
    <row r="79" spans="1:2" ht="12.45" x14ac:dyDescent="0.3">
      <c r="A79" s="2">
        <v>78</v>
      </c>
      <c r="B79" s="17">
        <v>0.65720000000000001</v>
      </c>
    </row>
    <row r="80" spans="1:2" ht="12.45" x14ac:dyDescent="0.3">
      <c r="A80" s="2">
        <v>79</v>
      </c>
      <c r="B80" s="17">
        <v>0.64400000000000002</v>
      </c>
    </row>
    <row r="81" spans="1:2" ht="12.45" x14ac:dyDescent="0.3">
      <c r="A81" s="2">
        <v>80</v>
      </c>
      <c r="B81" s="17">
        <v>0.63009999999999999</v>
      </c>
    </row>
    <row r="82" spans="1:2" ht="12.45" x14ac:dyDescent="0.3">
      <c r="A82" s="2">
        <v>81</v>
      </c>
      <c r="B82" s="17">
        <v>0.61560000000000004</v>
      </c>
    </row>
    <row r="83" spans="1:2" ht="12.45" x14ac:dyDescent="0.3">
      <c r="A83" s="2">
        <v>82</v>
      </c>
      <c r="B83" s="17">
        <v>0.60040000000000004</v>
      </c>
    </row>
    <row r="84" spans="1:2" ht="12.45" x14ac:dyDescent="0.3">
      <c r="A84" s="2">
        <v>83</v>
      </c>
      <c r="B84" s="17">
        <v>0.58450000000000002</v>
      </c>
    </row>
    <row r="85" spans="1:2" ht="12.45" x14ac:dyDescent="0.3">
      <c r="A85" s="2">
        <v>84</v>
      </c>
      <c r="B85" s="17">
        <v>0.56799999999999995</v>
      </c>
    </row>
    <row r="86" spans="1:2" ht="12.45" x14ac:dyDescent="0.3">
      <c r="A86" s="2">
        <v>85</v>
      </c>
      <c r="B86" s="17">
        <v>0.55079999999999996</v>
      </c>
    </row>
    <row r="87" spans="1:2" ht="12.45" x14ac:dyDescent="0.3">
      <c r="A87" s="2">
        <v>86</v>
      </c>
      <c r="B87" s="17">
        <v>0.53290000000000004</v>
      </c>
    </row>
    <row r="88" spans="1:2" ht="12.45" x14ac:dyDescent="0.3">
      <c r="A88" s="2">
        <v>87</v>
      </c>
      <c r="B88" s="17">
        <v>0.51429999999999998</v>
      </c>
    </row>
    <row r="89" spans="1:2" ht="12.45" x14ac:dyDescent="0.3">
      <c r="A89" s="2">
        <v>88</v>
      </c>
      <c r="B89" s="17">
        <v>0.49509999999999998</v>
      </c>
    </row>
    <row r="90" spans="1:2" ht="12.45" x14ac:dyDescent="0.3">
      <c r="A90" s="2">
        <v>89</v>
      </c>
      <c r="B90" s="17">
        <v>0.47520000000000001</v>
      </c>
    </row>
    <row r="91" spans="1:2" ht="12.45" x14ac:dyDescent="0.3">
      <c r="A91" s="2">
        <v>90</v>
      </c>
      <c r="B91" s="17">
        <v>0.4546</v>
      </c>
    </row>
    <row r="92" spans="1:2" ht="12.45" x14ac:dyDescent="0.3">
      <c r="A92" s="2">
        <v>91</v>
      </c>
      <c r="B92" s="17">
        <v>0.43340000000000001</v>
      </c>
    </row>
    <row r="93" spans="1:2" ht="12.45" x14ac:dyDescent="0.3">
      <c r="A93" s="2">
        <v>92</v>
      </c>
      <c r="B93" s="17">
        <v>0.41149999999999998</v>
      </c>
    </row>
    <row r="94" spans="1:2" ht="12.45" x14ac:dyDescent="0.3">
      <c r="A94" s="2">
        <v>93</v>
      </c>
      <c r="B94" s="17">
        <v>0.38890000000000002</v>
      </c>
    </row>
    <row r="95" spans="1:2" ht="12.45" x14ac:dyDescent="0.3">
      <c r="A95" s="2">
        <v>94</v>
      </c>
      <c r="B95" s="17">
        <v>0.36570000000000003</v>
      </c>
    </row>
    <row r="96" spans="1:2" ht="12.45" x14ac:dyDescent="0.3">
      <c r="A96" s="2">
        <v>95</v>
      </c>
      <c r="B96" s="17">
        <v>0.34179999999999999</v>
      </c>
    </row>
    <row r="97" spans="1:2" ht="15.75" customHeight="1" x14ac:dyDescent="0.3">
      <c r="A97" s="3">
        <v>96</v>
      </c>
      <c r="B97" s="17">
        <v>0.31719999999999998</v>
      </c>
    </row>
    <row r="98" spans="1:2" ht="15.75" customHeight="1" x14ac:dyDescent="0.3">
      <c r="A98" s="3">
        <v>97</v>
      </c>
      <c r="B98" s="17">
        <v>0.29189999999999999</v>
      </c>
    </row>
    <row r="99" spans="1:2" ht="15.75" customHeight="1" x14ac:dyDescent="0.3">
      <c r="A99" s="3">
        <v>98</v>
      </c>
      <c r="B99" s="17">
        <v>0.26600000000000001</v>
      </c>
    </row>
    <row r="100" spans="1:2" ht="15.75" customHeight="1" x14ac:dyDescent="0.3">
      <c r="A100" s="3">
        <v>99</v>
      </c>
      <c r="B100" s="17">
        <v>0.2394</v>
      </c>
    </row>
    <row r="101" spans="1:2" ht="15.75" customHeight="1" x14ac:dyDescent="0.3">
      <c r="B101" s="17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A1:B113"/>
  <sheetViews>
    <sheetView workbookViewId="0">
      <pane ySplit="1" topLeftCell="A2" activePane="bottomLeft" state="frozen"/>
      <selection pane="bottomLeft"/>
    </sheetView>
  </sheetViews>
  <sheetFormatPr defaultColWidth="12.53515625" defaultRowHeight="15.75" customHeight="1" x14ac:dyDescent="0.3"/>
  <cols>
    <col min="1" max="1" width="12.53515625" style="3"/>
    <col min="2" max="2" width="12.53515625" style="18"/>
    <col min="3" max="16384" width="12.53515625" style="3"/>
  </cols>
  <sheetData>
    <row r="1" spans="1:2" s="10" customFormat="1" ht="15.75" customHeight="1" x14ac:dyDescent="0.3">
      <c r="A1" s="4" t="s">
        <v>4</v>
      </c>
      <c r="B1" s="16" t="s">
        <v>9</v>
      </c>
    </row>
    <row r="2" spans="1:2" s="10" customFormat="1" ht="15.75" customHeight="1" x14ac:dyDescent="0.3">
      <c r="A2" s="2">
        <v>1</v>
      </c>
      <c r="B2" s="17">
        <v>0.99239999999999995</v>
      </c>
    </row>
    <row r="3" spans="1:2" s="10" customFormat="1" ht="15.75" customHeight="1" x14ac:dyDescent="0.3">
      <c r="A3" s="2">
        <v>2</v>
      </c>
      <c r="B3" s="17">
        <v>0.99239999999999995</v>
      </c>
    </row>
    <row r="4" spans="1:2" s="10" customFormat="1" ht="15.75" customHeight="1" x14ac:dyDescent="0.3">
      <c r="A4" s="2">
        <v>3</v>
      </c>
      <c r="B4" s="17">
        <v>0.99239999999999995</v>
      </c>
    </row>
    <row r="5" spans="1:2" s="10" customFormat="1" ht="15.75" customHeight="1" x14ac:dyDescent="0.3">
      <c r="A5" s="2">
        <v>4</v>
      </c>
      <c r="B5" s="17">
        <v>0.99239999999999995</v>
      </c>
    </row>
    <row r="6" spans="1:2" s="10" customFormat="1" ht="15.75" customHeight="1" x14ac:dyDescent="0.3">
      <c r="A6" s="2">
        <v>5</v>
      </c>
      <c r="B6" s="17">
        <v>0.99239999999999995</v>
      </c>
    </row>
    <row r="7" spans="1:2" s="10" customFormat="1" ht="15.75" customHeight="1" x14ac:dyDescent="0.3">
      <c r="A7" s="2">
        <v>6</v>
      </c>
      <c r="B7" s="17">
        <v>0.99239999999999995</v>
      </c>
    </row>
    <row r="8" spans="1:2" s="10" customFormat="1" ht="15.75" customHeight="1" x14ac:dyDescent="0.3">
      <c r="A8" s="2">
        <v>7</v>
      </c>
      <c r="B8" s="17">
        <v>0.99239999999999995</v>
      </c>
    </row>
    <row r="9" spans="1:2" s="10" customFormat="1" ht="15.75" customHeight="1" x14ac:dyDescent="0.3">
      <c r="A9" s="2">
        <v>8</v>
      </c>
      <c r="B9" s="17">
        <v>0.99239999999999995</v>
      </c>
    </row>
    <row r="10" spans="1:2" s="10" customFormat="1" ht="15.75" customHeight="1" x14ac:dyDescent="0.3">
      <c r="A10" s="2">
        <v>9</v>
      </c>
      <c r="B10" s="17">
        <v>0.99239999999999995</v>
      </c>
    </row>
    <row r="11" spans="1:2" s="10" customFormat="1" ht="15.75" customHeight="1" x14ac:dyDescent="0.3">
      <c r="A11" s="2">
        <v>10</v>
      </c>
      <c r="B11" s="17">
        <v>0.99239999999999995</v>
      </c>
    </row>
    <row r="12" spans="1:2" s="10" customFormat="1" ht="15.75" customHeight="1" x14ac:dyDescent="0.3">
      <c r="A12" s="2">
        <v>11</v>
      </c>
      <c r="B12" s="17">
        <v>0.99239999999999995</v>
      </c>
    </row>
    <row r="13" spans="1:2" s="10" customFormat="1" ht="15.75" customHeight="1" x14ac:dyDescent="0.3">
      <c r="A13" s="2">
        <v>12</v>
      </c>
      <c r="B13" s="17">
        <v>0.99239999999999995</v>
      </c>
    </row>
    <row r="14" spans="1:2" s="10" customFormat="1" ht="15.75" customHeight="1" x14ac:dyDescent="0.3">
      <c r="A14" s="2">
        <v>13</v>
      </c>
      <c r="B14" s="17">
        <v>0.99239999999999995</v>
      </c>
    </row>
    <row r="15" spans="1:2" s="10" customFormat="1" ht="15.75" customHeight="1" x14ac:dyDescent="0.3">
      <c r="A15" s="2">
        <v>14</v>
      </c>
      <c r="B15" s="17">
        <v>0.99239999999999995</v>
      </c>
    </row>
    <row r="16" spans="1:2" s="10" customFormat="1" ht="15.75" customHeight="1" x14ac:dyDescent="0.3">
      <c r="A16" s="2">
        <v>15</v>
      </c>
      <c r="B16" s="17">
        <v>0.99239999999999995</v>
      </c>
    </row>
    <row r="17" spans="1:2" s="10" customFormat="1" ht="15.75" customHeight="1" x14ac:dyDescent="0.3">
      <c r="A17" s="2">
        <v>16</v>
      </c>
      <c r="B17" s="17">
        <v>0.99239999999999995</v>
      </c>
    </row>
    <row r="18" spans="1:2" s="10" customFormat="1" ht="15.75" customHeight="1" x14ac:dyDescent="0.3">
      <c r="A18" s="2">
        <v>17</v>
      </c>
      <c r="B18" s="17">
        <v>0.99239999999999995</v>
      </c>
    </row>
    <row r="19" spans="1:2" s="10" customFormat="1" ht="15.75" customHeight="1" x14ac:dyDescent="0.3">
      <c r="A19" s="2">
        <v>18</v>
      </c>
      <c r="B19" s="17">
        <v>0.99239999999999995</v>
      </c>
    </row>
    <row r="20" spans="1:2" s="10" customFormat="1" ht="15.75" customHeight="1" x14ac:dyDescent="0.3">
      <c r="A20" s="2">
        <v>19</v>
      </c>
      <c r="B20" s="17">
        <v>0.99239999999999995</v>
      </c>
    </row>
    <row r="21" spans="1:2" s="10" customFormat="1" ht="15.75" customHeight="1" x14ac:dyDescent="0.3">
      <c r="A21" s="2">
        <v>20</v>
      </c>
      <c r="B21" s="17">
        <v>0.99239999999999995</v>
      </c>
    </row>
    <row r="22" spans="1:2" s="10" customFormat="1" ht="15.75" customHeight="1" x14ac:dyDescent="0.3">
      <c r="A22" s="2">
        <v>21</v>
      </c>
      <c r="B22" s="17">
        <v>0.99809999999999999</v>
      </c>
    </row>
    <row r="23" spans="1:2" s="10" customFormat="1" ht="15.75" customHeight="1" x14ac:dyDescent="0.3">
      <c r="A23" s="2">
        <v>22</v>
      </c>
      <c r="B23" s="17">
        <v>1</v>
      </c>
    </row>
    <row r="24" spans="1:2" s="10" customFormat="1" ht="15.75" customHeight="1" x14ac:dyDescent="0.3">
      <c r="A24" s="2">
        <v>23</v>
      </c>
      <c r="B24" s="17">
        <v>1</v>
      </c>
    </row>
    <row r="25" spans="1:2" s="10" customFormat="1" ht="15.75" customHeight="1" x14ac:dyDescent="0.3">
      <c r="A25" s="2">
        <v>24</v>
      </c>
      <c r="B25" s="17">
        <v>1</v>
      </c>
    </row>
    <row r="26" spans="1:2" s="10" customFormat="1" ht="15.75" customHeight="1" x14ac:dyDescent="0.3">
      <c r="A26" s="2">
        <v>25</v>
      </c>
      <c r="B26" s="17">
        <v>1</v>
      </c>
    </row>
    <row r="27" spans="1:2" s="10" customFormat="1" ht="15.75" customHeight="1" x14ac:dyDescent="0.3">
      <c r="A27" s="2">
        <v>26</v>
      </c>
      <c r="B27" s="17">
        <v>1</v>
      </c>
    </row>
    <row r="28" spans="1:2" s="10" customFormat="1" ht="15.75" customHeight="1" x14ac:dyDescent="0.3">
      <c r="A28" s="2">
        <v>27</v>
      </c>
      <c r="B28" s="17">
        <v>1</v>
      </c>
    </row>
    <row r="29" spans="1:2" s="10" customFormat="1" ht="15.75" customHeight="1" x14ac:dyDescent="0.3">
      <c r="A29" s="2">
        <v>28</v>
      </c>
      <c r="B29" s="17">
        <v>1</v>
      </c>
    </row>
    <row r="30" spans="1:2" s="10" customFormat="1" ht="15.75" customHeight="1" x14ac:dyDescent="0.3">
      <c r="A30" s="2">
        <v>29</v>
      </c>
      <c r="B30" s="17">
        <v>1</v>
      </c>
    </row>
    <row r="31" spans="1:2" s="10" customFormat="1" ht="15.75" customHeight="1" x14ac:dyDescent="0.3">
      <c r="A31" s="2">
        <v>30</v>
      </c>
      <c r="B31" s="17">
        <v>0.99970000000000003</v>
      </c>
    </row>
    <row r="32" spans="1:2" s="10" customFormat="1" ht="15.75" customHeight="1" x14ac:dyDescent="0.3">
      <c r="A32" s="2">
        <v>31</v>
      </c>
      <c r="B32" s="17">
        <v>0.99890000000000001</v>
      </c>
    </row>
    <row r="33" spans="1:2" s="10" customFormat="1" ht="15.75" customHeight="1" x14ac:dyDescent="0.3">
      <c r="A33" s="2">
        <v>32</v>
      </c>
      <c r="B33" s="17">
        <v>0.99760000000000004</v>
      </c>
    </row>
    <row r="34" spans="1:2" ht="15.75" customHeight="1" x14ac:dyDescent="0.3">
      <c r="A34" s="2">
        <v>33</v>
      </c>
      <c r="B34" s="17">
        <v>0.99580000000000002</v>
      </c>
    </row>
    <row r="35" spans="1:2" ht="15.75" customHeight="1" x14ac:dyDescent="0.3">
      <c r="A35" s="2">
        <v>34</v>
      </c>
      <c r="B35" s="17">
        <v>0.99339999999999995</v>
      </c>
    </row>
    <row r="36" spans="1:2" ht="15.75" customHeight="1" x14ac:dyDescent="0.3">
      <c r="A36" s="2">
        <v>35</v>
      </c>
      <c r="B36" s="17">
        <v>0.99039999999999995</v>
      </c>
    </row>
    <row r="37" spans="1:2" ht="15.75" customHeight="1" x14ac:dyDescent="0.3">
      <c r="A37" s="2">
        <v>36</v>
      </c>
      <c r="B37" s="17">
        <v>0.98699999999999999</v>
      </c>
    </row>
    <row r="38" spans="1:2" ht="15.75" customHeight="1" x14ac:dyDescent="0.3">
      <c r="A38" s="2">
        <v>37</v>
      </c>
      <c r="B38" s="17">
        <v>0.98299999999999998</v>
      </c>
    </row>
    <row r="39" spans="1:2" ht="15.75" customHeight="1" x14ac:dyDescent="0.3">
      <c r="A39" s="2">
        <v>38</v>
      </c>
      <c r="B39" s="17">
        <v>0.97850000000000004</v>
      </c>
    </row>
    <row r="40" spans="1:2" ht="15.75" customHeight="1" x14ac:dyDescent="0.3">
      <c r="A40" s="2">
        <v>39</v>
      </c>
      <c r="B40" s="17">
        <v>0.97350000000000003</v>
      </c>
    </row>
    <row r="41" spans="1:2" ht="15.75" customHeight="1" x14ac:dyDescent="0.3">
      <c r="A41" s="2">
        <v>40</v>
      </c>
      <c r="B41" s="17">
        <v>0.96789999999999998</v>
      </c>
    </row>
    <row r="42" spans="1:2" ht="15.75" customHeight="1" x14ac:dyDescent="0.3">
      <c r="A42" s="2">
        <v>41</v>
      </c>
      <c r="B42" s="17">
        <v>0.96179999999999999</v>
      </c>
    </row>
    <row r="43" spans="1:2" ht="15.75" customHeight="1" x14ac:dyDescent="0.3">
      <c r="A43" s="2">
        <v>42</v>
      </c>
      <c r="B43" s="17">
        <v>0.95520000000000005</v>
      </c>
    </row>
    <row r="44" spans="1:2" ht="15.75" customHeight="1" x14ac:dyDescent="0.3">
      <c r="A44" s="2">
        <v>43</v>
      </c>
      <c r="B44" s="17">
        <v>0.94799999999999995</v>
      </c>
    </row>
    <row r="45" spans="1:2" ht="15.75" customHeight="1" x14ac:dyDescent="0.3">
      <c r="A45" s="2">
        <v>44</v>
      </c>
      <c r="B45" s="17">
        <v>0.94030000000000002</v>
      </c>
    </row>
    <row r="46" spans="1:2" ht="15.75" customHeight="1" x14ac:dyDescent="0.3">
      <c r="A46" s="2">
        <v>45</v>
      </c>
      <c r="B46" s="17">
        <v>0.93210000000000004</v>
      </c>
    </row>
    <row r="47" spans="1:2" ht="15.75" customHeight="1" x14ac:dyDescent="0.3">
      <c r="A47" s="2">
        <v>46</v>
      </c>
      <c r="B47" s="17">
        <v>0.92330000000000001</v>
      </c>
    </row>
    <row r="48" spans="1:2" ht="15.75" customHeight="1" x14ac:dyDescent="0.3">
      <c r="A48" s="2">
        <v>47</v>
      </c>
      <c r="B48" s="17">
        <v>0.91400000000000003</v>
      </c>
    </row>
    <row r="49" spans="1:2" ht="15.75" customHeight="1" x14ac:dyDescent="0.3">
      <c r="A49" s="2">
        <v>48</v>
      </c>
      <c r="B49" s="17">
        <v>0.9042</v>
      </c>
    </row>
    <row r="50" spans="1:2" ht="15.75" customHeight="1" x14ac:dyDescent="0.3">
      <c r="A50" s="2">
        <v>49</v>
      </c>
      <c r="B50" s="17">
        <v>0.89390000000000003</v>
      </c>
    </row>
    <row r="51" spans="1:2" ht="15.75" customHeight="1" x14ac:dyDescent="0.3">
      <c r="A51" s="2">
        <v>50</v>
      </c>
      <c r="B51" s="17">
        <v>0.88349999999999995</v>
      </c>
    </row>
    <row r="52" spans="1:2" ht="15.75" customHeight="1" x14ac:dyDescent="0.3">
      <c r="A52" s="2">
        <v>51</v>
      </c>
      <c r="B52" s="17">
        <v>0.87309999999999999</v>
      </c>
    </row>
    <row r="53" spans="1:2" ht="12.45" x14ac:dyDescent="0.3">
      <c r="A53" s="2">
        <v>52</v>
      </c>
      <c r="B53" s="17">
        <v>0.86270000000000002</v>
      </c>
    </row>
    <row r="54" spans="1:2" ht="12.45" x14ac:dyDescent="0.3">
      <c r="A54" s="2">
        <v>53</v>
      </c>
      <c r="B54" s="17">
        <v>0.85229999999999995</v>
      </c>
    </row>
    <row r="55" spans="1:2" ht="12.45" x14ac:dyDescent="0.3">
      <c r="A55" s="2">
        <v>54</v>
      </c>
      <c r="B55" s="17">
        <v>0.84189999999999998</v>
      </c>
    </row>
    <row r="56" spans="1:2" ht="12.45" x14ac:dyDescent="0.3">
      <c r="A56" s="2">
        <v>55</v>
      </c>
      <c r="B56" s="17">
        <v>0.83150000000000002</v>
      </c>
    </row>
    <row r="57" spans="1:2" ht="12.45" x14ac:dyDescent="0.3">
      <c r="A57" s="2">
        <v>56</v>
      </c>
      <c r="B57" s="17">
        <v>0.82110000000000005</v>
      </c>
    </row>
    <row r="58" spans="1:2" ht="12.45" x14ac:dyDescent="0.3">
      <c r="A58" s="2">
        <v>57</v>
      </c>
      <c r="B58" s="17">
        <v>0.81069999999999998</v>
      </c>
    </row>
    <row r="59" spans="1:2" ht="12.45" x14ac:dyDescent="0.3">
      <c r="A59" s="2">
        <v>58</v>
      </c>
      <c r="B59" s="17">
        <v>0.80030000000000001</v>
      </c>
    </row>
    <row r="60" spans="1:2" ht="12.45" x14ac:dyDescent="0.3">
      <c r="A60" s="2">
        <v>59</v>
      </c>
      <c r="B60" s="17">
        <v>0.78990000000000005</v>
      </c>
    </row>
    <row r="61" spans="1:2" ht="12.45" x14ac:dyDescent="0.3">
      <c r="A61" s="2">
        <v>60</v>
      </c>
      <c r="B61" s="17">
        <v>0.77949999999999997</v>
      </c>
    </row>
    <row r="62" spans="1:2" ht="12.45" x14ac:dyDescent="0.3">
      <c r="A62" s="2">
        <v>61</v>
      </c>
      <c r="B62" s="17">
        <v>0.76910000000000001</v>
      </c>
    </row>
    <row r="63" spans="1:2" ht="12.45" x14ac:dyDescent="0.3">
      <c r="A63" s="2">
        <v>62</v>
      </c>
      <c r="B63" s="17">
        <v>0.75870000000000004</v>
      </c>
    </row>
    <row r="64" spans="1:2" ht="12.45" x14ac:dyDescent="0.3">
      <c r="A64" s="2">
        <v>63</v>
      </c>
      <c r="B64" s="17">
        <v>0.74829999999999997</v>
      </c>
    </row>
    <row r="65" spans="1:2" ht="12.45" x14ac:dyDescent="0.3">
      <c r="A65" s="2">
        <v>64</v>
      </c>
      <c r="B65" s="17">
        <v>0.7379</v>
      </c>
    </row>
    <row r="66" spans="1:2" ht="12.45" x14ac:dyDescent="0.3">
      <c r="A66" s="2">
        <v>65</v>
      </c>
      <c r="B66" s="17">
        <v>0.72750000000000004</v>
      </c>
    </row>
    <row r="67" spans="1:2" ht="12.45" x14ac:dyDescent="0.3">
      <c r="A67" s="2">
        <v>66</v>
      </c>
      <c r="B67" s="17">
        <v>0.71709999999999996</v>
      </c>
    </row>
    <row r="68" spans="1:2" ht="12.45" x14ac:dyDescent="0.3">
      <c r="A68" s="2">
        <v>67</v>
      </c>
      <c r="B68" s="17">
        <v>0.70669999999999999</v>
      </c>
    </row>
    <row r="69" spans="1:2" ht="12.45" x14ac:dyDescent="0.3">
      <c r="A69" s="2">
        <v>68</v>
      </c>
      <c r="B69" s="17">
        <v>0.69630000000000003</v>
      </c>
    </row>
    <row r="70" spans="1:2" ht="12.45" x14ac:dyDescent="0.3">
      <c r="A70" s="2">
        <v>69</v>
      </c>
      <c r="B70" s="17">
        <v>0.68589999999999995</v>
      </c>
    </row>
    <row r="71" spans="1:2" ht="12.45" x14ac:dyDescent="0.3">
      <c r="A71" s="2">
        <v>70</v>
      </c>
      <c r="B71" s="17">
        <v>0.67549999999999999</v>
      </c>
    </row>
    <row r="72" spans="1:2" ht="12.45" x14ac:dyDescent="0.3">
      <c r="A72" s="2">
        <v>71</v>
      </c>
      <c r="B72" s="17">
        <v>0.66510000000000002</v>
      </c>
    </row>
    <row r="73" spans="1:2" ht="12.45" x14ac:dyDescent="0.3">
      <c r="A73" s="2">
        <v>72</v>
      </c>
      <c r="B73" s="17">
        <v>0.65469999999999995</v>
      </c>
    </row>
    <row r="74" spans="1:2" ht="12.45" x14ac:dyDescent="0.3">
      <c r="A74" s="2">
        <v>73</v>
      </c>
      <c r="B74" s="17">
        <v>0.64429999999999998</v>
      </c>
    </row>
    <row r="75" spans="1:2" ht="12.45" x14ac:dyDescent="0.3">
      <c r="A75" s="2">
        <v>74</v>
      </c>
      <c r="B75" s="17">
        <v>0.63390000000000002</v>
      </c>
    </row>
    <row r="76" spans="1:2" ht="12.45" x14ac:dyDescent="0.3">
      <c r="A76" s="2">
        <v>75</v>
      </c>
      <c r="B76" s="17">
        <v>0.62350000000000005</v>
      </c>
    </row>
    <row r="77" spans="1:2" ht="12.45" x14ac:dyDescent="0.3">
      <c r="A77" s="2">
        <v>76</v>
      </c>
      <c r="B77" s="17">
        <v>0.61309999999999998</v>
      </c>
    </row>
    <row r="78" spans="1:2" ht="12.45" x14ac:dyDescent="0.3">
      <c r="A78" s="2">
        <v>77</v>
      </c>
      <c r="B78" s="17">
        <v>0.60219999999999996</v>
      </c>
    </row>
    <row r="79" spans="1:2" ht="12.45" x14ac:dyDescent="0.3">
      <c r="A79" s="2">
        <v>78</v>
      </c>
      <c r="B79" s="17">
        <v>0.59060000000000001</v>
      </c>
    </row>
    <row r="80" spans="1:2" ht="12.45" x14ac:dyDescent="0.3">
      <c r="A80" s="2">
        <v>79</v>
      </c>
      <c r="B80" s="17">
        <v>0.57809999999999995</v>
      </c>
    </row>
    <row r="81" spans="1:2" ht="12.45" x14ac:dyDescent="0.3">
      <c r="A81" s="2">
        <v>80</v>
      </c>
      <c r="B81" s="17">
        <v>0.56479999999999997</v>
      </c>
    </row>
    <row r="82" spans="1:2" ht="12.45" x14ac:dyDescent="0.3">
      <c r="A82" s="2">
        <v>81</v>
      </c>
      <c r="B82" s="17">
        <v>0.55069999999999997</v>
      </c>
    </row>
    <row r="83" spans="1:2" ht="12.45" x14ac:dyDescent="0.3">
      <c r="A83" s="2">
        <v>82</v>
      </c>
      <c r="B83" s="17">
        <v>0.53590000000000004</v>
      </c>
    </row>
    <row r="84" spans="1:2" ht="12.45" x14ac:dyDescent="0.3">
      <c r="A84" s="2">
        <v>83</v>
      </c>
      <c r="B84" s="17">
        <v>0.5202</v>
      </c>
    </row>
    <row r="85" spans="1:2" ht="12.45" x14ac:dyDescent="0.3">
      <c r="A85" s="2">
        <v>84</v>
      </c>
      <c r="B85" s="17">
        <v>0.50370000000000004</v>
      </c>
    </row>
    <row r="86" spans="1:2" ht="12.45" x14ac:dyDescent="0.3">
      <c r="A86" s="2">
        <v>85</v>
      </c>
      <c r="B86" s="17">
        <v>0.48649999999999999</v>
      </c>
    </row>
    <row r="87" spans="1:2" ht="12.45" x14ac:dyDescent="0.3">
      <c r="A87" s="2">
        <v>86</v>
      </c>
      <c r="B87" s="17">
        <v>0.46839999999999998</v>
      </c>
    </row>
    <row r="88" spans="1:2" ht="12.45" x14ac:dyDescent="0.3">
      <c r="A88" s="2">
        <v>87</v>
      </c>
      <c r="B88" s="17">
        <v>0.4496</v>
      </c>
    </row>
    <row r="89" spans="1:2" ht="12.45" x14ac:dyDescent="0.3">
      <c r="A89" s="2">
        <v>88</v>
      </c>
      <c r="B89" s="17">
        <v>0.4299</v>
      </c>
    </row>
    <row r="90" spans="1:2" ht="12.45" x14ac:dyDescent="0.3">
      <c r="A90" s="2">
        <v>89</v>
      </c>
      <c r="B90" s="17">
        <v>0.40939999999999999</v>
      </c>
    </row>
    <row r="91" spans="1:2" ht="12.45" x14ac:dyDescent="0.3">
      <c r="A91" s="2">
        <v>90</v>
      </c>
      <c r="B91" s="17">
        <v>0.38819999999999999</v>
      </c>
    </row>
    <row r="92" spans="1:2" ht="12.45" x14ac:dyDescent="0.3">
      <c r="A92" s="2">
        <v>91</v>
      </c>
      <c r="B92" s="17">
        <v>0.36609999999999998</v>
      </c>
    </row>
    <row r="93" spans="1:2" ht="12.45" x14ac:dyDescent="0.3">
      <c r="A93" s="2">
        <v>92</v>
      </c>
      <c r="B93" s="17">
        <v>0.34329999999999999</v>
      </c>
    </row>
    <row r="94" spans="1:2" ht="12.45" x14ac:dyDescent="0.3">
      <c r="A94" s="2">
        <v>93</v>
      </c>
      <c r="B94" s="17">
        <v>0.3196</v>
      </c>
    </row>
    <row r="95" spans="1:2" ht="12.45" x14ac:dyDescent="0.3">
      <c r="A95" s="2">
        <v>94</v>
      </c>
      <c r="B95" s="17">
        <v>0.29520000000000002</v>
      </c>
    </row>
    <row r="96" spans="1:2" ht="12.45" x14ac:dyDescent="0.3">
      <c r="A96" s="2">
        <v>95</v>
      </c>
      <c r="B96" s="17">
        <v>0.27</v>
      </c>
    </row>
    <row r="97" spans="1:2" ht="12.45" x14ac:dyDescent="0.3">
      <c r="A97" s="2">
        <v>96</v>
      </c>
      <c r="B97" s="17">
        <v>0.24390000000000001</v>
      </c>
    </row>
    <row r="98" spans="1:2" ht="12.45" x14ac:dyDescent="0.3">
      <c r="A98" s="2">
        <v>97</v>
      </c>
      <c r="B98" s="17">
        <v>0.21709999999999999</v>
      </c>
    </row>
    <row r="99" spans="1:2" ht="12.45" x14ac:dyDescent="0.3">
      <c r="A99" s="2">
        <v>98</v>
      </c>
      <c r="B99" s="17">
        <v>0.18940000000000001</v>
      </c>
    </row>
    <row r="100" spans="1:2" ht="12.45" x14ac:dyDescent="0.3">
      <c r="A100" s="2">
        <v>99</v>
      </c>
      <c r="B100" s="17">
        <v>0.161</v>
      </c>
    </row>
    <row r="101" spans="1:2" ht="12.45" x14ac:dyDescent="0.3">
      <c r="A101" s="2"/>
      <c r="B101" s="17"/>
    </row>
    <row r="102" spans="1:2" ht="12.45" x14ac:dyDescent="0.3">
      <c r="A102" s="2"/>
      <c r="B102" s="17"/>
    </row>
    <row r="103" spans="1:2" ht="12.45" x14ac:dyDescent="0.3">
      <c r="A103" s="2"/>
      <c r="B103" s="17"/>
    </row>
    <row r="104" spans="1:2" ht="12.45" x14ac:dyDescent="0.3">
      <c r="A104" s="2"/>
      <c r="B104" s="17"/>
    </row>
    <row r="105" spans="1:2" ht="12.45" x14ac:dyDescent="0.3">
      <c r="A105" s="2"/>
      <c r="B105" s="17"/>
    </row>
    <row r="106" spans="1:2" ht="12.45" x14ac:dyDescent="0.3">
      <c r="A106" s="2"/>
      <c r="B106" s="17"/>
    </row>
    <row r="107" spans="1:2" ht="12.45" x14ac:dyDescent="0.3">
      <c r="A107" s="2"/>
      <c r="B107" s="17"/>
    </row>
    <row r="108" spans="1:2" ht="12.45" x14ac:dyDescent="0.3">
      <c r="A108" s="2"/>
      <c r="B108" s="17"/>
    </row>
    <row r="109" spans="1:2" ht="12.45" x14ac:dyDescent="0.3">
      <c r="A109" s="2"/>
      <c r="B109" s="17"/>
    </row>
    <row r="110" spans="1:2" ht="12.45" x14ac:dyDescent="0.3">
      <c r="A110" s="2"/>
      <c r="B110" s="17"/>
    </row>
    <row r="111" spans="1:2" ht="12.45" x14ac:dyDescent="0.3">
      <c r="A111" s="2"/>
      <c r="B111" s="17"/>
    </row>
    <row r="112" spans="1:2" ht="12.45" x14ac:dyDescent="0.3">
      <c r="A112" s="2"/>
      <c r="B112" s="17"/>
    </row>
    <row r="113" spans="1:2" ht="12.45" x14ac:dyDescent="0.3">
      <c r="A113" s="2"/>
      <c r="B113" s="1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B111"/>
  <sheetViews>
    <sheetView workbookViewId="0">
      <pane ySplit="1" topLeftCell="A2" activePane="bottomLeft" state="frozen"/>
      <selection activeCell="C8" sqref="C8"/>
      <selection pane="bottomLeft"/>
    </sheetView>
  </sheetViews>
  <sheetFormatPr defaultColWidth="12.53515625" defaultRowHeight="15.75" customHeight="1" x14ac:dyDescent="0.3"/>
  <cols>
    <col min="1" max="1" width="12.53515625" style="3"/>
    <col min="2" max="2" width="12.53515625" style="18"/>
    <col min="3" max="16384" width="12.53515625" style="3"/>
  </cols>
  <sheetData>
    <row r="1" spans="1:2" s="10" customFormat="1" ht="15.75" customHeight="1" x14ac:dyDescent="0.3">
      <c r="A1" s="4" t="s">
        <v>4</v>
      </c>
      <c r="B1" s="16" t="s">
        <v>9</v>
      </c>
    </row>
    <row r="2" spans="1:2" s="10" customFormat="1" ht="15.75" customHeight="1" x14ac:dyDescent="0.3">
      <c r="A2" s="2">
        <v>1</v>
      </c>
      <c r="B2" s="17">
        <v>1</v>
      </c>
    </row>
    <row r="3" spans="1:2" s="10" customFormat="1" ht="15.75" customHeight="1" x14ac:dyDescent="0.3">
      <c r="A3" s="2">
        <v>2</v>
      </c>
      <c r="B3" s="17">
        <v>1</v>
      </c>
    </row>
    <row r="4" spans="1:2" s="10" customFormat="1" ht="15.75" customHeight="1" x14ac:dyDescent="0.3">
      <c r="A4" s="2">
        <v>3</v>
      </c>
      <c r="B4" s="17">
        <v>1</v>
      </c>
    </row>
    <row r="5" spans="1:2" s="10" customFormat="1" ht="15.75" customHeight="1" x14ac:dyDescent="0.3">
      <c r="A5" s="2">
        <v>4</v>
      </c>
      <c r="B5" s="17">
        <v>1</v>
      </c>
    </row>
    <row r="6" spans="1:2" s="10" customFormat="1" ht="15.75" customHeight="1" x14ac:dyDescent="0.3">
      <c r="A6" s="2">
        <v>5</v>
      </c>
      <c r="B6" s="17">
        <v>1</v>
      </c>
    </row>
    <row r="7" spans="1:2" s="10" customFormat="1" ht="15.75" customHeight="1" x14ac:dyDescent="0.3">
      <c r="A7" s="2">
        <v>6</v>
      </c>
      <c r="B7" s="17">
        <v>1</v>
      </c>
    </row>
    <row r="8" spans="1:2" s="10" customFormat="1" ht="15.75" customHeight="1" x14ac:dyDescent="0.3">
      <c r="A8" s="2">
        <v>7</v>
      </c>
      <c r="B8" s="17">
        <v>1</v>
      </c>
    </row>
    <row r="9" spans="1:2" s="10" customFormat="1" ht="15.75" customHeight="1" x14ac:dyDescent="0.3">
      <c r="A9" s="2">
        <v>8</v>
      </c>
      <c r="B9" s="17">
        <v>1</v>
      </c>
    </row>
    <row r="10" spans="1:2" s="10" customFormat="1" ht="15.75" customHeight="1" x14ac:dyDescent="0.3">
      <c r="A10" s="2">
        <v>9</v>
      </c>
      <c r="B10" s="17">
        <v>1</v>
      </c>
    </row>
    <row r="11" spans="1:2" s="10" customFormat="1" ht="15.75" customHeight="1" x14ac:dyDescent="0.3">
      <c r="A11" s="2">
        <v>10</v>
      </c>
      <c r="B11" s="17">
        <v>1</v>
      </c>
    </row>
    <row r="12" spans="1:2" s="10" customFormat="1" ht="15.75" customHeight="1" x14ac:dyDescent="0.3">
      <c r="A12" s="2">
        <v>11</v>
      </c>
      <c r="B12" s="17">
        <v>1</v>
      </c>
    </row>
    <row r="13" spans="1:2" s="10" customFormat="1" ht="15.75" customHeight="1" x14ac:dyDescent="0.3">
      <c r="A13" s="2">
        <v>12</v>
      </c>
      <c r="B13" s="17">
        <v>1</v>
      </c>
    </row>
    <row r="14" spans="1:2" s="10" customFormat="1" ht="15.75" customHeight="1" x14ac:dyDescent="0.3">
      <c r="A14" s="2">
        <v>13</v>
      </c>
      <c r="B14" s="17">
        <v>1</v>
      </c>
    </row>
    <row r="15" spans="1:2" s="10" customFormat="1" ht="15.75" customHeight="1" x14ac:dyDescent="0.3">
      <c r="A15" s="2">
        <v>14</v>
      </c>
      <c r="B15" s="17">
        <v>1</v>
      </c>
    </row>
    <row r="16" spans="1:2" s="10" customFormat="1" ht="15.75" customHeight="1" x14ac:dyDescent="0.3">
      <c r="A16" s="2">
        <v>15</v>
      </c>
      <c r="B16" s="17">
        <v>1</v>
      </c>
    </row>
    <row r="17" spans="1:2" s="10" customFormat="1" ht="15.75" customHeight="1" x14ac:dyDescent="0.3">
      <c r="A17" s="2">
        <v>16</v>
      </c>
      <c r="B17" s="17">
        <v>1</v>
      </c>
    </row>
    <row r="18" spans="1:2" s="10" customFormat="1" ht="15.75" customHeight="1" x14ac:dyDescent="0.3">
      <c r="A18" s="2">
        <v>17</v>
      </c>
      <c r="B18" s="17">
        <v>1</v>
      </c>
    </row>
    <row r="19" spans="1:2" s="10" customFormat="1" ht="15.75" customHeight="1" x14ac:dyDescent="0.3">
      <c r="A19" s="2">
        <v>18</v>
      </c>
      <c r="B19" s="17">
        <v>1</v>
      </c>
    </row>
    <row r="20" spans="1:2" s="10" customFormat="1" ht="15.75" customHeight="1" x14ac:dyDescent="0.3">
      <c r="A20" s="2">
        <v>19</v>
      </c>
      <c r="B20" s="17">
        <v>1</v>
      </c>
    </row>
    <row r="21" spans="1:2" s="10" customFormat="1" ht="15.75" customHeight="1" x14ac:dyDescent="0.3">
      <c r="A21" s="2">
        <v>20</v>
      </c>
      <c r="B21" s="17">
        <v>1</v>
      </c>
    </row>
    <row r="22" spans="1:2" s="10" customFormat="1" ht="15.75" customHeight="1" x14ac:dyDescent="0.3">
      <c r="A22" s="2">
        <v>21</v>
      </c>
      <c r="B22" s="17">
        <v>1</v>
      </c>
    </row>
    <row r="23" spans="1:2" s="10" customFormat="1" ht="15.75" customHeight="1" x14ac:dyDescent="0.3">
      <c r="A23" s="2">
        <v>22</v>
      </c>
      <c r="B23" s="17">
        <v>1</v>
      </c>
    </row>
    <row r="24" spans="1:2" s="10" customFormat="1" ht="15.75" customHeight="1" x14ac:dyDescent="0.3">
      <c r="A24" s="2">
        <v>23</v>
      </c>
      <c r="B24" s="17">
        <v>1</v>
      </c>
    </row>
    <row r="25" spans="1:2" s="10" customFormat="1" ht="15.75" customHeight="1" x14ac:dyDescent="0.3">
      <c r="A25" s="2">
        <v>24</v>
      </c>
      <c r="B25" s="17">
        <v>1</v>
      </c>
    </row>
    <row r="26" spans="1:2" s="10" customFormat="1" ht="15.75" customHeight="1" x14ac:dyDescent="0.3">
      <c r="A26" s="2">
        <v>25</v>
      </c>
      <c r="B26" s="17">
        <v>1</v>
      </c>
    </row>
    <row r="27" spans="1:2" s="10" customFormat="1" ht="15.75" customHeight="1" x14ac:dyDescent="0.3">
      <c r="A27" s="2">
        <v>26</v>
      </c>
      <c r="B27" s="17">
        <v>1</v>
      </c>
    </row>
    <row r="28" spans="1:2" s="10" customFormat="1" ht="15.75" customHeight="1" x14ac:dyDescent="0.3">
      <c r="A28" s="2">
        <v>27</v>
      </c>
      <c r="B28" s="17">
        <v>1</v>
      </c>
    </row>
    <row r="29" spans="1:2" s="10" customFormat="1" ht="15.75" customHeight="1" x14ac:dyDescent="0.3">
      <c r="A29" s="2">
        <v>28</v>
      </c>
      <c r="B29" s="17">
        <v>1</v>
      </c>
    </row>
    <row r="30" spans="1:2" s="10" customFormat="1" ht="15.75" customHeight="1" x14ac:dyDescent="0.3">
      <c r="A30" s="2">
        <v>29</v>
      </c>
      <c r="B30" s="17">
        <v>1</v>
      </c>
    </row>
    <row r="31" spans="1:2" s="10" customFormat="1" ht="15.75" customHeight="1" x14ac:dyDescent="0.3">
      <c r="A31" s="2">
        <v>30</v>
      </c>
      <c r="B31" s="17">
        <v>1</v>
      </c>
    </row>
    <row r="32" spans="1:2" ht="15.75" customHeight="1" x14ac:dyDescent="0.3">
      <c r="A32" s="2">
        <v>31</v>
      </c>
      <c r="B32" s="17">
        <v>1</v>
      </c>
    </row>
    <row r="33" spans="1:2" ht="15.75" customHeight="1" x14ac:dyDescent="0.3">
      <c r="A33" s="2">
        <v>32</v>
      </c>
      <c r="B33" s="17">
        <v>0.99980000000000002</v>
      </c>
    </row>
    <row r="34" spans="1:2" ht="15.75" customHeight="1" x14ac:dyDescent="0.3">
      <c r="A34" s="2">
        <v>33</v>
      </c>
      <c r="B34" s="17">
        <v>0.99880000000000002</v>
      </c>
    </row>
    <row r="35" spans="1:2" ht="15.75" customHeight="1" x14ac:dyDescent="0.3">
      <c r="A35" s="2">
        <v>34</v>
      </c>
      <c r="B35" s="17">
        <v>0.99709999999999999</v>
      </c>
    </row>
    <row r="36" spans="1:2" ht="15.75" customHeight="1" x14ac:dyDescent="0.3">
      <c r="A36" s="2">
        <v>35</v>
      </c>
      <c r="B36" s="17">
        <v>0.99450000000000005</v>
      </c>
    </row>
    <row r="37" spans="1:2" ht="15.75" customHeight="1" x14ac:dyDescent="0.3">
      <c r="A37" s="2">
        <v>36</v>
      </c>
      <c r="B37" s="17">
        <v>0.99109999999999998</v>
      </c>
    </row>
    <row r="38" spans="1:2" ht="15.75" customHeight="1" x14ac:dyDescent="0.3">
      <c r="A38" s="2">
        <v>37</v>
      </c>
      <c r="B38" s="17">
        <v>0.98699999999999999</v>
      </c>
    </row>
    <row r="39" spans="1:2" ht="15.75" customHeight="1" x14ac:dyDescent="0.3">
      <c r="A39" s="2">
        <v>38</v>
      </c>
      <c r="B39" s="17">
        <v>0.98199999999999998</v>
      </c>
    </row>
    <row r="40" spans="1:2" ht="15.75" customHeight="1" x14ac:dyDescent="0.3">
      <c r="A40" s="2">
        <v>39</v>
      </c>
      <c r="B40" s="17">
        <v>0.97619999999999996</v>
      </c>
    </row>
    <row r="41" spans="1:2" ht="15.75" customHeight="1" x14ac:dyDescent="0.3">
      <c r="A41" s="2">
        <v>40</v>
      </c>
      <c r="B41" s="17">
        <v>0.96960000000000002</v>
      </c>
    </row>
    <row r="42" spans="1:2" ht="15.75" customHeight="1" x14ac:dyDescent="0.3">
      <c r="A42" s="2">
        <v>41</v>
      </c>
      <c r="B42" s="17">
        <v>0.96230000000000004</v>
      </c>
    </row>
    <row r="43" spans="1:2" ht="15.75" customHeight="1" x14ac:dyDescent="0.3">
      <c r="A43" s="2">
        <v>42</v>
      </c>
      <c r="B43" s="17">
        <v>0.95450000000000002</v>
      </c>
    </row>
    <row r="44" spans="1:2" ht="15.75" customHeight="1" x14ac:dyDescent="0.3">
      <c r="A44" s="2">
        <v>43</v>
      </c>
      <c r="B44" s="17">
        <v>0.94669999999999999</v>
      </c>
    </row>
    <row r="45" spans="1:2" ht="15.75" customHeight="1" x14ac:dyDescent="0.3">
      <c r="A45" s="2">
        <v>44</v>
      </c>
      <c r="B45" s="17">
        <v>0.93889999999999996</v>
      </c>
    </row>
    <row r="46" spans="1:2" ht="15.75" customHeight="1" x14ac:dyDescent="0.3">
      <c r="A46" s="2">
        <v>45</v>
      </c>
      <c r="B46" s="17">
        <v>0.93110000000000004</v>
      </c>
    </row>
    <row r="47" spans="1:2" ht="15.75" customHeight="1" x14ac:dyDescent="0.3">
      <c r="A47" s="2">
        <v>46</v>
      </c>
      <c r="B47" s="17">
        <v>0.9234</v>
      </c>
    </row>
    <row r="48" spans="1:2" ht="15.75" customHeight="1" x14ac:dyDescent="0.3">
      <c r="A48" s="2">
        <v>47</v>
      </c>
      <c r="B48" s="17">
        <v>0.91559999999999997</v>
      </c>
    </row>
    <row r="49" spans="1:2" ht="15.75" customHeight="1" x14ac:dyDescent="0.3">
      <c r="A49" s="2">
        <v>48</v>
      </c>
      <c r="B49" s="17">
        <v>0.90780000000000005</v>
      </c>
    </row>
    <row r="50" spans="1:2" ht="15.75" customHeight="1" x14ac:dyDescent="0.3">
      <c r="A50" s="2">
        <v>49</v>
      </c>
      <c r="B50" s="17">
        <v>0.9</v>
      </c>
    </row>
    <row r="51" spans="1:2" ht="12.45" x14ac:dyDescent="0.3">
      <c r="A51" s="2">
        <v>50</v>
      </c>
      <c r="B51" s="17">
        <v>0.89219999999999999</v>
      </c>
    </row>
    <row r="52" spans="1:2" ht="12.45" x14ac:dyDescent="0.3">
      <c r="A52" s="2">
        <v>51</v>
      </c>
      <c r="B52" s="17">
        <v>0.88449999999999995</v>
      </c>
    </row>
    <row r="53" spans="1:2" ht="12.45" x14ac:dyDescent="0.3">
      <c r="A53" s="2">
        <v>52</v>
      </c>
      <c r="B53" s="17">
        <v>0.87670000000000003</v>
      </c>
    </row>
    <row r="54" spans="1:2" ht="12.45" x14ac:dyDescent="0.3">
      <c r="A54" s="2">
        <v>53</v>
      </c>
      <c r="B54" s="17">
        <v>0.86890000000000001</v>
      </c>
    </row>
    <row r="55" spans="1:2" ht="12.45" x14ac:dyDescent="0.3">
      <c r="A55" s="2">
        <v>54</v>
      </c>
      <c r="B55" s="17">
        <v>0.86109999999999998</v>
      </c>
    </row>
    <row r="56" spans="1:2" ht="12.45" x14ac:dyDescent="0.3">
      <c r="A56" s="2">
        <v>55</v>
      </c>
      <c r="B56" s="17">
        <v>0.85329999999999995</v>
      </c>
    </row>
    <row r="57" spans="1:2" ht="12.45" x14ac:dyDescent="0.3">
      <c r="A57" s="2">
        <v>56</v>
      </c>
      <c r="B57" s="17">
        <v>0.84560000000000002</v>
      </c>
    </row>
    <row r="58" spans="1:2" ht="12.45" x14ac:dyDescent="0.3">
      <c r="A58" s="2">
        <v>57</v>
      </c>
      <c r="B58" s="17">
        <v>0.83779999999999999</v>
      </c>
    </row>
    <row r="59" spans="1:2" ht="12.45" x14ac:dyDescent="0.3">
      <c r="A59" s="2">
        <v>58</v>
      </c>
      <c r="B59" s="17">
        <v>0.83</v>
      </c>
    </row>
    <row r="60" spans="1:2" ht="12.45" x14ac:dyDescent="0.3">
      <c r="A60" s="2">
        <v>59</v>
      </c>
      <c r="B60" s="17">
        <v>0.82220000000000004</v>
      </c>
    </row>
    <row r="61" spans="1:2" ht="12.45" x14ac:dyDescent="0.3">
      <c r="A61" s="2">
        <v>60</v>
      </c>
      <c r="B61" s="17">
        <v>0.81440000000000001</v>
      </c>
    </row>
    <row r="62" spans="1:2" ht="12.45" x14ac:dyDescent="0.3">
      <c r="A62" s="2">
        <v>61</v>
      </c>
      <c r="B62" s="17">
        <v>0.80669999999999997</v>
      </c>
    </row>
    <row r="63" spans="1:2" ht="12.45" x14ac:dyDescent="0.3">
      <c r="A63" s="2">
        <v>62</v>
      </c>
      <c r="B63" s="17">
        <v>0.79890000000000005</v>
      </c>
    </row>
    <row r="64" spans="1:2" ht="12.45" x14ac:dyDescent="0.3">
      <c r="A64" s="2">
        <v>63</v>
      </c>
      <c r="B64" s="17">
        <v>0.79110000000000003</v>
      </c>
    </row>
    <row r="65" spans="1:2" ht="12.45" x14ac:dyDescent="0.3">
      <c r="A65" s="2">
        <v>64</v>
      </c>
      <c r="B65" s="17">
        <v>0.7833</v>
      </c>
    </row>
    <row r="66" spans="1:2" ht="12.45" x14ac:dyDescent="0.3">
      <c r="A66" s="2">
        <v>65</v>
      </c>
      <c r="B66" s="17">
        <v>0.77549999999999997</v>
      </c>
    </row>
    <row r="67" spans="1:2" ht="12.45" x14ac:dyDescent="0.3">
      <c r="A67" s="2">
        <v>66</v>
      </c>
      <c r="B67" s="17">
        <v>0.76780000000000004</v>
      </c>
    </row>
    <row r="68" spans="1:2" ht="12.45" x14ac:dyDescent="0.3">
      <c r="A68" s="2">
        <v>67</v>
      </c>
      <c r="B68" s="17">
        <v>0.76</v>
      </c>
    </row>
    <row r="69" spans="1:2" ht="12.45" x14ac:dyDescent="0.3">
      <c r="A69" s="2">
        <v>68</v>
      </c>
      <c r="B69" s="17">
        <v>0.75219999999999998</v>
      </c>
    </row>
    <row r="70" spans="1:2" ht="12.45" x14ac:dyDescent="0.3">
      <c r="A70" s="2">
        <v>69</v>
      </c>
      <c r="B70" s="17">
        <v>0.74439999999999995</v>
      </c>
    </row>
    <row r="71" spans="1:2" ht="12.45" x14ac:dyDescent="0.3">
      <c r="A71" s="2">
        <v>70</v>
      </c>
      <c r="B71" s="17">
        <v>0.73660000000000003</v>
      </c>
    </row>
    <row r="72" spans="1:2" ht="12.45" x14ac:dyDescent="0.3">
      <c r="A72" s="2">
        <v>71</v>
      </c>
      <c r="B72" s="17">
        <v>0.72850000000000004</v>
      </c>
    </row>
    <row r="73" spans="1:2" ht="12.45" x14ac:dyDescent="0.3">
      <c r="A73" s="2">
        <v>72</v>
      </c>
      <c r="B73" s="17">
        <v>0.71970000000000001</v>
      </c>
    </row>
    <row r="74" spans="1:2" ht="12.45" x14ac:dyDescent="0.3">
      <c r="A74" s="2">
        <v>73</v>
      </c>
      <c r="B74" s="17">
        <v>0.71020000000000005</v>
      </c>
    </row>
    <row r="75" spans="1:2" ht="12.45" x14ac:dyDescent="0.3">
      <c r="A75" s="2">
        <v>74</v>
      </c>
      <c r="B75" s="17">
        <v>0.70009999999999994</v>
      </c>
    </row>
    <row r="76" spans="1:2" ht="12.45" x14ac:dyDescent="0.3">
      <c r="A76" s="2">
        <v>75</v>
      </c>
      <c r="B76" s="17">
        <v>0.68920000000000003</v>
      </c>
    </row>
    <row r="77" spans="1:2" ht="12.45" x14ac:dyDescent="0.3">
      <c r="A77" s="2">
        <v>76</v>
      </c>
      <c r="B77" s="17">
        <v>0.67769999999999997</v>
      </c>
    </row>
    <row r="78" spans="1:2" ht="12.45" x14ac:dyDescent="0.3">
      <c r="A78" s="2">
        <v>77</v>
      </c>
      <c r="B78" s="17">
        <v>0.66549999999999998</v>
      </c>
    </row>
    <row r="79" spans="1:2" ht="12.45" x14ac:dyDescent="0.3">
      <c r="A79" s="2">
        <v>78</v>
      </c>
      <c r="B79" s="17">
        <v>0.65259999999999996</v>
      </c>
    </row>
    <row r="80" spans="1:2" ht="12.45" x14ac:dyDescent="0.3">
      <c r="A80" s="2">
        <v>79</v>
      </c>
      <c r="B80" s="17">
        <v>0.63900000000000001</v>
      </c>
    </row>
    <row r="81" spans="1:2" ht="12.45" x14ac:dyDescent="0.3">
      <c r="A81" s="2">
        <v>80</v>
      </c>
      <c r="B81" s="17">
        <v>0.62470000000000003</v>
      </c>
    </row>
    <row r="82" spans="1:2" ht="12.45" x14ac:dyDescent="0.3">
      <c r="A82" s="2">
        <v>81</v>
      </c>
      <c r="B82" s="17">
        <v>0.60980000000000001</v>
      </c>
    </row>
    <row r="83" spans="1:2" ht="12.45" x14ac:dyDescent="0.3">
      <c r="A83" s="2">
        <v>82</v>
      </c>
      <c r="B83" s="17">
        <v>0.59419999999999995</v>
      </c>
    </row>
    <row r="84" spans="1:2" ht="12.45" x14ac:dyDescent="0.3">
      <c r="A84" s="2">
        <v>83</v>
      </c>
      <c r="B84" s="17">
        <v>0.57789999999999997</v>
      </c>
    </row>
    <row r="85" spans="1:2" ht="12.45" x14ac:dyDescent="0.3">
      <c r="A85" s="2">
        <v>84</v>
      </c>
      <c r="B85" s="17">
        <v>0.56089999999999995</v>
      </c>
    </row>
    <row r="86" spans="1:2" ht="12.45" x14ac:dyDescent="0.3">
      <c r="A86" s="2">
        <v>85</v>
      </c>
      <c r="B86" s="17">
        <v>0.54320000000000002</v>
      </c>
    </row>
    <row r="87" spans="1:2" ht="12.45" x14ac:dyDescent="0.3">
      <c r="A87" s="2">
        <v>86</v>
      </c>
      <c r="B87" s="17">
        <v>0.52490000000000003</v>
      </c>
    </row>
    <row r="88" spans="1:2" ht="12.45" x14ac:dyDescent="0.3">
      <c r="A88" s="2">
        <v>87</v>
      </c>
      <c r="B88" s="17">
        <v>0.50580000000000003</v>
      </c>
    </row>
    <row r="89" spans="1:2" ht="12.45" x14ac:dyDescent="0.3">
      <c r="A89" s="2">
        <v>88</v>
      </c>
      <c r="B89" s="17">
        <v>0.48609999999999998</v>
      </c>
    </row>
    <row r="90" spans="1:2" ht="12.45" x14ac:dyDescent="0.3">
      <c r="A90" s="2">
        <v>89</v>
      </c>
      <c r="B90" s="17">
        <v>0.4657</v>
      </c>
    </row>
    <row r="91" spans="1:2" ht="12.45" x14ac:dyDescent="0.3">
      <c r="A91" s="2">
        <v>90</v>
      </c>
      <c r="B91" s="17">
        <v>0.4446</v>
      </c>
    </row>
    <row r="92" spans="1:2" ht="12.45" x14ac:dyDescent="0.3">
      <c r="A92" s="2">
        <v>91</v>
      </c>
      <c r="B92" s="17">
        <v>0.4229</v>
      </c>
    </row>
    <row r="93" spans="1:2" ht="12.45" x14ac:dyDescent="0.3">
      <c r="A93" s="2">
        <v>92</v>
      </c>
      <c r="B93" s="17">
        <v>0.40039999999999998</v>
      </c>
    </row>
    <row r="94" spans="1:2" ht="12.45" x14ac:dyDescent="0.3">
      <c r="A94" s="2">
        <v>93</v>
      </c>
      <c r="B94" s="17">
        <v>0.37730000000000002</v>
      </c>
    </row>
    <row r="95" spans="1:2" ht="12.45" x14ac:dyDescent="0.3">
      <c r="A95" s="2">
        <v>94</v>
      </c>
      <c r="B95" s="17">
        <v>0.35349999999999998</v>
      </c>
    </row>
    <row r="96" spans="1:2" ht="12.45" x14ac:dyDescent="0.3">
      <c r="A96" s="2">
        <v>95</v>
      </c>
      <c r="B96" s="17">
        <v>0.32900000000000001</v>
      </c>
    </row>
    <row r="97" spans="1:2" ht="12.45" x14ac:dyDescent="0.3">
      <c r="A97" s="2">
        <v>96</v>
      </c>
      <c r="B97" s="17">
        <v>0.3039</v>
      </c>
    </row>
    <row r="98" spans="1:2" ht="12.45" x14ac:dyDescent="0.3">
      <c r="A98" s="2">
        <v>97</v>
      </c>
      <c r="B98" s="17">
        <v>0.27800000000000002</v>
      </c>
    </row>
    <row r="99" spans="1:2" ht="12.45" x14ac:dyDescent="0.3">
      <c r="A99" s="2">
        <v>98</v>
      </c>
      <c r="B99" s="17">
        <v>0.2515</v>
      </c>
    </row>
    <row r="100" spans="1:2" ht="12.45" x14ac:dyDescent="0.3">
      <c r="A100" s="2">
        <v>99</v>
      </c>
      <c r="B100" s="17">
        <v>0.22420000000000001</v>
      </c>
    </row>
    <row r="101" spans="1:2" ht="12.45" x14ac:dyDescent="0.3">
      <c r="A101" s="2"/>
      <c r="B101" s="17"/>
    </row>
    <row r="102" spans="1:2" ht="12.45" x14ac:dyDescent="0.3">
      <c r="A102" s="2"/>
      <c r="B102" s="17"/>
    </row>
    <row r="103" spans="1:2" ht="12.45" x14ac:dyDescent="0.3">
      <c r="A103" s="2"/>
      <c r="B103" s="17"/>
    </row>
    <row r="104" spans="1:2" ht="12.45" x14ac:dyDescent="0.3">
      <c r="A104" s="2"/>
      <c r="B104" s="17"/>
    </row>
    <row r="105" spans="1:2" ht="12.45" x14ac:dyDescent="0.3">
      <c r="A105" s="2"/>
      <c r="B105" s="17"/>
    </row>
    <row r="106" spans="1:2" ht="12.45" x14ac:dyDescent="0.3">
      <c r="A106" s="2"/>
      <c r="B106" s="17"/>
    </row>
    <row r="107" spans="1:2" ht="12.45" x14ac:dyDescent="0.3">
      <c r="A107" s="2"/>
      <c r="B107" s="17"/>
    </row>
    <row r="108" spans="1:2" ht="12.45" x14ac:dyDescent="0.3">
      <c r="A108" s="2"/>
      <c r="B108" s="17"/>
    </row>
    <row r="109" spans="1:2" ht="12.45" x14ac:dyDescent="0.3">
      <c r="A109" s="2"/>
      <c r="B109" s="17"/>
    </row>
    <row r="110" spans="1:2" ht="12.45" x14ac:dyDescent="0.3">
      <c r="A110" s="2"/>
      <c r="B110" s="17"/>
    </row>
    <row r="111" spans="1:2" ht="12.45" x14ac:dyDescent="0.3">
      <c r="A111" s="2"/>
      <c r="B111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AE322"/>
  <sheetViews>
    <sheetView workbookViewId="0">
      <pane ySplit="1" topLeftCell="A2" activePane="bottomLeft" state="frozen"/>
      <selection pane="bottomLeft"/>
    </sheetView>
  </sheetViews>
  <sheetFormatPr defaultColWidth="13" defaultRowHeight="12.45" outlineLevelCol="1" x14ac:dyDescent="0.3"/>
  <cols>
    <col min="1" max="1" width="10.3828125" style="3" bestFit="1" customWidth="1"/>
    <col min="2" max="2" width="15.61328125" style="3" bestFit="1" customWidth="1"/>
    <col min="3" max="3" width="7.15234375" style="3" bestFit="1" customWidth="1"/>
    <col min="4" max="4" width="4.23046875" style="3" bestFit="1" customWidth="1"/>
    <col min="5" max="5" width="30.3828125" style="3" customWidth="1" collapsed="1"/>
    <col min="6" max="6" width="50.4609375" style="3" hidden="1" customWidth="1" outlineLevel="1"/>
    <col min="7" max="7" width="8.3828125" style="3" bestFit="1" customWidth="1"/>
    <col min="8" max="8" width="9.3828125" style="3" bestFit="1" customWidth="1"/>
    <col min="9" max="9" width="5.15234375" style="3" bestFit="1" customWidth="1"/>
    <col min="10" max="10" width="12.84375" style="40" bestFit="1" customWidth="1"/>
    <col min="11" max="13" width="13" style="3"/>
    <col min="14" max="22" width="2.84375" style="3" bestFit="1" customWidth="1"/>
    <col min="23" max="23" width="2.84375" style="2" bestFit="1" customWidth="1"/>
    <col min="24" max="16384" width="13" style="3"/>
  </cols>
  <sheetData>
    <row r="1" spans="1:31" s="10" customFormat="1" x14ac:dyDescent="0.3">
      <c r="A1" s="4" t="s">
        <v>7</v>
      </c>
      <c r="B1" s="4" t="s">
        <v>8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25</v>
      </c>
      <c r="H1" s="4" t="s">
        <v>10</v>
      </c>
      <c r="I1" s="4" t="s">
        <v>11</v>
      </c>
      <c r="J1" s="39" t="s">
        <v>12</v>
      </c>
      <c r="N1" s="3"/>
      <c r="O1" s="3"/>
      <c r="P1" s="3"/>
      <c r="Q1" s="3"/>
      <c r="R1" s="3"/>
      <c r="S1" s="3"/>
      <c r="T1" s="3"/>
      <c r="U1" s="3"/>
      <c r="V1" s="3"/>
      <c r="W1" s="2"/>
    </row>
    <row r="2" spans="1:31" x14ac:dyDescent="0.3">
      <c r="A2" s="3" t="s">
        <v>32</v>
      </c>
      <c r="B2" s="3" t="s">
        <v>33</v>
      </c>
      <c r="C2" s="3" t="s">
        <v>34</v>
      </c>
      <c r="D2" s="3">
        <v>43</v>
      </c>
      <c r="E2" s="3" t="s">
        <v>17</v>
      </c>
      <c r="F2" s="19" t="str">
        <f t="shared" ref="F2:F33" si="0">A2&amp;B2&amp;C2&amp;E2</f>
        <v>JenniferMortimerFMILLENNIUM RUNNING</v>
      </c>
      <c r="G2" s="12">
        <v>1.585474537037037E-2</v>
      </c>
      <c r="H2" s="19">
        <f>IF(C2="F",VLOOKUP(D2,'F 5K Road'!$A$2:$B$101,2,FALSE)*G2,VLOOKUP(D2,'M 5K Road'!$A$2:$B$101,2,FALSE)*G2)</f>
        <v>1.5139696354166666E-2</v>
      </c>
      <c r="I2" s="20">
        <f>COUNTIFS($C$2:$C$300,C2,$H$2:$H$300,"&lt;"&amp;H2)+1</f>
        <v>1</v>
      </c>
      <c r="J2" s="21">
        <f>VLOOKUP(I2,'Point Table'!A:B,2,FALSE)</f>
        <v>100</v>
      </c>
    </row>
    <row r="3" spans="1:31" x14ac:dyDescent="0.3">
      <c r="A3" s="3" t="s">
        <v>61</v>
      </c>
      <c r="B3" s="3" t="s">
        <v>62</v>
      </c>
      <c r="C3" s="3" t="s">
        <v>34</v>
      </c>
      <c r="D3" s="3">
        <v>59</v>
      </c>
      <c r="E3" s="3" t="s">
        <v>17</v>
      </c>
      <c r="F3" s="19" t="str">
        <f t="shared" si="0"/>
        <v>KarenLongFMILLENNIUM RUNNING</v>
      </c>
      <c r="G3" s="12">
        <v>1.9450347222222223E-2</v>
      </c>
      <c r="H3" s="19">
        <f>IF(C3="F",VLOOKUP(D3,'F 5K Road'!$A$2:$B$101,2,FALSE)*G3,VLOOKUP(D3,'M 5K Road'!$A$2:$B$101,2,FALSE)*G3)</f>
        <v>1.5682814965277778E-2</v>
      </c>
      <c r="I3" s="20">
        <f t="shared" ref="I3:I66" si="1">COUNTIFS($C$2:$C$300,C3,$H$2:$H$300,"&lt;"&amp;H3)+1</f>
        <v>2</v>
      </c>
      <c r="J3" s="21">
        <f>VLOOKUP(I3,'Point Table'!A:B,2,FALSE)</f>
        <v>96</v>
      </c>
      <c r="AA3" s="2"/>
      <c r="AB3" s="2"/>
      <c r="AC3" s="2"/>
      <c r="AD3" s="2"/>
      <c r="AE3" s="2"/>
    </row>
    <row r="4" spans="1:31" x14ac:dyDescent="0.3">
      <c r="A4" s="3" t="s">
        <v>95</v>
      </c>
      <c r="B4" s="3" t="s">
        <v>96</v>
      </c>
      <c r="C4" s="3" t="s">
        <v>34</v>
      </c>
      <c r="D4" s="3">
        <v>64</v>
      </c>
      <c r="E4" s="3" t="s">
        <v>16</v>
      </c>
      <c r="F4" s="19" t="str">
        <f t="shared" si="0"/>
        <v>MarggieQuinnFGREATER DERRY TRACK CLUB</v>
      </c>
      <c r="G4" s="12">
        <v>2.4637615740740741E-2</v>
      </c>
      <c r="H4" s="19">
        <f>IF(C4="F",VLOOKUP(D4,'F 5K Road'!$A$2:$B$101,2,FALSE)*G4,VLOOKUP(D4,'M 5K Road'!$A$2:$B$101,2,FALSE)*G4)</f>
        <v>1.8667921446759262E-2</v>
      </c>
      <c r="I4" s="20">
        <f t="shared" si="1"/>
        <v>3</v>
      </c>
      <c r="J4" s="21">
        <f>VLOOKUP(I4,'Point Table'!A:B,2,FALSE)</f>
        <v>92</v>
      </c>
      <c r="X4" s="2"/>
      <c r="AB4" s="2"/>
      <c r="AC4" s="2"/>
      <c r="AD4" s="2"/>
      <c r="AE4" s="2"/>
    </row>
    <row r="5" spans="1:31" x14ac:dyDescent="0.3">
      <c r="A5" s="3" t="s">
        <v>72</v>
      </c>
      <c r="B5" s="3" t="s">
        <v>73</v>
      </c>
      <c r="C5" s="3" t="s">
        <v>34</v>
      </c>
      <c r="D5" s="3">
        <v>48</v>
      </c>
      <c r="E5" s="3" t="s">
        <v>17</v>
      </c>
      <c r="F5" s="19" t="str">
        <f t="shared" si="0"/>
        <v>KateO'MalleyFMILLENNIUM RUNNING</v>
      </c>
      <c r="G5" s="12">
        <v>2.0512962962962962E-2</v>
      </c>
      <c r="H5" s="19">
        <f>IF(C5="F",VLOOKUP(D5,'F 5K Road'!$A$2:$B$101,2,FALSE)*G5,VLOOKUP(D5,'M 5K Road'!$A$2:$B$101,2,FALSE)*G5)</f>
        <v>1.8730386481481481E-2</v>
      </c>
      <c r="I5" s="20">
        <f t="shared" si="1"/>
        <v>4</v>
      </c>
      <c r="J5" s="21">
        <f>VLOOKUP(I5,'Point Table'!A:B,2,FALSE)</f>
        <v>88</v>
      </c>
      <c r="X5" s="2"/>
      <c r="Y5" s="2"/>
      <c r="Z5" s="2"/>
      <c r="AA5" s="2"/>
      <c r="AB5" s="2"/>
      <c r="AC5" s="2"/>
      <c r="AD5" s="2"/>
      <c r="AE5" s="2"/>
    </row>
    <row r="6" spans="1:31" x14ac:dyDescent="0.3">
      <c r="A6" s="3" t="s">
        <v>67</v>
      </c>
      <c r="B6" s="3" t="s">
        <v>50</v>
      </c>
      <c r="C6" s="3" t="s">
        <v>34</v>
      </c>
      <c r="D6" s="3">
        <v>40</v>
      </c>
      <c r="E6" s="3" t="s">
        <v>17</v>
      </c>
      <c r="F6" s="19" t="str">
        <f t="shared" si="0"/>
        <v>ChelseaCookFMILLENNIUM RUNNING</v>
      </c>
      <c r="G6" s="12">
        <v>1.987152777777778E-2</v>
      </c>
      <c r="H6" s="19">
        <f>IF(C6="F",VLOOKUP(D6,'F 5K Road'!$A$2:$B$101,2,FALSE)*G6,VLOOKUP(D6,'M 5K Road'!$A$2:$B$101,2,FALSE)*G6)</f>
        <v>1.934294513888889E-2</v>
      </c>
      <c r="I6" s="20">
        <f t="shared" si="1"/>
        <v>5</v>
      </c>
      <c r="J6" s="21">
        <f>VLOOKUP(I6,'Point Table'!A:B,2,FALSE)</f>
        <v>84</v>
      </c>
    </row>
    <row r="7" spans="1:31" x14ac:dyDescent="0.3">
      <c r="A7" s="3" t="s">
        <v>91</v>
      </c>
      <c r="B7" s="3" t="s">
        <v>92</v>
      </c>
      <c r="C7" s="3" t="s">
        <v>34</v>
      </c>
      <c r="D7" s="3">
        <v>55</v>
      </c>
      <c r="E7" s="3" t="s">
        <v>16</v>
      </c>
      <c r="F7" s="19" t="str">
        <f t="shared" si="0"/>
        <v>CariHoglundFGREATER DERRY TRACK CLUB</v>
      </c>
      <c r="G7" s="12">
        <v>2.3920949074074074E-2</v>
      </c>
      <c r="H7" s="19">
        <f>IF(C7="F",VLOOKUP(D7,'F 5K Road'!$A$2:$B$101,2,FALSE)*G7,VLOOKUP(D7,'M 5K Road'!$A$2:$B$101,2,FALSE)*G7)</f>
        <v>2.0215594062499998E-2</v>
      </c>
      <c r="I7" s="20">
        <f t="shared" si="1"/>
        <v>6</v>
      </c>
      <c r="J7" s="21">
        <f>VLOOKUP(I7,'Point Table'!A:B,2,FALSE)</f>
        <v>80</v>
      </c>
    </row>
    <row r="8" spans="1:31" x14ac:dyDescent="0.3">
      <c r="A8" s="3" t="s">
        <v>100</v>
      </c>
      <c r="B8" s="3" t="s">
        <v>101</v>
      </c>
      <c r="C8" s="3" t="s">
        <v>34</v>
      </c>
      <c r="D8" s="3">
        <v>58</v>
      </c>
      <c r="E8" s="3" t="s">
        <v>15</v>
      </c>
      <c r="F8" s="19" t="str">
        <f t="shared" si="0"/>
        <v>BethWhippleFGATE CITY STRIDERS</v>
      </c>
      <c r="G8" s="12">
        <v>2.4883564814814817E-2</v>
      </c>
      <c r="H8" s="19">
        <f>IF(C8="F",VLOOKUP(D8,'F 5K Road'!$A$2:$B$101,2,FALSE)*G8,VLOOKUP(D8,'M 5K Road'!$A$2:$B$101,2,FALSE)*G8)</f>
        <v>2.0304988888888889E-2</v>
      </c>
      <c r="I8" s="20">
        <f t="shared" si="1"/>
        <v>7</v>
      </c>
      <c r="J8" s="21">
        <f>VLOOKUP(I8,'Point Table'!A:B,2,FALSE)</f>
        <v>76</v>
      </c>
    </row>
    <row r="9" spans="1:31" x14ac:dyDescent="0.3">
      <c r="A9" s="3" t="s">
        <v>114</v>
      </c>
      <c r="B9" s="3" t="s">
        <v>115</v>
      </c>
      <c r="C9" s="3" t="s">
        <v>34</v>
      </c>
      <c r="D9" s="3">
        <v>65</v>
      </c>
      <c r="E9" s="3" t="s">
        <v>15</v>
      </c>
      <c r="F9" s="19" t="str">
        <f t="shared" si="0"/>
        <v>PriscillaFlynnFGATE CITY STRIDERS</v>
      </c>
      <c r="G9" s="12">
        <v>2.7472337962962966E-2</v>
      </c>
      <c r="H9" s="19">
        <f>IF(C9="F",VLOOKUP(D9,'F 5K Road'!$A$2:$B$101,2,FALSE)*G9,VLOOKUP(D9,'M 5K Road'!$A$2:$B$101,2,FALSE)*G9)</f>
        <v>2.0549308796296299E-2</v>
      </c>
      <c r="I9" s="20">
        <f t="shared" si="1"/>
        <v>8</v>
      </c>
      <c r="J9" s="21">
        <f>VLOOKUP(I9,'Point Table'!A:B,2,FALSE)</f>
        <v>72</v>
      </c>
    </row>
    <row r="10" spans="1:31" x14ac:dyDescent="0.3">
      <c r="A10" s="3" t="s">
        <v>78</v>
      </c>
      <c r="B10" s="3" t="s">
        <v>79</v>
      </c>
      <c r="C10" s="3" t="s">
        <v>34</v>
      </c>
      <c r="D10" s="3">
        <v>46</v>
      </c>
      <c r="E10" s="3" t="s">
        <v>16</v>
      </c>
      <c r="F10" s="19" t="str">
        <f t="shared" si="0"/>
        <v>KirstenKortzFGREATER DERRY TRACK CLUB</v>
      </c>
      <c r="G10" s="12">
        <v>2.2248958333333332E-2</v>
      </c>
      <c r="H10" s="19">
        <f>IF(C10="F",VLOOKUP(D10,'F 5K Road'!$A$2:$B$101,2,FALSE)*G10,VLOOKUP(D10,'M 5K Road'!$A$2:$B$101,2,FALSE)*G10)</f>
        <v>2.0722679791666667E-2</v>
      </c>
      <c r="I10" s="20">
        <f t="shared" si="1"/>
        <v>9</v>
      </c>
      <c r="J10" s="21">
        <f>VLOOKUP(I10,'Point Table'!A:B,2,FALSE)</f>
        <v>68</v>
      </c>
      <c r="Y10" s="2"/>
      <c r="Z10" s="2"/>
      <c r="AA10" s="2"/>
      <c r="AB10" s="2"/>
      <c r="AC10" s="2"/>
      <c r="AD10" s="2"/>
      <c r="AE10" s="2"/>
    </row>
    <row r="11" spans="1:31" x14ac:dyDescent="0.3">
      <c r="A11" s="3" t="s">
        <v>89</v>
      </c>
      <c r="B11" s="3" t="s">
        <v>90</v>
      </c>
      <c r="C11" s="3" t="s">
        <v>34</v>
      </c>
      <c r="D11" s="3">
        <v>48</v>
      </c>
      <c r="E11" s="3" t="s">
        <v>16</v>
      </c>
      <c r="F11" s="19" t="str">
        <f t="shared" si="0"/>
        <v>ElizabethBusteedFGREATER DERRY TRACK CLUB</v>
      </c>
      <c r="G11" s="12">
        <v>2.3889351851851853E-2</v>
      </c>
      <c r="H11" s="19">
        <f>IF(C11="F",VLOOKUP(D11,'F 5K Road'!$A$2:$B$101,2,FALSE)*G11,VLOOKUP(D11,'M 5K Road'!$A$2:$B$101,2,FALSE)*G11)</f>
        <v>2.1813367175925927E-2</v>
      </c>
      <c r="I11" s="20">
        <f t="shared" si="1"/>
        <v>10</v>
      </c>
      <c r="J11" s="21">
        <f>VLOOKUP(I11,'Point Table'!A:B,2,FALSE)</f>
        <v>64</v>
      </c>
    </row>
    <row r="12" spans="1:31" x14ac:dyDescent="0.3">
      <c r="A12" s="3" t="s">
        <v>107</v>
      </c>
      <c r="B12" s="3" t="s">
        <v>108</v>
      </c>
      <c r="C12" s="3" t="s">
        <v>34</v>
      </c>
      <c r="D12" s="3">
        <v>56</v>
      </c>
      <c r="E12" s="3" t="s">
        <v>15</v>
      </c>
      <c r="F12" s="19" t="str">
        <f t="shared" si="0"/>
        <v>AngelaAnderson-ConnollyFGATE CITY STRIDERS</v>
      </c>
      <c r="G12" s="12">
        <v>2.6424421296296297E-2</v>
      </c>
      <c r="H12" s="19">
        <f>IF(C12="F",VLOOKUP(D12,'F 5K Road'!$A$2:$B$101,2,FALSE)*G12,VLOOKUP(D12,'M 5K Road'!$A$2:$B$101,2,FALSE)*G12)</f>
        <v>2.2074961550925927E-2</v>
      </c>
      <c r="I12" s="20">
        <f t="shared" si="1"/>
        <v>11</v>
      </c>
      <c r="J12" s="21">
        <f>VLOOKUP(I12,'Point Table'!A:B,2,FALSE)</f>
        <v>61</v>
      </c>
    </row>
    <row r="13" spans="1:31" x14ac:dyDescent="0.3">
      <c r="A13" s="3" t="s">
        <v>109</v>
      </c>
      <c r="B13" s="3" t="s">
        <v>88</v>
      </c>
      <c r="C13" s="3" t="s">
        <v>34</v>
      </c>
      <c r="D13" s="3">
        <v>58</v>
      </c>
      <c r="E13" s="3" t="s">
        <v>16</v>
      </c>
      <c r="F13" s="19" t="str">
        <f t="shared" si="0"/>
        <v>BrendaCoyleFGREATER DERRY TRACK CLUB</v>
      </c>
      <c r="G13" s="12">
        <v>2.7086111111111109E-2</v>
      </c>
      <c r="H13" s="19">
        <f>IF(C13="F",VLOOKUP(D13,'F 5K Road'!$A$2:$B$101,2,FALSE)*G13,VLOOKUP(D13,'M 5K Road'!$A$2:$B$101,2,FALSE)*G13)</f>
        <v>2.2102266666666665E-2</v>
      </c>
      <c r="I13" s="20">
        <f t="shared" si="1"/>
        <v>12</v>
      </c>
      <c r="J13" s="21">
        <f>VLOOKUP(I13,'Point Table'!A:B,2,FALSE)</f>
        <v>58</v>
      </c>
    </row>
    <row r="14" spans="1:31" x14ac:dyDescent="0.3">
      <c r="A14" s="3" t="s">
        <v>84</v>
      </c>
      <c r="B14" s="3" t="s">
        <v>83</v>
      </c>
      <c r="C14" s="3" t="s">
        <v>34</v>
      </c>
      <c r="D14" s="3">
        <v>36</v>
      </c>
      <c r="E14" s="3" t="s">
        <v>16</v>
      </c>
      <c r="F14" s="19" t="str">
        <f t="shared" si="0"/>
        <v>AleeRizzoFGREATER DERRY TRACK CLUB</v>
      </c>
      <c r="G14" s="12">
        <v>2.2559953703703704E-2</v>
      </c>
      <c r="H14" s="19">
        <f>IF(C14="F",VLOOKUP(D14,'F 5K Road'!$A$2:$B$101,2,FALSE)*G14,VLOOKUP(D14,'M 5K Road'!$A$2:$B$101,2,FALSE)*G14)</f>
        <v>2.2347890138888889E-2</v>
      </c>
      <c r="I14" s="20">
        <f t="shared" si="1"/>
        <v>13</v>
      </c>
      <c r="J14" s="21">
        <f>VLOOKUP(I14,'Point Table'!A:B,2,FALSE)</f>
        <v>55</v>
      </c>
    </row>
    <row r="15" spans="1:31" x14ac:dyDescent="0.3">
      <c r="A15" s="3" t="s">
        <v>110</v>
      </c>
      <c r="B15" s="3" t="s">
        <v>111</v>
      </c>
      <c r="C15" s="3" t="s">
        <v>34</v>
      </c>
      <c r="D15" s="3">
        <v>55</v>
      </c>
      <c r="E15" s="3" t="s">
        <v>17</v>
      </c>
      <c r="F15" s="19" t="str">
        <f t="shared" si="0"/>
        <v>KimBonenfantFMILLENNIUM RUNNING</v>
      </c>
      <c r="G15" s="12">
        <v>2.7219791666666666E-2</v>
      </c>
      <c r="H15" s="19">
        <f>IF(C15="F",VLOOKUP(D15,'F 5K Road'!$A$2:$B$101,2,FALSE)*G15,VLOOKUP(D15,'M 5K Road'!$A$2:$B$101,2,FALSE)*G15)</f>
        <v>2.3003445937499999E-2</v>
      </c>
      <c r="I15" s="20">
        <f t="shared" si="1"/>
        <v>14</v>
      </c>
      <c r="J15" s="21">
        <f>VLOOKUP(I15,'Point Table'!A:B,2,FALSE)</f>
        <v>52</v>
      </c>
      <c r="X15" s="2"/>
      <c r="Y15" s="2"/>
      <c r="Z15" s="2"/>
      <c r="AA15" s="2"/>
      <c r="AB15" s="2"/>
      <c r="AC15" s="2"/>
      <c r="AD15" s="2"/>
      <c r="AE15" s="2"/>
    </row>
    <row r="16" spans="1:31" x14ac:dyDescent="0.3">
      <c r="A16" s="3" t="s">
        <v>105</v>
      </c>
      <c r="B16" s="3" t="s">
        <v>106</v>
      </c>
      <c r="C16" s="3" t="s">
        <v>34</v>
      </c>
      <c r="D16" s="3">
        <v>51</v>
      </c>
      <c r="E16" s="3" t="s">
        <v>16</v>
      </c>
      <c r="F16" s="19" t="str">
        <f t="shared" si="0"/>
        <v>JennaAbreuFGREATER DERRY TRACK CLUB</v>
      </c>
      <c r="G16" s="12">
        <v>2.6345023148148149E-2</v>
      </c>
      <c r="H16" s="19">
        <f>IF(C16="F",VLOOKUP(D16,'F 5K Road'!$A$2:$B$101,2,FALSE)*G16,VLOOKUP(D16,'M 5K Road'!$A$2:$B$101,2,FALSE)*G16)</f>
        <v>2.3289000462962964E-2</v>
      </c>
      <c r="I16" s="20">
        <f t="shared" si="1"/>
        <v>15</v>
      </c>
      <c r="J16" s="21">
        <f>VLOOKUP(I16,'Point Table'!A:B,2,FALSE)</f>
        <v>49</v>
      </c>
    </row>
    <row r="17" spans="1:31" x14ac:dyDescent="0.3">
      <c r="A17" s="3" t="s">
        <v>133</v>
      </c>
      <c r="B17" s="3" t="s">
        <v>134</v>
      </c>
      <c r="C17" s="3" t="s">
        <v>34</v>
      </c>
      <c r="D17" s="3">
        <v>66</v>
      </c>
      <c r="E17" s="3" t="s">
        <v>16</v>
      </c>
      <c r="F17" s="19" t="str">
        <f t="shared" si="0"/>
        <v>AudreyFarnsworthFGREATER DERRY TRACK CLUB</v>
      </c>
      <c r="G17" s="12">
        <v>3.1759143518518516E-2</v>
      </c>
      <c r="H17" s="19">
        <f>IF(C17="F",VLOOKUP(D17,'F 5K Road'!$A$2:$B$101,2,FALSE)*G17,VLOOKUP(D17,'M 5K Road'!$A$2:$B$101,2,FALSE)*G17)</f>
        <v>2.3447775659722218E-2</v>
      </c>
      <c r="I17" s="20">
        <f t="shared" si="1"/>
        <v>16</v>
      </c>
      <c r="J17" s="21">
        <f>VLOOKUP(I17,'Point Table'!A:B,2,FALSE)</f>
        <v>46</v>
      </c>
    </row>
    <row r="18" spans="1:31" x14ac:dyDescent="0.3">
      <c r="A18" s="3" t="s">
        <v>120</v>
      </c>
      <c r="B18" s="3" t="s">
        <v>121</v>
      </c>
      <c r="C18" s="3" t="s">
        <v>34</v>
      </c>
      <c r="D18" s="3">
        <v>58</v>
      </c>
      <c r="E18" s="3" t="s">
        <v>16</v>
      </c>
      <c r="F18" s="19" t="str">
        <f t="shared" si="0"/>
        <v>JennJensenFGREATER DERRY TRACK CLUB</v>
      </c>
      <c r="G18" s="12">
        <v>2.9042476851851851E-2</v>
      </c>
      <c r="H18" s="19">
        <f>IF(C18="F",VLOOKUP(D18,'F 5K Road'!$A$2:$B$101,2,FALSE)*G18,VLOOKUP(D18,'M 5K Road'!$A$2:$B$101,2,FALSE)*G18)</f>
        <v>2.3698661111111109E-2</v>
      </c>
      <c r="I18" s="20">
        <f t="shared" si="1"/>
        <v>17</v>
      </c>
      <c r="J18" s="21">
        <f>VLOOKUP(I18,'Point Table'!A:B,2,FALSE)</f>
        <v>43</v>
      </c>
      <c r="AA18" s="2"/>
      <c r="AB18" s="2"/>
      <c r="AC18" s="2"/>
      <c r="AD18" s="2"/>
      <c r="AE18" s="2"/>
    </row>
    <row r="19" spans="1:31" x14ac:dyDescent="0.3">
      <c r="A19" s="3" t="s">
        <v>99</v>
      </c>
      <c r="B19" s="3" t="s">
        <v>83</v>
      </c>
      <c r="C19" s="3" t="s">
        <v>34</v>
      </c>
      <c r="D19" s="3">
        <v>5</v>
      </c>
      <c r="E19" s="3" t="s">
        <v>16</v>
      </c>
      <c r="F19" s="19" t="str">
        <f t="shared" si="0"/>
        <v>LillianRizzoFGREATER DERRY TRACK CLUB</v>
      </c>
      <c r="G19" s="12">
        <v>2.4865046296296298E-2</v>
      </c>
      <c r="H19" s="19">
        <f>IF(C19="F",VLOOKUP(D19,'F 5K Road'!$A$2:$B$101,2,FALSE)*G19,VLOOKUP(D19,'M 5K Road'!$A$2:$B$101,2,FALSE)*G19)</f>
        <v>2.4865046296296298E-2</v>
      </c>
      <c r="I19" s="20">
        <f t="shared" si="1"/>
        <v>18</v>
      </c>
      <c r="J19" s="21">
        <f>VLOOKUP(I19,'Point Table'!A:B,2,FALSE)</f>
        <v>40</v>
      </c>
    </row>
    <row r="20" spans="1:31" x14ac:dyDescent="0.3">
      <c r="A20" s="3" t="s">
        <v>102</v>
      </c>
      <c r="B20" s="3" t="s">
        <v>88</v>
      </c>
      <c r="C20" s="3" t="s">
        <v>34</v>
      </c>
      <c r="D20" s="3">
        <v>29</v>
      </c>
      <c r="E20" s="3" t="s">
        <v>16</v>
      </c>
      <c r="F20" s="19" t="str">
        <f t="shared" si="0"/>
        <v>ReganCoyleFGREATER DERRY TRACK CLUB</v>
      </c>
      <c r="G20" s="12">
        <v>2.4910069444444443E-2</v>
      </c>
      <c r="H20" s="19">
        <f>IF(C20="F",VLOOKUP(D20,'F 5K Road'!$A$2:$B$101,2,FALSE)*G20,VLOOKUP(D20,'M 5K Road'!$A$2:$B$101,2,FALSE)*G20)</f>
        <v>2.4910069444444443E-2</v>
      </c>
      <c r="I20" s="20">
        <f t="shared" si="1"/>
        <v>19</v>
      </c>
      <c r="J20" s="21">
        <f>VLOOKUP(I20,'Point Table'!A:B,2,FALSE)</f>
        <v>37</v>
      </c>
    </row>
    <row r="21" spans="1:31" x14ac:dyDescent="0.3">
      <c r="A21" s="3" t="s">
        <v>103</v>
      </c>
      <c r="B21" s="3" t="s">
        <v>104</v>
      </c>
      <c r="C21" s="3" t="s">
        <v>34</v>
      </c>
      <c r="D21" s="3">
        <v>42</v>
      </c>
      <c r="E21" s="3" t="s">
        <v>16</v>
      </c>
      <c r="F21" s="19" t="str">
        <f t="shared" si="0"/>
        <v>SharonPetersonFGREATER DERRY TRACK CLUB</v>
      </c>
      <c r="G21" s="12">
        <v>2.5964814814814816E-2</v>
      </c>
      <c r="H21" s="19">
        <f>IF(C21="F",VLOOKUP(D21,'F 5K Road'!$A$2:$B$101,2,FALSE)*G21,VLOOKUP(D21,'M 5K Road'!$A$2:$B$101,2,FALSE)*G21)</f>
        <v>2.4967765925925926E-2</v>
      </c>
      <c r="I21" s="20">
        <f t="shared" si="1"/>
        <v>20</v>
      </c>
      <c r="J21" s="21">
        <f>VLOOKUP(I21,'Point Table'!A:B,2,FALSE)</f>
        <v>34</v>
      </c>
      <c r="X21" s="2"/>
      <c r="Y21" s="2"/>
      <c r="Z21" s="2"/>
      <c r="AA21" s="2"/>
      <c r="AB21" s="2"/>
      <c r="AC21" s="2"/>
      <c r="AD21" s="2"/>
      <c r="AE21" s="2"/>
    </row>
    <row r="22" spans="1:31" x14ac:dyDescent="0.3">
      <c r="A22" s="3" t="s">
        <v>116</v>
      </c>
      <c r="B22" s="3" t="s">
        <v>117</v>
      </c>
      <c r="C22" s="3" t="s">
        <v>34</v>
      </c>
      <c r="D22" s="3">
        <v>48</v>
      </c>
      <c r="E22" s="3" t="s">
        <v>15</v>
      </c>
      <c r="F22" s="19" t="str">
        <f t="shared" si="0"/>
        <v>MichelleBeckFGATE CITY STRIDERS</v>
      </c>
      <c r="G22" s="12">
        <v>2.7856481481481482E-2</v>
      </c>
      <c r="H22" s="19">
        <f>IF(C22="F",VLOOKUP(D22,'F 5K Road'!$A$2:$B$101,2,FALSE)*G22,VLOOKUP(D22,'M 5K Road'!$A$2:$B$101,2,FALSE)*G22)</f>
        <v>2.5435753240740742E-2</v>
      </c>
      <c r="I22" s="20">
        <f t="shared" si="1"/>
        <v>21</v>
      </c>
      <c r="J22" s="21">
        <f>VLOOKUP(I22,'Point Table'!A:B,2,FALSE)</f>
        <v>32</v>
      </c>
      <c r="X22" s="2"/>
      <c r="Y22" s="2"/>
      <c r="Z22" s="2"/>
      <c r="AA22" s="2"/>
      <c r="AB22" s="2"/>
      <c r="AC22" s="2"/>
      <c r="AD22" s="2"/>
      <c r="AE22" s="2"/>
    </row>
    <row r="23" spans="1:31" x14ac:dyDescent="0.3">
      <c r="A23" s="3" t="s">
        <v>125</v>
      </c>
      <c r="B23" s="3" t="s">
        <v>126</v>
      </c>
      <c r="C23" s="3" t="s">
        <v>34</v>
      </c>
      <c r="D23" s="3">
        <v>55</v>
      </c>
      <c r="E23" s="3" t="s">
        <v>16</v>
      </c>
      <c r="F23" s="19" t="str">
        <f t="shared" si="0"/>
        <v>LoriLanganFGREATER DERRY TRACK CLUB</v>
      </c>
      <c r="G23" s="12">
        <v>3.0321990740740743E-2</v>
      </c>
      <c r="H23" s="19">
        <f>IF(C23="F",VLOOKUP(D23,'F 5K Road'!$A$2:$B$101,2,FALSE)*G23,VLOOKUP(D23,'M 5K Road'!$A$2:$B$101,2,FALSE)*G23)</f>
        <v>2.5625114375000001E-2</v>
      </c>
      <c r="I23" s="20">
        <f t="shared" si="1"/>
        <v>22</v>
      </c>
      <c r="J23" s="21">
        <f>VLOOKUP(I23,'Point Table'!A:B,2,FALSE)</f>
        <v>30</v>
      </c>
    </row>
    <row r="24" spans="1:31" x14ac:dyDescent="0.3">
      <c r="A24" s="3" t="s">
        <v>137</v>
      </c>
      <c r="B24" s="3" t="s">
        <v>138</v>
      </c>
      <c r="C24" s="3" t="s">
        <v>34</v>
      </c>
      <c r="D24" s="3">
        <v>61</v>
      </c>
      <c r="E24" s="3" t="s">
        <v>16</v>
      </c>
      <c r="F24" s="19" t="str">
        <f t="shared" si="0"/>
        <v>ChristineSmithFGREATER DERRY TRACK CLUB</v>
      </c>
      <c r="G24" s="12">
        <v>3.3118171296296295E-2</v>
      </c>
      <c r="H24" s="19">
        <f>IF(C24="F",VLOOKUP(D24,'F 5K Road'!$A$2:$B$101,2,FALSE)*G24,VLOOKUP(D24,'M 5K Road'!$A$2:$B$101,2,FALSE)*G24)</f>
        <v>2.6060688993055556E-2</v>
      </c>
      <c r="I24" s="20">
        <f t="shared" si="1"/>
        <v>23</v>
      </c>
      <c r="J24" s="21">
        <f>VLOOKUP(I24,'Point Table'!A:B,2,FALSE)</f>
        <v>28</v>
      </c>
      <c r="AA24" s="2"/>
      <c r="AB24" s="2"/>
      <c r="AC24" s="2"/>
      <c r="AD24" s="2"/>
      <c r="AE24" s="2"/>
    </row>
    <row r="25" spans="1:31" x14ac:dyDescent="0.3">
      <c r="A25" s="3" t="s">
        <v>143</v>
      </c>
      <c r="B25" s="3" t="s">
        <v>144</v>
      </c>
      <c r="C25" s="3" t="s">
        <v>34</v>
      </c>
      <c r="D25" s="3">
        <v>64</v>
      </c>
      <c r="E25" s="3" t="s">
        <v>17</v>
      </c>
      <c r="F25" s="19" t="str">
        <f t="shared" si="0"/>
        <v>ColleenConnollyFMILLENNIUM RUNNING</v>
      </c>
      <c r="G25" s="12">
        <v>3.4410069444444448E-2</v>
      </c>
      <c r="H25" s="19">
        <f>IF(C25="F",VLOOKUP(D25,'F 5K Road'!$A$2:$B$101,2,FALSE)*G25,VLOOKUP(D25,'M 5K Road'!$A$2:$B$101,2,FALSE)*G25)</f>
        <v>2.6072509618055559E-2</v>
      </c>
      <c r="I25" s="20">
        <f t="shared" si="1"/>
        <v>24</v>
      </c>
      <c r="J25" s="21">
        <f>VLOOKUP(I25,'Point Table'!A:B,2,FALSE)</f>
        <v>26</v>
      </c>
      <c r="X25" s="2"/>
      <c r="Y25" s="2"/>
      <c r="Z25" s="2"/>
      <c r="AA25" s="2"/>
      <c r="AB25" s="2"/>
      <c r="AC25" s="2"/>
      <c r="AD25" s="2"/>
      <c r="AE25" s="2"/>
    </row>
    <row r="26" spans="1:31" x14ac:dyDescent="0.3">
      <c r="A26" s="3" t="s">
        <v>118</v>
      </c>
      <c r="B26" s="3" t="s">
        <v>119</v>
      </c>
      <c r="C26" s="3" t="s">
        <v>34</v>
      </c>
      <c r="D26" s="3">
        <v>45</v>
      </c>
      <c r="E26" s="3" t="s">
        <v>17</v>
      </c>
      <c r="F26" s="19" t="str">
        <f t="shared" si="0"/>
        <v>MalissaKnightFMILLENNIUM RUNNING</v>
      </c>
      <c r="G26" s="12">
        <v>2.792511574074074E-2</v>
      </c>
      <c r="H26" s="19">
        <f>IF(C26="F",VLOOKUP(D26,'F 5K Road'!$A$2:$B$101,2,FALSE)*G26,VLOOKUP(D26,'M 5K Road'!$A$2:$B$101,2,FALSE)*G26)</f>
        <v>2.6244023773148148E-2</v>
      </c>
      <c r="I26" s="20">
        <f t="shared" si="1"/>
        <v>25</v>
      </c>
      <c r="J26" s="21">
        <f>VLOOKUP(I26,'Point Table'!A:B,2,FALSE)</f>
        <v>24</v>
      </c>
      <c r="X26" s="2"/>
      <c r="Y26" s="2"/>
      <c r="Z26" s="2"/>
      <c r="AA26" s="2"/>
      <c r="AB26" s="2"/>
      <c r="AC26" s="2"/>
      <c r="AD26" s="2"/>
      <c r="AE26" s="2"/>
    </row>
    <row r="27" spans="1:31" x14ac:dyDescent="0.3">
      <c r="A27" s="3" t="s">
        <v>129</v>
      </c>
      <c r="B27" s="3" t="s">
        <v>130</v>
      </c>
      <c r="C27" s="3" t="s">
        <v>34</v>
      </c>
      <c r="D27" s="3">
        <v>54</v>
      </c>
      <c r="E27" s="3" t="s">
        <v>16</v>
      </c>
      <c r="F27" s="19" t="str">
        <f t="shared" si="0"/>
        <v>KerriHaskinsFGREATER DERRY TRACK CLUB</v>
      </c>
      <c r="G27" s="12">
        <v>3.0951041666666668E-2</v>
      </c>
      <c r="H27" s="19">
        <f>IF(C27="F",VLOOKUP(D27,'F 5K Road'!$A$2:$B$101,2,FALSE)*G27,VLOOKUP(D27,'M 5K Road'!$A$2:$B$101,2,FALSE)*G27)</f>
        <v>2.645695041666667E-2</v>
      </c>
      <c r="I27" s="20">
        <f t="shared" si="1"/>
        <v>26</v>
      </c>
      <c r="J27" s="21">
        <f>VLOOKUP(I27,'Point Table'!A:B,2,FALSE)</f>
        <v>22.5</v>
      </c>
      <c r="AA27" s="2"/>
      <c r="AB27" s="2"/>
      <c r="AC27" s="2"/>
      <c r="AD27" s="2"/>
      <c r="AE27" s="2"/>
    </row>
    <row r="28" spans="1:31" x14ac:dyDescent="0.3">
      <c r="A28" s="3" t="s">
        <v>122</v>
      </c>
      <c r="B28" s="3" t="s">
        <v>123</v>
      </c>
      <c r="C28" s="3" t="s">
        <v>34</v>
      </c>
      <c r="D28" s="3">
        <v>46</v>
      </c>
      <c r="E28" s="3" t="s">
        <v>16</v>
      </c>
      <c r="F28" s="19" t="str">
        <f t="shared" si="0"/>
        <v>JulieKraftFGREATER DERRY TRACK CLUB</v>
      </c>
      <c r="G28" s="12">
        <v>2.916400462962963E-2</v>
      </c>
      <c r="H28" s="19">
        <f>IF(C28="F",VLOOKUP(D28,'F 5K Road'!$A$2:$B$101,2,FALSE)*G28,VLOOKUP(D28,'M 5K Road'!$A$2:$B$101,2,FALSE)*G28)</f>
        <v>2.7163353912037037E-2</v>
      </c>
      <c r="I28" s="20">
        <f t="shared" si="1"/>
        <v>27</v>
      </c>
      <c r="J28" s="21">
        <f>VLOOKUP(I28,'Point Table'!A:B,2,FALSE)</f>
        <v>21</v>
      </c>
    </row>
    <row r="29" spans="1:31" x14ac:dyDescent="0.3">
      <c r="A29" s="3" t="s">
        <v>131</v>
      </c>
      <c r="B29" s="3" t="s">
        <v>132</v>
      </c>
      <c r="C29" s="3" t="s">
        <v>34</v>
      </c>
      <c r="D29" s="3">
        <v>51</v>
      </c>
      <c r="E29" s="3" t="s">
        <v>17</v>
      </c>
      <c r="F29" s="19" t="str">
        <f t="shared" si="0"/>
        <v>MaryBrundageFMILLENNIUM RUNNING</v>
      </c>
      <c r="G29" s="12">
        <v>3.1026157407407405E-2</v>
      </c>
      <c r="H29" s="19">
        <f>IF(C29="F",VLOOKUP(D29,'F 5K Road'!$A$2:$B$101,2,FALSE)*G29,VLOOKUP(D29,'M 5K Road'!$A$2:$B$101,2,FALSE)*G29)</f>
        <v>2.7427123148148148E-2</v>
      </c>
      <c r="I29" s="20">
        <f t="shared" si="1"/>
        <v>28</v>
      </c>
      <c r="J29" s="21">
        <f>VLOOKUP(I29,'Point Table'!A:B,2,FALSE)</f>
        <v>19.5</v>
      </c>
    </row>
    <row r="30" spans="1:31" x14ac:dyDescent="0.3">
      <c r="A30" s="3" t="s">
        <v>141</v>
      </c>
      <c r="B30" s="3" t="s">
        <v>142</v>
      </c>
      <c r="C30" s="3" t="s">
        <v>34</v>
      </c>
      <c r="D30" s="3">
        <v>50</v>
      </c>
      <c r="E30" s="3" t="s">
        <v>17</v>
      </c>
      <c r="F30" s="19" t="str">
        <f t="shared" si="0"/>
        <v>CaremBennettFMILLENNIUM RUNNING</v>
      </c>
      <c r="G30" s="12">
        <v>3.3575810185185184E-2</v>
      </c>
      <c r="H30" s="19">
        <f>IF(C30="F",VLOOKUP(D30,'F 5K Road'!$A$2:$B$101,2,FALSE)*G30,VLOOKUP(D30,'M 5K Road'!$A$2:$B$101,2,FALSE)*G30)</f>
        <v>3.0006701562500002E-2</v>
      </c>
      <c r="I30" s="20">
        <f t="shared" si="1"/>
        <v>29</v>
      </c>
      <c r="J30" s="21">
        <f>VLOOKUP(I30,'Point Table'!A:B,2,FALSE)</f>
        <v>18</v>
      </c>
    </row>
    <row r="31" spans="1:31" x14ac:dyDescent="0.3">
      <c r="A31" s="3" t="s">
        <v>150</v>
      </c>
      <c r="B31" s="3" t="s">
        <v>151</v>
      </c>
      <c r="C31" s="3" t="s">
        <v>34</v>
      </c>
      <c r="D31" s="3">
        <v>57</v>
      </c>
      <c r="E31" s="3" t="s">
        <v>17</v>
      </c>
      <c r="F31" s="19" t="str">
        <f t="shared" si="0"/>
        <v>JaneCottrellFMILLENNIUM RUNNING</v>
      </c>
      <c r="G31" s="12">
        <v>3.7125925925925923E-2</v>
      </c>
      <c r="H31" s="19">
        <f>IF(C31="F",VLOOKUP(D31,'F 5K Road'!$A$2:$B$101,2,FALSE)*G31,VLOOKUP(D31,'M 5K Road'!$A$2:$B$101,2,FALSE)*G31)</f>
        <v>3.0654877037037034E-2</v>
      </c>
      <c r="I31" s="20">
        <f t="shared" si="1"/>
        <v>30</v>
      </c>
      <c r="J31" s="21">
        <f>VLOOKUP(I31,'Point Table'!A:B,2,FALSE)</f>
        <v>16.5</v>
      </c>
      <c r="AA31" s="2"/>
      <c r="AB31" s="2"/>
      <c r="AC31" s="2"/>
      <c r="AD31" s="2"/>
      <c r="AE31" s="2"/>
    </row>
    <row r="32" spans="1:31" x14ac:dyDescent="0.3">
      <c r="A32" s="3" t="s">
        <v>129</v>
      </c>
      <c r="B32" s="3" t="s">
        <v>98</v>
      </c>
      <c r="C32" s="3" t="s">
        <v>34</v>
      </c>
      <c r="D32" s="3">
        <v>44</v>
      </c>
      <c r="E32" s="3" t="s">
        <v>17</v>
      </c>
      <c r="F32" s="19" t="str">
        <f t="shared" si="0"/>
        <v>KerriBoucherFMILLENNIUM RUNNING</v>
      </c>
      <c r="G32" s="12">
        <v>3.4678240740740739E-2</v>
      </c>
      <c r="H32" s="19">
        <f>IF(C32="F",VLOOKUP(D32,'F 5K Road'!$A$2:$B$101,2,FALSE)*G32,VLOOKUP(D32,'M 5K Road'!$A$2:$B$101,2,FALSE)*G32)</f>
        <v>3.2861100925925923E-2</v>
      </c>
      <c r="I32" s="20">
        <f t="shared" si="1"/>
        <v>31</v>
      </c>
      <c r="J32" s="21">
        <f>VLOOKUP(I32,'Point Table'!A:B,2,FALSE)</f>
        <v>15.5</v>
      </c>
      <c r="X32" s="2"/>
      <c r="Y32" s="2"/>
      <c r="Z32" s="2"/>
      <c r="AA32" s="2"/>
      <c r="AB32" s="2"/>
      <c r="AC32" s="2"/>
      <c r="AD32" s="2"/>
      <c r="AE32" s="2"/>
    </row>
    <row r="33" spans="1:31" x14ac:dyDescent="0.3">
      <c r="A33" s="3" t="s">
        <v>147</v>
      </c>
      <c r="B33" t="s">
        <v>324</v>
      </c>
      <c r="C33" s="3" t="s">
        <v>34</v>
      </c>
      <c r="D33" s="3">
        <v>47</v>
      </c>
      <c r="E33" s="3" t="s">
        <v>15</v>
      </c>
      <c r="F33" s="19" t="str">
        <f t="shared" si="0"/>
        <v>JohannaLisle NewboldFGATE CITY STRIDERS</v>
      </c>
      <c r="G33" s="12">
        <v>3.6469675925925926E-2</v>
      </c>
      <c r="H33" s="19">
        <f>IF(C33="F",VLOOKUP(D33,'F 5K Road'!$A$2:$B$101,2,FALSE)*G33,VLOOKUP(D33,'M 5K Road'!$A$2:$B$101,2,FALSE)*G33)</f>
        <v>3.364327604166667E-2</v>
      </c>
      <c r="I33" s="20">
        <f t="shared" si="1"/>
        <v>32</v>
      </c>
      <c r="J33" s="21">
        <f>VLOOKUP(I33,'Point Table'!A:B,2,FALSE)</f>
        <v>14.5</v>
      </c>
    </row>
    <row r="34" spans="1:31" x14ac:dyDescent="0.3">
      <c r="A34" s="3" t="s">
        <v>116</v>
      </c>
      <c r="B34" s="3" t="s">
        <v>517</v>
      </c>
      <c r="C34" s="3" t="s">
        <v>34</v>
      </c>
      <c r="D34" s="3">
        <v>60</v>
      </c>
      <c r="E34" s="3" t="s">
        <v>17</v>
      </c>
      <c r="F34" s="19" t="str">
        <f t="shared" ref="F34:F65" si="2">A34&amp;B34&amp;C34&amp;E34</f>
        <v>MichelleShea La SalaFMILLENNIUM RUNNING</v>
      </c>
      <c r="G34" s="12">
        <v>4.9153703703703706E-2</v>
      </c>
      <c r="H34" s="19">
        <f>IF(C34="F",VLOOKUP(D34,'F 5K Road'!$A$2:$B$101,2,FALSE)*G34,VLOOKUP(D34,'M 5K Road'!$A$2:$B$101,2,FALSE)*G34)</f>
        <v>3.9155840370370371E-2</v>
      </c>
      <c r="I34" s="20">
        <f t="shared" si="1"/>
        <v>33</v>
      </c>
      <c r="J34" s="21">
        <f>VLOOKUP(I34,'Point Table'!A:B,2,FALSE)</f>
        <v>13.5</v>
      </c>
      <c r="X34" s="2"/>
      <c r="Y34" s="2"/>
      <c r="Z34" s="2"/>
      <c r="AA34" s="2"/>
      <c r="AB34" s="2"/>
      <c r="AC34" s="2"/>
      <c r="AD34" s="2"/>
      <c r="AE34" s="2"/>
    </row>
    <row r="35" spans="1:31" x14ac:dyDescent="0.3">
      <c r="A35" s="3" t="s">
        <v>153</v>
      </c>
      <c r="B35" s="3" t="s">
        <v>154</v>
      </c>
      <c r="C35" s="3" t="s">
        <v>34</v>
      </c>
      <c r="D35" s="3">
        <v>57</v>
      </c>
      <c r="E35" s="3" t="s">
        <v>17</v>
      </c>
      <c r="F35" s="19" t="str">
        <f t="shared" si="2"/>
        <v>HollyAlyFMILLENNIUM RUNNING</v>
      </c>
      <c r="G35" s="12">
        <v>4.9162500000000005E-2</v>
      </c>
      <c r="H35" s="19">
        <f>IF(C35="F",VLOOKUP(D35,'F 5K Road'!$A$2:$B$101,2,FALSE)*G35,VLOOKUP(D35,'M 5K Road'!$A$2:$B$101,2,FALSE)*G35)</f>
        <v>4.0593476250000003E-2</v>
      </c>
      <c r="I35" s="20">
        <f t="shared" si="1"/>
        <v>34</v>
      </c>
      <c r="J35" s="21">
        <f>VLOOKUP(I35,'Point Table'!A:B,2,FALSE)</f>
        <v>12.5</v>
      </c>
    </row>
    <row r="36" spans="1:31" x14ac:dyDescent="0.3">
      <c r="A36" s="3" t="s">
        <v>157</v>
      </c>
      <c r="B36" s="3" t="s">
        <v>158</v>
      </c>
      <c r="C36" s="3" t="s">
        <v>34</v>
      </c>
      <c r="D36" s="3">
        <v>53</v>
      </c>
      <c r="E36" s="3" t="s">
        <v>17</v>
      </c>
      <c r="F36" s="19" t="str">
        <f t="shared" si="2"/>
        <v>DelilahMendralaFMILLENNIUM RUNNING</v>
      </c>
      <c r="G36" s="12">
        <v>4.9339120370370367E-2</v>
      </c>
      <c r="H36" s="19">
        <f>IF(C36="F",VLOOKUP(D36,'F 5K Road'!$A$2:$B$101,2,FALSE)*G36,VLOOKUP(D36,'M 5K Road'!$A$2:$B$101,2,FALSE)*G36)</f>
        <v>4.2653669560185181E-2</v>
      </c>
      <c r="I36" s="20">
        <f t="shared" si="1"/>
        <v>35</v>
      </c>
      <c r="J36" s="21">
        <f>VLOOKUP(I36,'Point Table'!A:B,2,FALSE)</f>
        <v>11.5</v>
      </c>
      <c r="X36" s="2"/>
      <c r="Y36" s="2"/>
      <c r="Z36" s="2"/>
      <c r="AA36" s="2"/>
      <c r="AB36" s="2"/>
      <c r="AC36" s="2"/>
      <c r="AD36" s="2"/>
      <c r="AE36" s="2"/>
    </row>
    <row r="37" spans="1:31" x14ac:dyDescent="0.3">
      <c r="A37" s="3" t="s">
        <v>155</v>
      </c>
      <c r="B37" s="3" t="s">
        <v>156</v>
      </c>
      <c r="C37" s="3" t="s">
        <v>34</v>
      </c>
      <c r="D37" s="3">
        <v>49</v>
      </c>
      <c r="E37" s="3" t="s">
        <v>17</v>
      </c>
      <c r="F37" s="19" t="str">
        <f t="shared" si="2"/>
        <v>KatieMillsFMILLENNIUM RUNNING</v>
      </c>
      <c r="G37" s="12">
        <v>4.932858796296296E-2</v>
      </c>
      <c r="H37" s="19">
        <f>IF(C37="F",VLOOKUP(D37,'F 5K Road'!$A$2:$B$101,2,FALSE)*G37,VLOOKUP(D37,'M 5K Road'!$A$2:$B$101,2,FALSE)*G37)</f>
        <v>4.4563446365740736E-2</v>
      </c>
      <c r="I37" s="20">
        <f t="shared" si="1"/>
        <v>36</v>
      </c>
      <c r="J37" s="21">
        <f>VLOOKUP(I37,'Point Table'!A:B,2,FALSE)</f>
        <v>11</v>
      </c>
    </row>
    <row r="38" spans="1:31" x14ac:dyDescent="0.3">
      <c r="A38" s="3" t="s">
        <v>46</v>
      </c>
      <c r="B38" s="3" t="s">
        <v>47</v>
      </c>
      <c r="C38" s="3" t="s">
        <v>37</v>
      </c>
      <c r="D38" s="3">
        <v>56</v>
      </c>
      <c r="E38" s="3" t="s">
        <v>15</v>
      </c>
      <c r="F38" s="19" t="str">
        <f t="shared" si="2"/>
        <v>MichaelO'NeillMGATE CITY STRIDERS</v>
      </c>
      <c r="G38" s="12">
        <v>1.7022106481481482E-2</v>
      </c>
      <c r="H38" s="19">
        <f>IF(C38="F",VLOOKUP(D38,'F 5K Road'!$A$2:$B$101,2,FALSE)*G38,VLOOKUP(D38,'M 5K Road'!$A$2:$B$101,2,FALSE)*G38)</f>
        <v>1.425771638888889E-2</v>
      </c>
      <c r="I38" s="20">
        <f t="shared" si="1"/>
        <v>1</v>
      </c>
      <c r="J38" s="21">
        <f>VLOOKUP(I38,'Point Table'!A:B,2,FALSE)</f>
        <v>100</v>
      </c>
      <c r="X38" s="2">
        <f>SUM(N38:W38)</f>
        <v>0</v>
      </c>
      <c r="AB38" s="2"/>
      <c r="AC38" s="2"/>
      <c r="AD38" s="2"/>
      <c r="AE38" s="2"/>
    </row>
    <row r="39" spans="1:31" x14ac:dyDescent="0.3">
      <c r="A39" s="3" t="s">
        <v>40</v>
      </c>
      <c r="B39" s="3" t="s">
        <v>41</v>
      </c>
      <c r="C39" s="3" t="s">
        <v>37</v>
      </c>
      <c r="D39" s="3">
        <v>47</v>
      </c>
      <c r="E39" s="3" t="s">
        <v>17</v>
      </c>
      <c r="F39" s="19" t="str">
        <f t="shared" si="2"/>
        <v>DaveBeaudoinMMILLENNIUM RUNNING</v>
      </c>
      <c r="G39" s="12">
        <v>1.6193287037037037E-2</v>
      </c>
      <c r="H39" s="19">
        <f>IF(C39="F",VLOOKUP(D39,'F 5K Road'!$A$2:$B$101,2,FALSE)*G39,VLOOKUP(D39,'M 5K Road'!$A$2:$B$101,2,FALSE)*G39)</f>
        <v>1.4583674305555554E-2</v>
      </c>
      <c r="I39" s="20">
        <f t="shared" si="1"/>
        <v>2</v>
      </c>
      <c r="J39" s="21">
        <f>VLOOKUP(I39,'Point Table'!A:B,2,FALSE)</f>
        <v>96</v>
      </c>
      <c r="X39" s="2"/>
      <c r="Y39" s="2"/>
      <c r="Z39" s="2"/>
      <c r="AA39" s="2"/>
      <c r="AB39" s="2"/>
      <c r="AC39" s="2"/>
      <c r="AD39" s="2"/>
      <c r="AE39" s="2"/>
    </row>
    <row r="40" spans="1:31" x14ac:dyDescent="0.3">
      <c r="A40" s="3" t="s">
        <v>35</v>
      </c>
      <c r="B40" s="3" t="s">
        <v>36</v>
      </c>
      <c r="C40" s="3" t="s">
        <v>37</v>
      </c>
      <c r="D40" s="3">
        <v>42</v>
      </c>
      <c r="E40" s="3" t="s">
        <v>17</v>
      </c>
      <c r="F40" s="19" t="str">
        <f t="shared" si="2"/>
        <v>MaikeGengMMILLENNIUM RUNNING</v>
      </c>
      <c r="G40" s="12">
        <v>1.5932407407407406E-2</v>
      </c>
      <c r="H40" s="19">
        <f>IF(C40="F",VLOOKUP(D40,'F 5K Road'!$A$2:$B$101,2,FALSE)*G40,VLOOKUP(D40,'M 5K Road'!$A$2:$B$101,2,FALSE)*G40)</f>
        <v>1.4906360370370368E-2</v>
      </c>
      <c r="I40" s="20">
        <f t="shared" si="1"/>
        <v>3</v>
      </c>
      <c r="J40" s="21">
        <f>VLOOKUP(I40,'Point Table'!A:B,2,FALSE)</f>
        <v>92</v>
      </c>
      <c r="AA40" s="2"/>
      <c r="AB40" s="2"/>
      <c r="AC40" s="2"/>
      <c r="AD40" s="2"/>
      <c r="AE40" s="2"/>
    </row>
    <row r="41" spans="1:31" x14ac:dyDescent="0.3">
      <c r="A41" s="3" t="s">
        <v>48</v>
      </c>
      <c r="B41" s="3" t="s">
        <v>166</v>
      </c>
      <c r="C41" s="3" t="s">
        <v>37</v>
      </c>
      <c r="D41" s="3">
        <v>48</v>
      </c>
      <c r="E41" s="3" t="s">
        <v>17</v>
      </c>
      <c r="F41" s="19" t="str">
        <f t="shared" si="2"/>
        <v>EdwardFerrisMMILLENNIUM RUNNING</v>
      </c>
      <c r="G41" s="12">
        <v>1.7162037037037038E-2</v>
      </c>
      <c r="H41" s="19">
        <f>IF(C41="F",VLOOKUP(D41,'F 5K Road'!$A$2:$B$101,2,FALSE)*G41,VLOOKUP(D41,'M 5K Road'!$A$2:$B$101,2,FALSE)*G41)</f>
        <v>1.5335996296296296E-2</v>
      </c>
      <c r="I41" s="20">
        <f t="shared" si="1"/>
        <v>4</v>
      </c>
      <c r="J41" s="21">
        <f>VLOOKUP(I41,'Point Table'!A:B,2,FALSE)</f>
        <v>88</v>
      </c>
    </row>
    <row r="42" spans="1:31" x14ac:dyDescent="0.3">
      <c r="A42" s="3" t="s">
        <v>52</v>
      </c>
      <c r="B42" s="3" t="s">
        <v>53</v>
      </c>
      <c r="C42" s="3" t="s">
        <v>37</v>
      </c>
      <c r="D42" s="3">
        <v>54</v>
      </c>
      <c r="E42" s="3" t="s">
        <v>17</v>
      </c>
      <c r="F42" s="19" t="str">
        <f t="shared" si="2"/>
        <v>DavidSaarinenMMILLENNIUM RUNNING</v>
      </c>
      <c r="G42" s="12">
        <v>1.8022337962962966E-2</v>
      </c>
      <c r="H42" s="19">
        <f>IF(C42="F",VLOOKUP(D42,'F 5K Road'!$A$2:$B$101,2,FALSE)*G42,VLOOKUP(D42,'M 5K Road'!$A$2:$B$101,2,FALSE)*G42)</f>
        <v>1.5347823009259262E-2</v>
      </c>
      <c r="I42" s="20">
        <f t="shared" si="1"/>
        <v>5</v>
      </c>
      <c r="J42" s="21">
        <f>VLOOKUP(I42,'Point Table'!A:B,2,FALSE)</f>
        <v>84</v>
      </c>
      <c r="AA42" s="2"/>
      <c r="AB42" s="2"/>
      <c r="AC42" s="2"/>
      <c r="AD42" s="2"/>
      <c r="AE42" s="2"/>
    </row>
    <row r="43" spans="1:31" x14ac:dyDescent="0.3">
      <c r="A43" s="3" t="s">
        <v>52</v>
      </c>
      <c r="B43" s="3" t="s">
        <v>60</v>
      </c>
      <c r="C43" s="3" t="s">
        <v>37</v>
      </c>
      <c r="D43" s="3">
        <v>60</v>
      </c>
      <c r="E43" s="3" t="s">
        <v>17</v>
      </c>
      <c r="F43" s="19" t="str">
        <f t="shared" si="2"/>
        <v>DavidAudetMMILLENNIUM RUNNING</v>
      </c>
      <c r="G43" s="12">
        <v>1.9093171296296299E-2</v>
      </c>
      <c r="H43" s="19">
        <f>IF(C43="F",VLOOKUP(D43,'F 5K Road'!$A$2:$B$101,2,FALSE)*G43,VLOOKUP(D43,'M 5K Road'!$A$2:$B$101,2,FALSE)*G43)</f>
        <v>1.5457831481481483E-2</v>
      </c>
      <c r="I43" s="20">
        <f t="shared" si="1"/>
        <v>6</v>
      </c>
      <c r="J43" s="21">
        <f>VLOOKUP(I43,'Point Table'!A:B,2,FALSE)</f>
        <v>80</v>
      </c>
      <c r="AA43" s="2"/>
      <c r="AB43" s="2"/>
      <c r="AC43" s="2"/>
      <c r="AD43" s="2"/>
      <c r="AE43" s="2"/>
    </row>
    <row r="44" spans="1:31" x14ac:dyDescent="0.3">
      <c r="A44" s="3" t="s">
        <v>56</v>
      </c>
      <c r="B44" s="3" t="s">
        <v>57</v>
      </c>
      <c r="C44" s="3" t="s">
        <v>37</v>
      </c>
      <c r="D44" s="3">
        <v>57</v>
      </c>
      <c r="E44" s="3" t="s">
        <v>17</v>
      </c>
      <c r="F44" s="19" t="str">
        <f t="shared" si="2"/>
        <v>MarkCraneMMILLENNIUM RUNNING</v>
      </c>
      <c r="G44" s="12">
        <v>1.8702314814814817E-2</v>
      </c>
      <c r="H44" s="19">
        <f>IF(C44="F",VLOOKUP(D44,'F 5K Road'!$A$2:$B$101,2,FALSE)*G44,VLOOKUP(D44,'M 5K Road'!$A$2:$B$101,2,FALSE)*G44)</f>
        <v>1.5534142685185187E-2</v>
      </c>
      <c r="I44" s="20">
        <f t="shared" si="1"/>
        <v>7</v>
      </c>
      <c r="J44" s="21">
        <f>VLOOKUP(I44,'Point Table'!A:B,2,FALSE)</f>
        <v>76</v>
      </c>
    </row>
    <row r="45" spans="1:31" x14ac:dyDescent="0.3">
      <c r="A45" s="3" t="s">
        <v>38</v>
      </c>
      <c r="B45" s="3" t="s">
        <v>39</v>
      </c>
      <c r="C45" s="3" t="s">
        <v>37</v>
      </c>
      <c r="D45" s="3">
        <v>38</v>
      </c>
      <c r="E45" s="3" t="s">
        <v>16</v>
      </c>
      <c r="F45" s="19" t="str">
        <f t="shared" si="2"/>
        <v>NicholasGregoryMGREATER DERRY TRACK CLUB</v>
      </c>
      <c r="G45" s="12">
        <v>1.6148495370370372E-2</v>
      </c>
      <c r="H45" s="19">
        <f>IF(C45="F",VLOOKUP(D45,'F 5K Road'!$A$2:$B$101,2,FALSE)*G45,VLOOKUP(D45,'M 5K Road'!$A$2:$B$101,2,FALSE)*G45)</f>
        <v>1.556069013888889E-2</v>
      </c>
      <c r="I45" s="20">
        <f t="shared" si="1"/>
        <v>8</v>
      </c>
      <c r="J45" s="21">
        <f>VLOOKUP(I45,'Point Table'!A:B,2,FALSE)</f>
        <v>72</v>
      </c>
      <c r="X45" s="2"/>
      <c r="Y45" s="2"/>
      <c r="Z45" s="2"/>
      <c r="AA45" s="2"/>
      <c r="AB45" s="2"/>
      <c r="AC45" s="2"/>
      <c r="AD45" s="2"/>
      <c r="AE45" s="2"/>
    </row>
    <row r="46" spans="1:31" x14ac:dyDescent="0.3">
      <c r="A46" s="3" t="s">
        <v>46</v>
      </c>
      <c r="B46" s="3" t="s">
        <v>51</v>
      </c>
      <c r="C46" s="3" t="s">
        <v>37</v>
      </c>
      <c r="D46" s="3">
        <v>45</v>
      </c>
      <c r="E46" s="3" t="s">
        <v>17</v>
      </c>
      <c r="F46" s="19" t="str">
        <f t="shared" si="2"/>
        <v>MichaelMartinezMMILLENNIUM RUNNING</v>
      </c>
      <c r="G46" s="12">
        <v>1.7462847222222223E-2</v>
      </c>
      <c r="H46" s="19">
        <f>IF(C46="F",VLOOKUP(D46,'F 5K Road'!$A$2:$B$101,2,FALSE)*G46,VLOOKUP(D46,'M 5K Road'!$A$2:$B$101,2,FALSE)*G46)</f>
        <v>1.5971520069444446E-2</v>
      </c>
      <c r="I46" s="20">
        <f t="shared" si="1"/>
        <v>9</v>
      </c>
      <c r="J46" s="21">
        <f>VLOOKUP(I46,'Point Table'!A:B,2,FALSE)</f>
        <v>68</v>
      </c>
      <c r="X46" s="2"/>
      <c r="Y46" s="2"/>
      <c r="Z46" s="2"/>
      <c r="AA46" s="2"/>
      <c r="AB46" s="2"/>
      <c r="AC46" s="2"/>
      <c r="AD46" s="2"/>
      <c r="AE46" s="2"/>
    </row>
    <row r="47" spans="1:31" x14ac:dyDescent="0.3">
      <c r="A47" s="3" t="s">
        <v>63</v>
      </c>
      <c r="B47" s="3" t="s">
        <v>161</v>
      </c>
      <c r="C47" s="3" t="s">
        <v>37</v>
      </c>
      <c r="D47" s="3">
        <v>58</v>
      </c>
      <c r="E47" s="3" t="s">
        <v>16</v>
      </c>
      <c r="F47" s="19" t="str">
        <f t="shared" si="2"/>
        <v>JohnMcGarryMGREATER DERRY TRACK CLUB</v>
      </c>
      <c r="G47" s="12">
        <v>1.9497337962962963E-2</v>
      </c>
      <c r="H47" s="19">
        <f>IF(C47="F",VLOOKUP(D47,'F 5K Road'!$A$2:$B$101,2,FALSE)*G47,VLOOKUP(D47,'M 5K Road'!$A$2:$B$101,2,FALSE)*G47)</f>
        <v>1.6058007546296296E-2</v>
      </c>
      <c r="I47" s="20">
        <f t="shared" si="1"/>
        <v>10</v>
      </c>
      <c r="J47" s="21">
        <f>VLOOKUP(I47,'Point Table'!A:B,2,FALSE)</f>
        <v>64</v>
      </c>
    </row>
    <row r="48" spans="1:31" x14ac:dyDescent="0.3">
      <c r="A48" s="3" t="s">
        <v>70</v>
      </c>
      <c r="B48" s="3" t="s">
        <v>71</v>
      </c>
      <c r="C48" s="3" t="s">
        <v>37</v>
      </c>
      <c r="D48" s="3">
        <v>59</v>
      </c>
      <c r="E48" s="3" t="s">
        <v>17</v>
      </c>
      <c r="F48" s="19" t="str">
        <f t="shared" si="2"/>
        <v>BrianArsenaultMMILLENNIUM RUNNING</v>
      </c>
      <c r="G48" s="12">
        <v>2.0069328703703704E-2</v>
      </c>
      <c r="H48" s="19">
        <f>IF(C48="F",VLOOKUP(D48,'F 5K Road'!$A$2:$B$101,2,FALSE)*G48,VLOOKUP(D48,'M 5K Road'!$A$2:$B$101,2,FALSE)*G48)</f>
        <v>1.6388613819444443E-2</v>
      </c>
      <c r="I48" s="20">
        <f t="shared" si="1"/>
        <v>11</v>
      </c>
      <c r="J48" s="21">
        <f>VLOOKUP(I48,'Point Table'!A:B,2,FALSE)</f>
        <v>61</v>
      </c>
    </row>
    <row r="49" spans="1:31" x14ac:dyDescent="0.3">
      <c r="A49" s="3" t="s">
        <v>42</v>
      </c>
      <c r="B49" s="3" t="s">
        <v>43</v>
      </c>
      <c r="C49" s="3" t="s">
        <v>37</v>
      </c>
      <c r="D49" s="3">
        <v>28</v>
      </c>
      <c r="E49" s="3" t="s">
        <v>16</v>
      </c>
      <c r="F49" s="19" t="str">
        <f t="shared" si="2"/>
        <v>LoganFosterMGREATER DERRY TRACK CLUB</v>
      </c>
      <c r="G49" s="12">
        <v>1.6519675925925924E-2</v>
      </c>
      <c r="H49" s="19">
        <f>IF(C49="F",VLOOKUP(D49,'F 5K Road'!$A$2:$B$101,2,FALSE)*G49,VLOOKUP(D49,'M 5K Road'!$A$2:$B$101,2,FALSE)*G49)</f>
        <v>1.6519675925925924E-2</v>
      </c>
      <c r="I49" s="20">
        <f t="shared" si="1"/>
        <v>12</v>
      </c>
      <c r="J49" s="21">
        <f>VLOOKUP(I49,'Point Table'!A:B,2,FALSE)</f>
        <v>58</v>
      </c>
    </row>
    <row r="50" spans="1:31" x14ac:dyDescent="0.3">
      <c r="A50" s="3" t="s">
        <v>49</v>
      </c>
      <c r="B50" s="3" t="s">
        <v>50</v>
      </c>
      <c r="C50" s="3" t="s">
        <v>37</v>
      </c>
      <c r="D50" s="3">
        <v>39</v>
      </c>
      <c r="E50" s="3" t="s">
        <v>17</v>
      </c>
      <c r="F50" s="19" t="str">
        <f t="shared" si="2"/>
        <v>ThomasCookMMILLENNIUM RUNNING</v>
      </c>
      <c r="G50" s="12">
        <v>1.7318865740740739E-2</v>
      </c>
      <c r="H50" s="19">
        <f>IF(C50="F",VLOOKUP(D50,'F 5K Road'!$A$2:$B$101,2,FALSE)*G50,VLOOKUP(D50,'M 5K Road'!$A$2:$B$101,2,FALSE)*G50)</f>
        <v>1.656722696759259E-2</v>
      </c>
      <c r="I50" s="20">
        <f t="shared" si="1"/>
        <v>13</v>
      </c>
      <c r="J50" s="21">
        <f>VLOOKUP(I50,'Point Table'!A:B,2,FALSE)</f>
        <v>55</v>
      </c>
      <c r="X50" s="2"/>
      <c r="Y50" s="2"/>
      <c r="Z50" s="2"/>
      <c r="AA50" s="2"/>
      <c r="AB50" s="2"/>
      <c r="AC50" s="2"/>
      <c r="AD50" s="2"/>
      <c r="AE50" s="2"/>
    </row>
    <row r="51" spans="1:31" x14ac:dyDescent="0.3">
      <c r="A51" s="3" t="s">
        <v>40</v>
      </c>
      <c r="B51" s="3" t="s">
        <v>66</v>
      </c>
      <c r="C51" s="3" t="s">
        <v>37</v>
      </c>
      <c r="D51" s="3">
        <v>56</v>
      </c>
      <c r="E51" s="3" t="s">
        <v>17</v>
      </c>
      <c r="F51" s="19" t="str">
        <f t="shared" si="2"/>
        <v>DaveBeliveauMMILLENNIUM RUNNING</v>
      </c>
      <c r="G51" s="12">
        <v>1.9817361111111112E-2</v>
      </c>
      <c r="H51" s="19">
        <f>IF(C51="F",VLOOKUP(D51,'F 5K Road'!$A$2:$B$101,2,FALSE)*G51,VLOOKUP(D51,'M 5K Road'!$A$2:$B$101,2,FALSE)*G51)</f>
        <v>1.6599021666666668E-2</v>
      </c>
      <c r="I51" s="20">
        <f t="shared" si="1"/>
        <v>14</v>
      </c>
      <c r="J51" s="21">
        <f>VLOOKUP(I51,'Point Table'!A:B,2,FALSE)</f>
        <v>52</v>
      </c>
    </row>
    <row r="52" spans="1:31" x14ac:dyDescent="0.3">
      <c r="A52" s="3" t="s">
        <v>44</v>
      </c>
      <c r="B52" s="3" t="s">
        <v>45</v>
      </c>
      <c r="C52" s="3" t="s">
        <v>37</v>
      </c>
      <c r="D52" s="3">
        <v>32</v>
      </c>
      <c r="E52" s="3" t="s">
        <v>16</v>
      </c>
      <c r="F52" s="19" t="str">
        <f t="shared" si="2"/>
        <v>JoeDiSalvaMGREATER DERRY TRACK CLUB</v>
      </c>
      <c r="G52" s="12">
        <v>1.6899189814814815E-2</v>
      </c>
      <c r="H52" s="19">
        <f>IF(C52="F",VLOOKUP(D52,'F 5K Road'!$A$2:$B$101,2,FALSE)*G52,VLOOKUP(D52,'M 5K Road'!$A$2:$B$101,2,FALSE)*G52)</f>
        <v>1.6846802326388889E-2</v>
      </c>
      <c r="I52" s="20">
        <f t="shared" si="1"/>
        <v>15</v>
      </c>
      <c r="J52" s="21">
        <f>VLOOKUP(I52,'Point Table'!A:B,2,FALSE)</f>
        <v>49</v>
      </c>
      <c r="AA52" s="2"/>
      <c r="AB52" s="2"/>
      <c r="AC52" s="2"/>
      <c r="AD52" s="2"/>
      <c r="AE52" s="2"/>
    </row>
    <row r="53" spans="1:31" x14ac:dyDescent="0.3">
      <c r="A53" s="3" t="s">
        <v>54</v>
      </c>
      <c r="B53" s="3" t="s">
        <v>55</v>
      </c>
      <c r="C53" s="3" t="s">
        <v>37</v>
      </c>
      <c r="D53" s="3">
        <v>39</v>
      </c>
      <c r="E53" s="3" t="s">
        <v>17</v>
      </c>
      <c r="F53" s="19" t="str">
        <f t="shared" si="2"/>
        <v>JoshuaDrazenMMILLENNIUM RUNNING</v>
      </c>
      <c r="G53" s="12">
        <v>1.8151157407407408E-2</v>
      </c>
      <c r="H53" s="19">
        <f>IF(C53="F",VLOOKUP(D53,'F 5K Road'!$A$2:$B$101,2,FALSE)*G53,VLOOKUP(D53,'M 5K Road'!$A$2:$B$101,2,FALSE)*G53)</f>
        <v>1.7363397175925926E-2</v>
      </c>
      <c r="I53" s="20">
        <f t="shared" si="1"/>
        <v>16</v>
      </c>
      <c r="J53" s="21">
        <f>VLOOKUP(I53,'Point Table'!A:B,2,FALSE)</f>
        <v>46</v>
      </c>
    </row>
    <row r="54" spans="1:31" x14ac:dyDescent="0.3">
      <c r="A54" s="3" t="s">
        <v>80</v>
      </c>
      <c r="B54" s="3" t="s">
        <v>81</v>
      </c>
      <c r="C54" s="3" t="s">
        <v>37</v>
      </c>
      <c r="D54" s="3">
        <v>63</v>
      </c>
      <c r="E54" s="3" t="s">
        <v>15</v>
      </c>
      <c r="F54" s="19" t="str">
        <f t="shared" si="2"/>
        <v>RickRoyMGATE CITY STRIDERS</v>
      </c>
      <c r="G54" s="12">
        <v>2.2413888888888889E-2</v>
      </c>
      <c r="H54" s="19">
        <f>IF(C54="F",VLOOKUP(D54,'F 5K Road'!$A$2:$B$101,2,FALSE)*G54,VLOOKUP(D54,'M 5K Road'!$A$2:$B$101,2,FALSE)*G54)</f>
        <v>1.7675592777777777E-2</v>
      </c>
      <c r="I54" s="20">
        <f t="shared" si="1"/>
        <v>17</v>
      </c>
      <c r="J54" s="21">
        <f>VLOOKUP(I54,'Point Table'!A:B,2,FALSE)</f>
        <v>43</v>
      </c>
      <c r="X54" s="2"/>
      <c r="Y54" s="2"/>
      <c r="Z54" s="2"/>
      <c r="AA54" s="2"/>
      <c r="AB54" s="2"/>
      <c r="AC54" s="2"/>
      <c r="AD54" s="2"/>
      <c r="AE54" s="2"/>
    </row>
    <row r="55" spans="1:31" x14ac:dyDescent="0.3">
      <c r="A55" s="3" t="s">
        <v>74</v>
      </c>
      <c r="B55" s="3" t="s">
        <v>75</v>
      </c>
      <c r="C55" s="3" t="s">
        <v>37</v>
      </c>
      <c r="D55" s="3">
        <v>51</v>
      </c>
      <c r="E55" s="3" t="s">
        <v>16</v>
      </c>
      <c r="F55" s="19" t="str">
        <f t="shared" si="2"/>
        <v>JamesAikenMGREATER DERRY TRACK CLUB</v>
      </c>
      <c r="G55" s="12">
        <v>2.147835648148148E-2</v>
      </c>
      <c r="H55" s="19">
        <f>IF(C55="F",VLOOKUP(D55,'F 5K Road'!$A$2:$B$101,2,FALSE)*G55,VLOOKUP(D55,'M 5K Road'!$A$2:$B$101,2,FALSE)*G55)</f>
        <v>1.8742013865740741E-2</v>
      </c>
      <c r="I55" s="20">
        <f t="shared" si="1"/>
        <v>18</v>
      </c>
      <c r="J55" s="21">
        <f>VLOOKUP(I55,'Point Table'!A:B,2,FALSE)</f>
        <v>40</v>
      </c>
    </row>
    <row r="56" spans="1:31" x14ac:dyDescent="0.3">
      <c r="A56" s="3" t="s">
        <v>87</v>
      </c>
      <c r="B56" s="3" t="s">
        <v>88</v>
      </c>
      <c r="C56" s="3" t="s">
        <v>37</v>
      </c>
      <c r="D56" s="3">
        <v>61</v>
      </c>
      <c r="E56" s="3" t="s">
        <v>16</v>
      </c>
      <c r="F56" s="19" t="str">
        <f t="shared" si="2"/>
        <v>SeanCoyleMGREATER DERRY TRACK CLUB</v>
      </c>
      <c r="G56" s="12">
        <v>2.3481597222222223E-2</v>
      </c>
      <c r="H56" s="19">
        <f>IF(C56="F",VLOOKUP(D56,'F 5K Road'!$A$2:$B$101,2,FALSE)*G56,VLOOKUP(D56,'M 5K Road'!$A$2:$B$101,2,FALSE)*G56)</f>
        <v>1.8846329930555555E-2</v>
      </c>
      <c r="I56" s="20">
        <f t="shared" si="1"/>
        <v>19</v>
      </c>
      <c r="J56" s="21">
        <f>VLOOKUP(I56,'Point Table'!A:B,2,FALSE)</f>
        <v>37</v>
      </c>
      <c r="X56" s="2"/>
      <c r="AB56" s="2"/>
      <c r="AC56" s="2"/>
      <c r="AD56" s="2"/>
      <c r="AE56" s="2"/>
    </row>
    <row r="57" spans="1:31" x14ac:dyDescent="0.3">
      <c r="A57" s="3" t="s">
        <v>159</v>
      </c>
      <c r="B57" s="3" t="s">
        <v>160</v>
      </c>
      <c r="C57" s="3" t="s">
        <v>37</v>
      </c>
      <c r="D57" s="3">
        <v>50</v>
      </c>
      <c r="E57" s="3" t="s">
        <v>16</v>
      </c>
      <c r="F57" s="19" t="str">
        <f t="shared" si="2"/>
        <v>ChrisSeveranceMGREATER DERRY TRACK CLUB</v>
      </c>
      <c r="G57" s="12">
        <v>2.1460069444444445E-2</v>
      </c>
      <c r="H57" s="19">
        <f>IF(C57="F",VLOOKUP(D57,'F 5K Road'!$A$2:$B$101,2,FALSE)*G57,VLOOKUP(D57,'M 5K Road'!$A$2:$B$101,2,FALSE)*G57)</f>
        <v>1.8876277083333334E-2</v>
      </c>
      <c r="I57" s="20">
        <f t="shared" si="1"/>
        <v>20</v>
      </c>
      <c r="J57" s="21">
        <f>VLOOKUP(I57,'Point Table'!A:B,2,FALSE)</f>
        <v>34</v>
      </c>
      <c r="X57" s="2"/>
      <c r="Y57" s="2"/>
      <c r="Z57" s="2"/>
      <c r="AA57" s="2"/>
      <c r="AB57" s="2"/>
      <c r="AC57" s="2"/>
      <c r="AD57" s="2"/>
      <c r="AE57" s="2"/>
    </row>
    <row r="58" spans="1:31" x14ac:dyDescent="0.3">
      <c r="A58" s="3" t="s">
        <v>58</v>
      </c>
      <c r="B58" s="3" t="s">
        <v>59</v>
      </c>
      <c r="C58" s="3" t="s">
        <v>37</v>
      </c>
      <c r="D58" s="3">
        <v>32</v>
      </c>
      <c r="E58" s="3" t="s">
        <v>15</v>
      </c>
      <c r="F58" s="19" t="str">
        <f t="shared" si="2"/>
        <v>KevinO'LaughlinMGATE CITY STRIDERS</v>
      </c>
      <c r="G58" s="12">
        <v>1.8935416666666666E-2</v>
      </c>
      <c r="H58" s="19">
        <f>IF(C58="F",VLOOKUP(D58,'F 5K Road'!$A$2:$B$101,2,FALSE)*G58,VLOOKUP(D58,'M 5K Road'!$A$2:$B$101,2,FALSE)*G58)</f>
        <v>1.8876716875000001E-2</v>
      </c>
      <c r="I58" s="20">
        <f t="shared" si="1"/>
        <v>21</v>
      </c>
      <c r="J58" s="21">
        <f>VLOOKUP(I58,'Point Table'!A:B,2,FALSE)</f>
        <v>32</v>
      </c>
      <c r="AA58" s="2"/>
      <c r="AB58" s="2"/>
      <c r="AC58" s="2"/>
      <c r="AD58" s="2"/>
      <c r="AE58" s="2"/>
    </row>
    <row r="59" spans="1:31" x14ac:dyDescent="0.3">
      <c r="A59" s="3" t="s">
        <v>76</v>
      </c>
      <c r="B59" s="3" t="s">
        <v>77</v>
      </c>
      <c r="C59" s="3" t="s">
        <v>37</v>
      </c>
      <c r="D59" s="3">
        <v>53</v>
      </c>
      <c r="E59" s="3" t="s">
        <v>15</v>
      </c>
      <c r="F59" s="19" t="str">
        <f t="shared" si="2"/>
        <v>MatthewShapiroMGATE CITY STRIDERS</v>
      </c>
      <c r="G59" s="12">
        <v>2.2137615740740742E-2</v>
      </c>
      <c r="H59" s="19">
        <f>IF(C59="F",VLOOKUP(D59,'F 5K Road'!$A$2:$B$101,2,FALSE)*G59,VLOOKUP(D59,'M 5K Road'!$A$2:$B$101,2,FALSE)*G59)</f>
        <v>1.9007356875000003E-2</v>
      </c>
      <c r="I59" s="20">
        <f t="shared" si="1"/>
        <v>22</v>
      </c>
      <c r="J59" s="21">
        <f>VLOOKUP(I59,'Point Table'!A:B,2,FALSE)</f>
        <v>30</v>
      </c>
    </row>
    <row r="60" spans="1:31" x14ac:dyDescent="0.3">
      <c r="A60" s="3" t="s">
        <v>64</v>
      </c>
      <c r="B60" s="3" t="s">
        <v>65</v>
      </c>
      <c r="C60" s="3" t="s">
        <v>37</v>
      </c>
      <c r="D60" s="3">
        <v>29</v>
      </c>
      <c r="E60" s="3" t="s">
        <v>15</v>
      </c>
      <c r="F60" s="19" t="str">
        <f t="shared" si="2"/>
        <v>StephenDavisMGATE CITY STRIDERS</v>
      </c>
      <c r="G60" s="12">
        <v>1.9611226851851852E-2</v>
      </c>
      <c r="H60" s="19">
        <f>IF(C60="F",VLOOKUP(D60,'F 5K Road'!$A$2:$B$101,2,FALSE)*G60,VLOOKUP(D60,'M 5K Road'!$A$2:$B$101,2,FALSE)*G60)</f>
        <v>1.9611226851851852E-2</v>
      </c>
      <c r="I60" s="20">
        <f t="shared" si="1"/>
        <v>23</v>
      </c>
      <c r="J60" s="21">
        <f>VLOOKUP(I60,'Point Table'!A:B,2,FALSE)</f>
        <v>28</v>
      </c>
    </row>
    <row r="61" spans="1:31" x14ac:dyDescent="0.3">
      <c r="A61" s="3" t="s">
        <v>68</v>
      </c>
      <c r="B61" s="3" t="s">
        <v>69</v>
      </c>
      <c r="C61" s="3" t="s">
        <v>37</v>
      </c>
      <c r="D61" s="3">
        <v>29</v>
      </c>
      <c r="E61" s="3" t="s">
        <v>16</v>
      </c>
      <c r="F61" s="19" t="str">
        <f t="shared" si="2"/>
        <v>JeremySayersMGREATER DERRY TRACK CLUB</v>
      </c>
      <c r="G61" s="12">
        <v>1.9989699074074073E-2</v>
      </c>
      <c r="H61" s="19">
        <f>IF(C61="F",VLOOKUP(D61,'F 5K Road'!$A$2:$B$101,2,FALSE)*G61,VLOOKUP(D61,'M 5K Road'!$A$2:$B$101,2,FALSE)*G61)</f>
        <v>1.9989699074074073E-2</v>
      </c>
      <c r="I61" s="20">
        <f t="shared" si="1"/>
        <v>24</v>
      </c>
      <c r="J61" s="21">
        <f>VLOOKUP(I61,'Point Table'!A:B,2,FALSE)</f>
        <v>26</v>
      </c>
      <c r="AA61" s="2"/>
      <c r="AB61" s="2"/>
      <c r="AC61" s="2"/>
      <c r="AD61" s="2"/>
      <c r="AE61" s="2"/>
    </row>
    <row r="62" spans="1:31" x14ac:dyDescent="0.3">
      <c r="A62" s="3" t="s">
        <v>85</v>
      </c>
      <c r="B62" s="3" t="s">
        <v>86</v>
      </c>
      <c r="C62" s="3" t="s">
        <v>37</v>
      </c>
      <c r="D62" s="3">
        <v>47</v>
      </c>
      <c r="E62" s="3" t="s">
        <v>16</v>
      </c>
      <c r="F62" s="19" t="str">
        <f t="shared" si="2"/>
        <v>FrankGeorgesMGREATER DERRY TRACK CLUB</v>
      </c>
      <c r="G62" s="12">
        <v>2.2964814814814816E-2</v>
      </c>
      <c r="H62" s="19">
        <f>IF(C62="F",VLOOKUP(D62,'F 5K Road'!$A$2:$B$101,2,FALSE)*G62,VLOOKUP(D62,'M 5K Road'!$A$2:$B$101,2,FALSE)*G62)</f>
        <v>2.0682112222222222E-2</v>
      </c>
      <c r="I62" s="20">
        <f t="shared" si="1"/>
        <v>25</v>
      </c>
      <c r="J62" s="21">
        <f>VLOOKUP(I62,'Point Table'!A:B,2,FALSE)</f>
        <v>24</v>
      </c>
    </row>
    <row r="63" spans="1:31" x14ac:dyDescent="0.3">
      <c r="A63" s="3" t="s">
        <v>49</v>
      </c>
      <c r="B63" s="3" t="s">
        <v>124</v>
      </c>
      <c r="C63" s="3" t="s">
        <v>37</v>
      </c>
      <c r="D63" s="3">
        <v>71</v>
      </c>
      <c r="E63" s="3" t="s">
        <v>17</v>
      </c>
      <c r="F63" s="19" t="str">
        <f t="shared" si="2"/>
        <v>ThomasConleyMMILLENNIUM RUNNING</v>
      </c>
      <c r="G63" s="12">
        <v>2.9205787037037037E-2</v>
      </c>
      <c r="H63" s="19">
        <f>IF(C63="F",VLOOKUP(D63,'F 5K Road'!$A$2:$B$101,2,FALSE)*G63,VLOOKUP(D63,'M 5K Road'!$A$2:$B$101,2,FALSE)*G63)</f>
        <v>2.1255971805555555E-2</v>
      </c>
      <c r="I63" s="20">
        <f t="shared" si="1"/>
        <v>26</v>
      </c>
      <c r="J63" s="21">
        <f>VLOOKUP(I63,'Point Table'!A:B,2,FALSE)</f>
        <v>22.5</v>
      </c>
    </row>
    <row r="64" spans="1:31" x14ac:dyDescent="0.3">
      <c r="A64" s="3" t="s">
        <v>82</v>
      </c>
      <c r="B64" s="3" t="s">
        <v>83</v>
      </c>
      <c r="C64" s="3" t="s">
        <v>37</v>
      </c>
      <c r="D64" s="3">
        <v>8</v>
      </c>
      <c r="E64" s="3" t="s">
        <v>16</v>
      </c>
      <c r="F64" s="19" t="str">
        <f t="shared" si="2"/>
        <v>ParkerRizzoMGREATER DERRY TRACK CLUB</v>
      </c>
      <c r="G64" s="12">
        <v>2.2559722222222224E-2</v>
      </c>
      <c r="H64" s="19">
        <f>IF(C64="F",VLOOKUP(D64,'F 5K Road'!$A$2:$B$101,2,FALSE)*G64,VLOOKUP(D64,'M 5K Road'!$A$2:$B$101,2,FALSE)*G64)</f>
        <v>2.2559722222222224E-2</v>
      </c>
      <c r="I64" s="20">
        <f t="shared" si="1"/>
        <v>27</v>
      </c>
      <c r="J64" s="21">
        <f>VLOOKUP(I64,'Point Table'!A:B,2,FALSE)</f>
        <v>21</v>
      </c>
    </row>
    <row r="65" spans="1:31" x14ac:dyDescent="0.3">
      <c r="A65" s="3" t="s">
        <v>112</v>
      </c>
      <c r="B65" s="3" t="s">
        <v>113</v>
      </c>
      <c r="C65" s="3" t="s">
        <v>37</v>
      </c>
      <c r="D65" s="3">
        <v>57</v>
      </c>
      <c r="E65" s="3" t="s">
        <v>17</v>
      </c>
      <c r="F65" s="19" t="str">
        <f t="shared" si="2"/>
        <v>StevenPaulMMILLENNIUM RUNNING</v>
      </c>
      <c r="G65" s="12">
        <v>2.7247222222222221E-2</v>
      </c>
      <c r="H65" s="19">
        <f>IF(C65="F",VLOOKUP(D65,'F 5K Road'!$A$2:$B$101,2,FALSE)*G65,VLOOKUP(D65,'M 5K Road'!$A$2:$B$101,2,FALSE)*G65)</f>
        <v>2.2631542777777777E-2</v>
      </c>
      <c r="I65" s="20">
        <f t="shared" si="1"/>
        <v>28</v>
      </c>
      <c r="J65" s="21">
        <f>VLOOKUP(I65,'Point Table'!A:B,2,FALSE)</f>
        <v>19.5</v>
      </c>
    </row>
    <row r="66" spans="1:31" x14ac:dyDescent="0.3">
      <c r="A66" s="3" t="s">
        <v>97</v>
      </c>
      <c r="B66" s="3" t="s">
        <v>98</v>
      </c>
      <c r="C66" s="3" t="s">
        <v>37</v>
      </c>
      <c r="D66" s="3">
        <v>45</v>
      </c>
      <c r="E66" s="3" t="s">
        <v>17</v>
      </c>
      <c r="F66" s="19" t="str">
        <f t="shared" ref="F66:F74" si="3">A66&amp;B66&amp;C66&amp;E66</f>
        <v>EricBoucherMMILLENNIUM RUNNING</v>
      </c>
      <c r="G66" s="12">
        <v>2.478460648148148E-2</v>
      </c>
      <c r="H66" s="19">
        <f>IF(C66="F",VLOOKUP(D66,'F 5K Road'!$A$2:$B$101,2,FALSE)*G66,VLOOKUP(D66,'M 5K Road'!$A$2:$B$101,2,FALSE)*G66)</f>
        <v>2.266800108796296E-2</v>
      </c>
      <c r="I66" s="20">
        <f t="shared" si="1"/>
        <v>29</v>
      </c>
      <c r="J66" s="21">
        <f>VLOOKUP(I66,'Point Table'!A:B,2,FALSE)</f>
        <v>18</v>
      </c>
      <c r="X66" s="2"/>
      <c r="Y66" s="2"/>
      <c r="Z66" s="2"/>
      <c r="AA66" s="2"/>
      <c r="AB66" s="2"/>
      <c r="AC66" s="2"/>
      <c r="AD66" s="2"/>
      <c r="AE66" s="2"/>
    </row>
    <row r="67" spans="1:31" x14ac:dyDescent="0.3">
      <c r="A67" s="3" t="s">
        <v>93</v>
      </c>
      <c r="B67" s="3" t="s">
        <v>94</v>
      </c>
      <c r="C67" s="3" t="s">
        <v>37</v>
      </c>
      <c r="D67" s="3">
        <v>41</v>
      </c>
      <c r="E67" s="3" t="s">
        <v>16</v>
      </c>
      <c r="F67" s="19" t="str">
        <f t="shared" si="3"/>
        <v>ChristophJaegerMGREATER DERRY TRACK CLUB</v>
      </c>
      <c r="G67" s="12">
        <v>2.4284953703703701E-2</v>
      </c>
      <c r="H67" s="19">
        <f>IF(C67="F",VLOOKUP(D67,'F 5K Road'!$A$2:$B$101,2,FALSE)*G67,VLOOKUP(D67,'M 5K Road'!$A$2:$B$101,2,FALSE)*G67)</f>
        <v>2.2890997361111109E-2</v>
      </c>
      <c r="I67" s="20">
        <f t="shared" ref="I67:I74" si="4">COUNTIFS($C$2:$C$300,C67,$H$2:$H$300,"&lt;"&amp;H67)+1</f>
        <v>30</v>
      </c>
      <c r="J67" s="21">
        <f>VLOOKUP(I67,'Point Table'!A:B,2,FALSE)</f>
        <v>16.5</v>
      </c>
      <c r="X67" s="2"/>
      <c r="Y67" s="2"/>
      <c r="Z67" s="2"/>
      <c r="AA67" s="2"/>
      <c r="AB67" s="2"/>
      <c r="AC67" s="2"/>
      <c r="AD67" s="2"/>
      <c r="AE67" s="2"/>
    </row>
    <row r="68" spans="1:31" x14ac:dyDescent="0.3">
      <c r="A68" s="3" t="s">
        <v>44</v>
      </c>
      <c r="B68" s="3" t="s">
        <v>83</v>
      </c>
      <c r="C68" s="3" t="s">
        <v>37</v>
      </c>
      <c r="D68" s="3">
        <v>37</v>
      </c>
      <c r="E68" s="3" t="s">
        <v>16</v>
      </c>
      <c r="F68" s="19" t="str">
        <f t="shared" si="3"/>
        <v>JoeRizzoMGREATER DERRY TRACK CLUB</v>
      </c>
      <c r="G68" s="12">
        <v>2.4872453703703706E-2</v>
      </c>
      <c r="H68" s="19">
        <f>IF(C68="F",VLOOKUP(D68,'F 5K Road'!$A$2:$B$101,2,FALSE)*G68,VLOOKUP(D68,'M 5K Road'!$A$2:$B$101,2,FALSE)*G68)</f>
        <v>2.4141203564814816E-2</v>
      </c>
      <c r="I68" s="20">
        <f t="shared" si="4"/>
        <v>31</v>
      </c>
      <c r="J68" s="21">
        <f>VLOOKUP(I68,'Point Table'!A:B,2,FALSE)</f>
        <v>15.5</v>
      </c>
    </row>
    <row r="69" spans="1:31" x14ac:dyDescent="0.3">
      <c r="A69" s="3" t="s">
        <v>145</v>
      </c>
      <c r="B69" t="s">
        <v>146</v>
      </c>
      <c r="C69" s="3" t="s">
        <v>37</v>
      </c>
      <c r="D69" s="3">
        <v>73</v>
      </c>
      <c r="E69" s="3" t="s">
        <v>17</v>
      </c>
      <c r="F69" s="19" t="str">
        <f t="shared" si="3"/>
        <v>GeorgeSheldonMMILLENNIUM RUNNING</v>
      </c>
      <c r="G69" s="12">
        <v>3.450925925925926E-2</v>
      </c>
      <c r="H69" s="19">
        <f>IF(C69="F",VLOOKUP(D69,'F 5K Road'!$A$2:$B$101,2,FALSE)*G69,VLOOKUP(D69,'M 5K Road'!$A$2:$B$101,2,FALSE)*G69)</f>
        <v>2.442910462962963E-2</v>
      </c>
      <c r="I69" s="20">
        <f t="shared" si="4"/>
        <v>32</v>
      </c>
      <c r="J69" s="21">
        <f>VLOOKUP(I69,'Point Table'!A:B,2,FALSE)</f>
        <v>14.5</v>
      </c>
    </row>
    <row r="70" spans="1:31" x14ac:dyDescent="0.3">
      <c r="A70" s="3" t="s">
        <v>135</v>
      </c>
      <c r="B70" s="3" t="s">
        <v>136</v>
      </c>
      <c r="C70" s="3" t="s">
        <v>37</v>
      </c>
      <c r="D70" s="3">
        <v>59</v>
      </c>
      <c r="E70" s="3" t="s">
        <v>17</v>
      </c>
      <c r="F70" s="19" t="str">
        <f t="shared" si="3"/>
        <v>AlanCamusoMMILLENNIUM RUNNING</v>
      </c>
      <c r="G70" s="12">
        <v>3.2802662037037036E-2</v>
      </c>
      <c r="H70" s="19">
        <f>IF(C70="F",VLOOKUP(D70,'F 5K Road'!$A$2:$B$101,2,FALSE)*G70,VLOOKUP(D70,'M 5K Road'!$A$2:$B$101,2,FALSE)*G70)</f>
        <v>2.6786653819444443E-2</v>
      </c>
      <c r="I70" s="20">
        <f t="shared" si="4"/>
        <v>33</v>
      </c>
      <c r="J70" s="21">
        <f>VLOOKUP(I70,'Point Table'!A:B,2,FALSE)</f>
        <v>13.5</v>
      </c>
    </row>
    <row r="71" spans="1:31" x14ac:dyDescent="0.3">
      <c r="A71" s="3" t="s">
        <v>127</v>
      </c>
      <c r="B71" s="3" t="s">
        <v>128</v>
      </c>
      <c r="C71" s="3" t="s">
        <v>37</v>
      </c>
      <c r="D71" s="3">
        <v>46</v>
      </c>
      <c r="E71" s="3" t="s">
        <v>16</v>
      </c>
      <c r="F71" s="19" t="str">
        <f t="shared" si="3"/>
        <v>SharadVidyarthyMGREATER DERRY TRACK CLUB</v>
      </c>
      <c r="G71" s="12">
        <v>3.0333680555555555E-2</v>
      </c>
      <c r="H71" s="19">
        <f>IF(C71="F",VLOOKUP(D71,'F 5K Road'!$A$2:$B$101,2,FALSE)*G71,VLOOKUP(D71,'M 5K Road'!$A$2:$B$101,2,FALSE)*G71)</f>
        <v>2.753084847222222E-2</v>
      </c>
      <c r="I71" s="20">
        <f t="shared" si="4"/>
        <v>34</v>
      </c>
      <c r="J71" s="21">
        <f>VLOOKUP(I71,'Point Table'!A:B,2,FALSE)</f>
        <v>12.5</v>
      </c>
      <c r="X71" s="2"/>
      <c r="Y71" s="2"/>
      <c r="Z71" s="2"/>
      <c r="AA71" s="2"/>
      <c r="AB71" s="2"/>
    </row>
    <row r="72" spans="1:31" x14ac:dyDescent="0.3">
      <c r="A72" s="3" t="s">
        <v>148</v>
      </c>
      <c r="B72" s="3" t="s">
        <v>149</v>
      </c>
      <c r="C72" s="3" t="s">
        <v>37</v>
      </c>
      <c r="D72" s="3">
        <v>64</v>
      </c>
      <c r="E72" s="3" t="s">
        <v>15</v>
      </c>
      <c r="F72" s="19" t="str">
        <f t="shared" si="3"/>
        <v>PhilPetschekMGATE CITY STRIDERS</v>
      </c>
      <c r="G72" s="12">
        <v>3.6654166666666668E-2</v>
      </c>
      <c r="H72" s="19">
        <f>IF(C72="F",VLOOKUP(D72,'F 5K Road'!$A$2:$B$101,2,FALSE)*G72,VLOOKUP(D72,'M 5K Road'!$A$2:$B$101,2,FALSE)*G72)</f>
        <v>2.8648896666666666E-2</v>
      </c>
      <c r="I72" s="20">
        <f t="shared" si="4"/>
        <v>35</v>
      </c>
      <c r="J72" s="21">
        <f>VLOOKUP(I72,'Point Table'!A:B,2,FALSE)</f>
        <v>11.5</v>
      </c>
    </row>
    <row r="73" spans="1:31" x14ac:dyDescent="0.3">
      <c r="A73" s="3" t="s">
        <v>139</v>
      </c>
      <c r="B73" s="3" t="s">
        <v>140</v>
      </c>
      <c r="C73" s="3" t="s">
        <v>37</v>
      </c>
      <c r="D73" s="3">
        <v>53</v>
      </c>
      <c r="E73" s="3" t="s">
        <v>17</v>
      </c>
      <c r="F73" s="19" t="str">
        <f t="shared" si="3"/>
        <v>RobertHoffmanMMILLENNIUM RUNNING</v>
      </c>
      <c r="G73" s="12">
        <v>3.3538773148148147E-2</v>
      </c>
      <c r="H73" s="19">
        <f>IF(C73="F",VLOOKUP(D73,'F 5K Road'!$A$2:$B$101,2,FALSE)*G73,VLOOKUP(D73,'M 5K Road'!$A$2:$B$101,2,FALSE)*G73)</f>
        <v>2.8796390625000001E-2</v>
      </c>
      <c r="I73" s="20">
        <f t="shared" si="4"/>
        <v>36</v>
      </c>
      <c r="J73" s="21">
        <f>VLOOKUP(I73,'Point Table'!A:B,2,FALSE)</f>
        <v>11</v>
      </c>
      <c r="X73" s="2"/>
      <c r="Y73" s="2"/>
      <c r="Z73" s="2"/>
      <c r="AA73" s="2"/>
      <c r="AB73" s="2"/>
      <c r="AC73" s="2"/>
      <c r="AD73" s="2"/>
      <c r="AE73" s="2"/>
    </row>
    <row r="74" spans="1:31" x14ac:dyDescent="0.3">
      <c r="A74" s="3" t="s">
        <v>113</v>
      </c>
      <c r="B74" s="3" t="s">
        <v>152</v>
      </c>
      <c r="C74" s="3" t="s">
        <v>37</v>
      </c>
      <c r="D74" s="3">
        <v>61</v>
      </c>
      <c r="E74" s="3" t="s">
        <v>16</v>
      </c>
      <c r="F74" s="19" t="str">
        <f t="shared" si="3"/>
        <v>PaulSchofieldMGREATER DERRY TRACK CLUB</v>
      </c>
      <c r="G74" s="12">
        <v>4.4305555555555556E-2</v>
      </c>
      <c r="H74" s="19">
        <f>IF(C74="F",VLOOKUP(D74,'F 5K Road'!$A$2:$B$101,2,FALSE)*G74,VLOOKUP(D74,'M 5K Road'!$A$2:$B$101,2,FALSE)*G74)</f>
        <v>3.5559638888888891E-2</v>
      </c>
      <c r="I74" s="20">
        <f t="shared" si="4"/>
        <v>37</v>
      </c>
      <c r="J74" s="21">
        <f>VLOOKUP(I74,'Point Table'!A:B,2,FALSE)</f>
        <v>10.5</v>
      </c>
    </row>
    <row r="75" spans="1:31" x14ac:dyDescent="0.3">
      <c r="F75" s="19"/>
      <c r="G75" s="12"/>
      <c r="H75" s="6"/>
      <c r="I75" s="2"/>
      <c r="J75" s="38"/>
    </row>
    <row r="76" spans="1:31" x14ac:dyDescent="0.3">
      <c r="F76" s="32"/>
      <c r="G76" s="12"/>
      <c r="H76" s="6"/>
      <c r="I76" s="2"/>
      <c r="J76" s="38"/>
    </row>
    <row r="77" spans="1:31" x14ac:dyDescent="0.3">
      <c r="F77" s="32"/>
      <c r="G77" s="12"/>
      <c r="H77" s="6"/>
      <c r="I77" s="2"/>
      <c r="J77" s="38"/>
    </row>
    <row r="78" spans="1:31" x14ac:dyDescent="0.3">
      <c r="F78" s="19"/>
      <c r="G78" s="12"/>
      <c r="H78" s="6"/>
      <c r="I78" s="2"/>
      <c r="J78" s="38"/>
    </row>
    <row r="79" spans="1:31" x14ac:dyDescent="0.3">
      <c r="F79" s="19"/>
      <c r="G79" s="12"/>
      <c r="H79" s="6"/>
      <c r="I79" s="2"/>
      <c r="J79" s="38"/>
      <c r="X79" s="2"/>
      <c r="Y79" s="2"/>
      <c r="Z79" s="2"/>
      <c r="AA79" s="2"/>
      <c r="AB79" s="2"/>
      <c r="AC79" s="2"/>
      <c r="AD79" s="2"/>
      <c r="AE79" s="2"/>
    </row>
    <row r="80" spans="1:31" x14ac:dyDescent="0.3">
      <c r="F80" s="19"/>
      <c r="G80" s="12"/>
      <c r="H80" s="6"/>
      <c r="I80" s="2"/>
      <c r="J80" s="38"/>
    </row>
    <row r="81" spans="6:31" x14ac:dyDescent="0.3">
      <c r="F81" s="32"/>
      <c r="G81" s="12"/>
      <c r="H81" s="6"/>
      <c r="I81" s="2"/>
      <c r="J81" s="38"/>
    </row>
    <row r="82" spans="6:31" x14ac:dyDescent="0.3">
      <c r="F82" s="32"/>
      <c r="G82" s="12"/>
      <c r="H82" s="6"/>
      <c r="I82" s="2"/>
      <c r="J82" s="38"/>
      <c r="X82" s="2"/>
      <c r="Y82" s="2"/>
      <c r="Z82" s="2"/>
      <c r="AA82" s="2"/>
      <c r="AB82" s="2"/>
      <c r="AC82" s="2"/>
      <c r="AD82" s="2"/>
      <c r="AE82" s="2"/>
    </row>
    <row r="83" spans="6:31" x14ac:dyDescent="0.3">
      <c r="F83" s="32"/>
      <c r="G83" s="12"/>
      <c r="H83" s="6"/>
      <c r="I83" s="2"/>
      <c r="J83" s="38"/>
    </row>
    <row r="84" spans="6:31" x14ac:dyDescent="0.3">
      <c r="F84" s="19"/>
      <c r="G84" s="12"/>
      <c r="H84" s="6"/>
      <c r="I84" s="2"/>
      <c r="J84" s="38"/>
    </row>
    <row r="85" spans="6:31" x14ac:dyDescent="0.3">
      <c r="F85" s="32"/>
      <c r="G85" s="12"/>
      <c r="H85" s="6"/>
      <c r="I85" s="2"/>
      <c r="J85" s="38"/>
    </row>
    <row r="86" spans="6:31" x14ac:dyDescent="0.3">
      <c r="F86" s="32"/>
      <c r="G86" s="12"/>
      <c r="H86" s="6"/>
      <c r="I86" s="2"/>
      <c r="J86" s="38"/>
      <c r="X86" s="2"/>
      <c r="AB86" s="2"/>
      <c r="AC86" s="2"/>
      <c r="AD86" s="2"/>
      <c r="AE86" s="2"/>
    </row>
    <row r="87" spans="6:31" x14ac:dyDescent="0.3">
      <c r="F87" s="32"/>
      <c r="G87" s="12"/>
      <c r="H87" s="6"/>
      <c r="I87" s="2"/>
      <c r="J87" s="38"/>
    </row>
    <row r="88" spans="6:31" x14ac:dyDescent="0.3">
      <c r="F88" s="19"/>
      <c r="G88" s="12"/>
      <c r="H88" s="6"/>
      <c r="I88" s="2"/>
      <c r="J88" s="38"/>
    </row>
    <row r="89" spans="6:31" x14ac:dyDescent="0.3">
      <c r="F89" s="19"/>
      <c r="G89" s="12"/>
      <c r="H89" s="6"/>
      <c r="I89" s="2"/>
      <c r="J89" s="38"/>
      <c r="X89" s="2"/>
      <c r="Y89" s="2"/>
      <c r="Z89" s="2"/>
      <c r="AA89" s="2"/>
      <c r="AB89" s="2"/>
      <c r="AC89" s="2"/>
      <c r="AD89" s="2"/>
      <c r="AE89" s="2"/>
    </row>
    <row r="90" spans="6:31" x14ac:dyDescent="0.3">
      <c r="F90" s="32"/>
      <c r="G90" s="12"/>
      <c r="H90" s="6"/>
      <c r="I90" s="2"/>
      <c r="J90" s="38"/>
      <c r="X90" s="2"/>
      <c r="Y90" s="2"/>
      <c r="Z90" s="2"/>
      <c r="AA90" s="2"/>
      <c r="AB90" s="2"/>
      <c r="AC90" s="2"/>
      <c r="AD90" s="2"/>
      <c r="AE90" s="2"/>
    </row>
    <row r="91" spans="6:31" x14ac:dyDescent="0.3">
      <c r="F91" s="32"/>
      <c r="G91" s="12"/>
      <c r="H91" s="6"/>
      <c r="I91" s="2"/>
      <c r="J91" s="38"/>
      <c r="X91" s="2"/>
      <c r="Y91" s="2"/>
      <c r="Z91" s="2"/>
      <c r="AA91" s="2"/>
      <c r="AB91" s="2"/>
      <c r="AC91" s="2"/>
      <c r="AD91" s="2"/>
      <c r="AE91" s="2"/>
    </row>
    <row r="92" spans="6:31" x14ac:dyDescent="0.3">
      <c r="F92" s="19"/>
      <c r="G92" s="12"/>
      <c r="H92" s="6"/>
      <c r="I92" s="2"/>
      <c r="J92" s="38"/>
    </row>
    <row r="93" spans="6:31" x14ac:dyDescent="0.3">
      <c r="F93" s="32"/>
      <c r="G93" s="12"/>
      <c r="H93" s="6"/>
      <c r="I93" s="2"/>
      <c r="J93" s="38"/>
    </row>
    <row r="94" spans="6:31" x14ac:dyDescent="0.3">
      <c r="F94" s="19"/>
      <c r="G94" s="12"/>
      <c r="H94" s="6"/>
      <c r="I94" s="2"/>
      <c r="J94" s="38"/>
    </row>
    <row r="95" spans="6:31" x14ac:dyDescent="0.3">
      <c r="F95" s="19"/>
      <c r="G95" s="12"/>
      <c r="H95" s="6"/>
      <c r="I95" s="2"/>
      <c r="J95" s="38"/>
    </row>
    <row r="96" spans="6:31" x14ac:dyDescent="0.3">
      <c r="F96" s="19"/>
      <c r="G96" s="12"/>
      <c r="H96" s="6"/>
      <c r="I96" s="2"/>
      <c r="J96" s="38"/>
      <c r="X96" s="2"/>
      <c r="Y96" s="2"/>
      <c r="Z96" s="2"/>
      <c r="AA96" s="2"/>
      <c r="AB96" s="2"/>
      <c r="AC96" s="2"/>
      <c r="AD96" s="2"/>
      <c r="AE96" s="2"/>
    </row>
    <row r="97" spans="6:31" x14ac:dyDescent="0.3">
      <c r="F97" s="32"/>
      <c r="G97" s="12"/>
      <c r="H97" s="6"/>
      <c r="I97" s="2"/>
      <c r="J97" s="38"/>
    </row>
    <row r="98" spans="6:31" x14ac:dyDescent="0.3">
      <c r="F98" s="32"/>
      <c r="G98" s="12"/>
      <c r="H98" s="6"/>
      <c r="I98" s="2"/>
      <c r="J98" s="38"/>
      <c r="X98" s="2"/>
      <c r="Y98" s="2"/>
      <c r="Z98" s="2"/>
      <c r="AA98" s="2"/>
      <c r="AB98" s="2"/>
      <c r="AC98" s="2"/>
      <c r="AD98" s="2"/>
      <c r="AE98" s="2"/>
    </row>
    <row r="99" spans="6:31" x14ac:dyDescent="0.3">
      <c r="F99" s="32"/>
      <c r="G99" s="12"/>
      <c r="H99" s="6"/>
      <c r="I99" s="2"/>
      <c r="J99" s="38"/>
      <c r="X99" s="2"/>
      <c r="AB99" s="2"/>
      <c r="AC99" s="2"/>
      <c r="AD99" s="2"/>
      <c r="AE99" s="2"/>
    </row>
    <row r="100" spans="6:31" x14ac:dyDescent="0.3">
      <c r="F100" s="32"/>
      <c r="G100" s="12"/>
      <c r="H100" s="6"/>
      <c r="I100" s="2"/>
      <c r="J100" s="38"/>
    </row>
    <row r="101" spans="6:31" x14ac:dyDescent="0.3">
      <c r="F101" s="32"/>
      <c r="G101" s="12"/>
      <c r="H101" s="6"/>
      <c r="I101" s="2"/>
      <c r="J101" s="38"/>
      <c r="AA101" s="2"/>
      <c r="AB101" s="2"/>
      <c r="AC101" s="2"/>
      <c r="AD101" s="2"/>
      <c r="AE101" s="2"/>
    </row>
    <row r="102" spans="6:31" x14ac:dyDescent="0.3">
      <c r="F102" s="32"/>
      <c r="G102" s="12"/>
      <c r="H102" s="6"/>
      <c r="I102" s="2"/>
      <c r="J102" s="38"/>
      <c r="X102" s="2"/>
      <c r="AB102" s="2"/>
      <c r="AC102" s="2"/>
      <c r="AD102" s="2"/>
      <c r="AE102" s="2"/>
    </row>
    <row r="103" spans="6:31" x14ac:dyDescent="0.3">
      <c r="F103" s="32"/>
      <c r="G103" s="12"/>
      <c r="H103" s="6"/>
      <c r="I103" s="2"/>
      <c r="J103" s="38"/>
    </row>
    <row r="104" spans="6:31" x14ac:dyDescent="0.3">
      <c r="F104" s="32"/>
      <c r="G104" s="12"/>
      <c r="H104" s="6"/>
      <c r="I104" s="2"/>
      <c r="J104" s="38"/>
    </row>
    <row r="105" spans="6:31" x14ac:dyDescent="0.3">
      <c r="F105" s="32"/>
      <c r="G105" s="12"/>
      <c r="H105" s="6"/>
      <c r="I105" s="2"/>
      <c r="J105" s="38"/>
      <c r="AA105" s="2"/>
      <c r="AB105" s="2"/>
      <c r="AC105" s="2"/>
      <c r="AD105" s="2"/>
      <c r="AE105" s="2"/>
    </row>
    <row r="106" spans="6:31" x14ac:dyDescent="0.3">
      <c r="F106" s="32"/>
      <c r="G106" s="12"/>
      <c r="H106" s="6"/>
      <c r="I106" s="2"/>
      <c r="J106" s="38"/>
    </row>
    <row r="107" spans="6:31" x14ac:dyDescent="0.3">
      <c r="F107" s="19"/>
      <c r="G107" s="12"/>
      <c r="H107" s="6"/>
      <c r="I107" s="2"/>
      <c r="J107" s="38"/>
    </row>
    <row r="108" spans="6:31" x14ac:dyDescent="0.3">
      <c r="F108" s="32"/>
      <c r="G108" s="12"/>
      <c r="H108" s="6"/>
      <c r="I108" s="2"/>
      <c r="J108" s="38"/>
    </row>
    <row r="109" spans="6:31" x14ac:dyDescent="0.3">
      <c r="F109" s="32"/>
      <c r="G109" s="12"/>
      <c r="H109" s="6"/>
      <c r="I109" s="2"/>
      <c r="J109" s="38"/>
    </row>
    <row r="110" spans="6:31" x14ac:dyDescent="0.3">
      <c r="F110" s="32"/>
      <c r="G110" s="12"/>
      <c r="H110" s="6"/>
      <c r="I110" s="2"/>
      <c r="J110" s="38"/>
    </row>
    <row r="111" spans="6:31" x14ac:dyDescent="0.3">
      <c r="F111" s="19"/>
      <c r="G111" s="12"/>
      <c r="H111" s="6"/>
      <c r="I111" s="2"/>
      <c r="J111" s="38"/>
    </row>
    <row r="112" spans="6:31" x14ac:dyDescent="0.3">
      <c r="F112" s="32"/>
      <c r="G112" s="12"/>
      <c r="H112" s="6"/>
      <c r="I112" s="2"/>
      <c r="J112" s="38"/>
      <c r="AA112" s="2"/>
      <c r="AB112" s="2"/>
      <c r="AC112" s="2"/>
      <c r="AD112" s="2"/>
      <c r="AE112" s="2"/>
    </row>
    <row r="113" spans="6:31" x14ac:dyDescent="0.3">
      <c r="F113" s="19"/>
      <c r="G113" s="12"/>
      <c r="H113" s="6"/>
      <c r="I113" s="2"/>
      <c r="J113" s="38"/>
      <c r="X113" s="2"/>
      <c r="Y113" s="2"/>
      <c r="Z113" s="2"/>
      <c r="AA113" s="2"/>
      <c r="AB113" s="2"/>
      <c r="AC113" s="2"/>
      <c r="AD113" s="2"/>
      <c r="AE113" s="2"/>
    </row>
    <row r="114" spans="6:31" x14ac:dyDescent="0.3">
      <c r="F114" s="19"/>
      <c r="G114" s="12"/>
      <c r="H114" s="6"/>
      <c r="I114" s="2"/>
      <c r="J114" s="38"/>
    </row>
    <row r="115" spans="6:31" x14ac:dyDescent="0.3">
      <c r="F115" s="32"/>
      <c r="G115" s="12"/>
      <c r="H115" s="6"/>
      <c r="I115" s="2"/>
      <c r="J115" s="38"/>
    </row>
    <row r="116" spans="6:31" x14ac:dyDescent="0.3">
      <c r="F116" s="19"/>
      <c r="G116" s="12"/>
      <c r="H116" s="6"/>
      <c r="I116" s="2"/>
      <c r="J116" s="38"/>
    </row>
    <row r="117" spans="6:31" x14ac:dyDescent="0.3">
      <c r="F117" s="19"/>
      <c r="G117" s="12"/>
      <c r="H117" s="6"/>
      <c r="I117" s="2"/>
      <c r="J117" s="38"/>
    </row>
    <row r="118" spans="6:31" x14ac:dyDescent="0.3">
      <c r="F118" s="19"/>
      <c r="G118" s="12"/>
      <c r="H118" s="6"/>
      <c r="I118" s="2"/>
      <c r="J118" s="38"/>
      <c r="X118" s="2"/>
      <c r="Y118" s="2"/>
      <c r="Z118" s="2"/>
      <c r="AA118" s="2"/>
      <c r="AB118" s="2"/>
      <c r="AC118" s="2"/>
      <c r="AD118" s="2"/>
      <c r="AE118" s="2"/>
    </row>
    <row r="119" spans="6:31" x14ac:dyDescent="0.3">
      <c r="F119" s="19"/>
      <c r="G119" s="12"/>
      <c r="H119" s="6"/>
      <c r="I119" s="2"/>
      <c r="J119" s="38"/>
    </row>
    <row r="120" spans="6:31" x14ac:dyDescent="0.3">
      <c r="F120" s="19"/>
      <c r="G120" s="12"/>
      <c r="H120" s="6"/>
      <c r="I120" s="2"/>
      <c r="J120" s="38"/>
    </row>
    <row r="121" spans="6:31" x14ac:dyDescent="0.3">
      <c r="F121" s="32"/>
      <c r="G121" s="12"/>
      <c r="H121" s="6"/>
      <c r="I121" s="2"/>
      <c r="J121" s="38"/>
    </row>
    <row r="122" spans="6:31" x14ac:dyDescent="0.3">
      <c r="F122" s="32"/>
      <c r="G122" s="12"/>
      <c r="H122" s="6"/>
      <c r="I122" s="2"/>
      <c r="J122" s="38"/>
      <c r="Y122" s="2"/>
      <c r="Z122" s="2"/>
      <c r="AA122" s="2"/>
      <c r="AB122" s="2"/>
      <c r="AC122" s="2"/>
      <c r="AD122" s="2"/>
      <c r="AE122" s="2"/>
    </row>
    <row r="123" spans="6:31" x14ac:dyDescent="0.3">
      <c r="F123" s="32"/>
      <c r="G123" s="12"/>
      <c r="H123" s="6"/>
      <c r="I123" s="2"/>
      <c r="J123" s="38"/>
      <c r="X123" s="2"/>
      <c r="Y123" s="2"/>
      <c r="Z123" s="2"/>
      <c r="AA123" s="2"/>
      <c r="AB123" s="2"/>
      <c r="AC123" s="2"/>
      <c r="AD123" s="2"/>
      <c r="AE123" s="2"/>
    </row>
    <row r="124" spans="6:31" x14ac:dyDescent="0.3">
      <c r="F124" s="32"/>
      <c r="G124" s="12"/>
      <c r="H124" s="6"/>
      <c r="I124" s="2"/>
      <c r="J124" s="38"/>
    </row>
    <row r="125" spans="6:31" x14ac:dyDescent="0.3">
      <c r="F125" s="32"/>
      <c r="G125" s="12"/>
      <c r="H125" s="6"/>
      <c r="I125" s="2"/>
      <c r="J125" s="38"/>
    </row>
    <row r="126" spans="6:31" x14ac:dyDescent="0.3">
      <c r="F126" s="32"/>
      <c r="G126" s="12"/>
      <c r="H126" s="6"/>
      <c r="I126" s="2"/>
      <c r="J126" s="38"/>
      <c r="X126" s="2"/>
      <c r="Y126" s="2"/>
      <c r="Z126" s="2"/>
      <c r="AA126" s="2"/>
      <c r="AB126" s="2"/>
      <c r="AC126" s="2"/>
      <c r="AD126" s="2"/>
      <c r="AE126" s="2"/>
    </row>
    <row r="127" spans="6:31" x14ac:dyDescent="0.3">
      <c r="F127" s="19"/>
      <c r="G127" s="12"/>
      <c r="H127" s="6"/>
      <c r="I127" s="2"/>
      <c r="J127" s="38"/>
    </row>
    <row r="128" spans="6:31" x14ac:dyDescent="0.3">
      <c r="F128" s="32"/>
      <c r="G128" s="12"/>
      <c r="H128" s="6"/>
      <c r="I128" s="2"/>
      <c r="J128" s="38"/>
    </row>
    <row r="129" spans="6:31" x14ac:dyDescent="0.3">
      <c r="F129" s="19"/>
      <c r="G129" s="12"/>
      <c r="H129" s="6"/>
      <c r="I129" s="2"/>
      <c r="J129" s="38"/>
      <c r="AA129" s="2"/>
      <c r="AB129" s="2"/>
      <c r="AC129" s="2"/>
      <c r="AD129" s="2"/>
      <c r="AE129" s="2"/>
    </row>
    <row r="130" spans="6:31" x14ac:dyDescent="0.3">
      <c r="F130" s="19"/>
      <c r="G130" s="12"/>
      <c r="H130" s="6"/>
      <c r="I130" s="2"/>
      <c r="J130" s="38"/>
    </row>
    <row r="131" spans="6:31" x14ac:dyDescent="0.3">
      <c r="F131" s="32"/>
      <c r="G131" s="12"/>
      <c r="H131" s="6"/>
      <c r="I131" s="2"/>
      <c r="J131" s="38"/>
    </row>
    <row r="132" spans="6:31" x14ac:dyDescent="0.3">
      <c r="F132" s="32"/>
      <c r="G132" s="12"/>
      <c r="H132" s="6"/>
      <c r="I132" s="2"/>
      <c r="J132" s="38"/>
    </row>
    <row r="133" spans="6:31" x14ac:dyDescent="0.3">
      <c r="F133" s="32"/>
      <c r="G133" s="12"/>
      <c r="H133" s="6"/>
      <c r="I133" s="2"/>
      <c r="J133" s="38"/>
      <c r="AA133" s="2"/>
      <c r="AB133" s="2"/>
      <c r="AC133" s="2"/>
      <c r="AD133" s="2"/>
      <c r="AE133" s="2"/>
    </row>
    <row r="134" spans="6:31" x14ac:dyDescent="0.3">
      <c r="F134" s="32"/>
      <c r="G134" s="12"/>
      <c r="H134" s="6"/>
      <c r="I134" s="2"/>
      <c r="J134" s="38"/>
    </row>
    <row r="135" spans="6:31" x14ac:dyDescent="0.3">
      <c r="F135" s="32"/>
      <c r="G135" s="12"/>
      <c r="H135" s="6"/>
      <c r="I135" s="2"/>
      <c r="J135" s="38"/>
    </row>
    <row r="136" spans="6:31" x14ac:dyDescent="0.3">
      <c r="F136" s="19"/>
      <c r="G136" s="12"/>
      <c r="H136" s="6"/>
      <c r="I136" s="2"/>
      <c r="J136" s="38"/>
      <c r="AA136" s="2"/>
      <c r="AB136" s="2"/>
      <c r="AC136" s="2"/>
      <c r="AD136" s="2"/>
      <c r="AE136" s="2"/>
    </row>
    <row r="137" spans="6:31" x14ac:dyDescent="0.3">
      <c r="F137" s="32"/>
      <c r="G137" s="12"/>
      <c r="H137" s="6"/>
      <c r="I137" s="2"/>
      <c r="J137" s="38"/>
    </row>
    <row r="138" spans="6:31" x14ac:dyDescent="0.3">
      <c r="F138" s="19"/>
      <c r="G138" s="12"/>
      <c r="H138" s="6"/>
      <c r="I138" s="2"/>
      <c r="J138" s="38"/>
    </row>
    <row r="139" spans="6:31" x14ac:dyDescent="0.3">
      <c r="F139" s="19"/>
      <c r="G139" s="12"/>
      <c r="H139" s="6"/>
      <c r="I139" s="2"/>
      <c r="J139" s="38"/>
    </row>
    <row r="140" spans="6:31" x14ac:dyDescent="0.3">
      <c r="F140" s="32"/>
      <c r="G140" s="12"/>
      <c r="H140" s="6"/>
      <c r="I140" s="2"/>
      <c r="J140" s="38"/>
      <c r="X140" s="2"/>
      <c r="Y140" s="2"/>
      <c r="Z140" s="2"/>
      <c r="AA140" s="2"/>
      <c r="AB140" s="2"/>
      <c r="AC140" s="2"/>
      <c r="AD140" s="2"/>
      <c r="AE140" s="2"/>
    </row>
    <row r="141" spans="6:31" x14ac:dyDescent="0.3">
      <c r="F141" s="32"/>
      <c r="G141" s="12"/>
      <c r="H141" s="6"/>
      <c r="I141" s="2"/>
      <c r="J141" s="38"/>
      <c r="X141" s="2"/>
      <c r="Y141" s="2"/>
      <c r="Z141" s="2"/>
      <c r="AA141" s="2"/>
      <c r="AB141" s="2"/>
      <c r="AC141" s="2"/>
      <c r="AD141" s="2"/>
      <c r="AE141" s="2"/>
    </row>
    <row r="142" spans="6:31" x14ac:dyDescent="0.3">
      <c r="F142" s="19"/>
      <c r="G142" s="12"/>
      <c r="H142" s="6"/>
      <c r="I142" s="2"/>
      <c r="J142" s="38"/>
    </row>
    <row r="143" spans="6:31" x14ac:dyDescent="0.3">
      <c r="F143" s="32"/>
      <c r="G143" s="12"/>
      <c r="H143" s="6"/>
      <c r="I143" s="2"/>
      <c r="J143" s="38"/>
    </row>
    <row r="144" spans="6:31" x14ac:dyDescent="0.3">
      <c r="F144" s="32"/>
      <c r="G144" s="12"/>
      <c r="H144" s="6"/>
      <c r="I144" s="2"/>
      <c r="J144" s="38"/>
    </row>
    <row r="145" spans="6:31" x14ac:dyDescent="0.3">
      <c r="F145" s="32"/>
      <c r="G145" s="12"/>
      <c r="H145" s="6"/>
      <c r="I145" s="2"/>
      <c r="J145" s="38"/>
      <c r="AA145" s="2"/>
      <c r="AB145" s="2"/>
      <c r="AC145" s="2"/>
      <c r="AD145" s="2"/>
      <c r="AE145" s="2"/>
    </row>
    <row r="146" spans="6:31" x14ac:dyDescent="0.3">
      <c r="F146" s="32"/>
      <c r="G146" s="12"/>
      <c r="H146" s="6"/>
      <c r="I146" s="2"/>
      <c r="J146" s="38"/>
      <c r="X146" s="2"/>
      <c r="Y146" s="2"/>
      <c r="Z146" s="2"/>
      <c r="AA146" s="2"/>
      <c r="AB146" s="2"/>
      <c r="AC146" s="2"/>
      <c r="AD146" s="2"/>
      <c r="AE146" s="2"/>
    </row>
    <row r="147" spans="6:31" x14ac:dyDescent="0.3">
      <c r="F147" s="32"/>
      <c r="G147" s="12"/>
      <c r="H147" s="6"/>
      <c r="I147" s="2"/>
      <c r="J147" s="38"/>
    </row>
    <row r="148" spans="6:31" x14ac:dyDescent="0.3">
      <c r="F148" s="19"/>
      <c r="G148" s="12"/>
      <c r="H148" s="6"/>
      <c r="I148" s="2"/>
      <c r="J148" s="38"/>
    </row>
    <row r="149" spans="6:31" x14ac:dyDescent="0.3">
      <c r="F149" s="19"/>
      <c r="G149" s="12"/>
      <c r="H149" s="6"/>
      <c r="I149" s="2"/>
      <c r="J149" s="38"/>
    </row>
    <row r="150" spans="6:31" x14ac:dyDescent="0.3">
      <c r="F150" s="32"/>
      <c r="G150" s="12"/>
      <c r="H150" s="6"/>
      <c r="I150" s="2"/>
      <c r="J150" s="38"/>
      <c r="X150" s="2"/>
      <c r="Y150" s="2"/>
      <c r="Z150" s="2"/>
      <c r="AA150" s="2"/>
      <c r="AB150" s="2"/>
      <c r="AC150" s="2"/>
      <c r="AD150" s="2"/>
      <c r="AE150" s="2"/>
    </row>
    <row r="151" spans="6:31" x14ac:dyDescent="0.3">
      <c r="F151" s="32"/>
      <c r="G151" s="12"/>
      <c r="H151" s="6"/>
      <c r="I151" s="2"/>
      <c r="J151" s="38"/>
      <c r="AA151" s="2"/>
      <c r="AB151" s="2"/>
      <c r="AC151" s="2"/>
      <c r="AD151" s="2"/>
      <c r="AE151" s="2"/>
    </row>
    <row r="152" spans="6:31" x14ac:dyDescent="0.3">
      <c r="F152" s="32"/>
      <c r="G152" s="12"/>
      <c r="H152" s="6"/>
      <c r="I152" s="2"/>
      <c r="J152" s="38"/>
    </row>
    <row r="153" spans="6:31" x14ac:dyDescent="0.3">
      <c r="F153" s="19"/>
      <c r="G153" s="12"/>
      <c r="H153" s="6"/>
      <c r="I153" s="2"/>
      <c r="J153" s="38"/>
      <c r="AA153" s="2"/>
      <c r="AB153" s="2"/>
      <c r="AC153" s="2"/>
      <c r="AD153" s="2"/>
      <c r="AE153" s="2"/>
    </row>
    <row r="154" spans="6:31" x14ac:dyDescent="0.3">
      <c r="F154" s="32"/>
      <c r="G154" s="12"/>
      <c r="H154" s="6"/>
      <c r="I154" s="2"/>
      <c r="J154" s="38"/>
      <c r="X154" s="2"/>
      <c r="Y154" s="2"/>
      <c r="Z154" s="2"/>
      <c r="AA154" s="2"/>
      <c r="AB154" s="2"/>
      <c r="AC154" s="2"/>
      <c r="AD154" s="2"/>
      <c r="AE154" s="2"/>
    </row>
    <row r="155" spans="6:31" x14ac:dyDescent="0.3">
      <c r="F155" s="19"/>
      <c r="G155" s="12"/>
      <c r="H155" s="6"/>
      <c r="I155" s="2"/>
      <c r="J155" s="38"/>
    </row>
    <row r="156" spans="6:31" x14ac:dyDescent="0.3">
      <c r="F156" s="19"/>
      <c r="G156" s="12"/>
      <c r="H156" s="6"/>
      <c r="I156" s="2"/>
      <c r="J156" s="38"/>
    </row>
    <row r="157" spans="6:31" x14ac:dyDescent="0.3">
      <c r="F157" s="32"/>
      <c r="G157" s="12"/>
      <c r="H157" s="6"/>
      <c r="I157" s="2"/>
      <c r="J157" s="38"/>
    </row>
    <row r="158" spans="6:31" x14ac:dyDescent="0.3">
      <c r="F158" s="19"/>
      <c r="G158" s="12"/>
      <c r="H158" s="6"/>
      <c r="I158" s="2"/>
      <c r="J158" s="38"/>
    </row>
    <row r="159" spans="6:31" x14ac:dyDescent="0.3">
      <c r="F159" s="32"/>
      <c r="G159" s="12"/>
      <c r="H159" s="6"/>
      <c r="I159" s="2"/>
      <c r="J159" s="38"/>
      <c r="AA159" s="2"/>
      <c r="AB159" s="2"/>
      <c r="AC159" s="2"/>
      <c r="AD159" s="2"/>
      <c r="AE159" s="2"/>
    </row>
    <row r="160" spans="6:31" x14ac:dyDescent="0.3">
      <c r="F160" s="32"/>
      <c r="G160" s="12"/>
      <c r="H160" s="6"/>
      <c r="I160" s="2"/>
      <c r="J160" s="38"/>
      <c r="X160" s="2"/>
      <c r="AB160" s="2"/>
      <c r="AC160" s="2"/>
      <c r="AD160" s="2"/>
      <c r="AE160" s="2"/>
    </row>
    <row r="161" spans="6:31" x14ac:dyDescent="0.3">
      <c r="F161" s="32"/>
      <c r="G161" s="12"/>
      <c r="H161" s="6"/>
      <c r="I161" s="2"/>
      <c r="J161" s="38"/>
      <c r="Z161" s="2"/>
      <c r="AA161" s="2"/>
      <c r="AB161" s="2"/>
      <c r="AC161" s="2"/>
      <c r="AD161" s="2"/>
      <c r="AE161" s="2"/>
    </row>
    <row r="162" spans="6:31" ht="13" customHeight="1" x14ac:dyDescent="0.3">
      <c r="F162" s="32"/>
      <c r="G162" s="12"/>
      <c r="H162" s="6"/>
      <c r="I162" s="2"/>
      <c r="J162" s="38"/>
    </row>
    <row r="163" spans="6:31" x14ac:dyDescent="0.3">
      <c r="F163" s="19"/>
      <c r="G163" s="12"/>
      <c r="H163" s="6"/>
      <c r="I163" s="2"/>
      <c r="J163" s="38"/>
    </row>
    <row r="164" spans="6:31" x14ac:dyDescent="0.3">
      <c r="F164" s="19"/>
      <c r="G164" s="12"/>
      <c r="H164" s="6"/>
      <c r="I164" s="2"/>
      <c r="J164" s="38"/>
    </row>
    <row r="165" spans="6:31" x14ac:dyDescent="0.3">
      <c r="F165" s="19"/>
      <c r="G165" s="12"/>
      <c r="H165" s="6"/>
      <c r="I165" s="2"/>
      <c r="J165" s="38"/>
    </row>
    <row r="166" spans="6:31" x14ac:dyDescent="0.3">
      <c r="F166" s="32"/>
      <c r="G166" s="12"/>
      <c r="H166" s="6"/>
      <c r="I166" s="2"/>
      <c r="J166" s="38"/>
      <c r="X166" s="2"/>
      <c r="Y166" s="2"/>
      <c r="Z166" s="2"/>
      <c r="AA166" s="2"/>
      <c r="AB166" s="2"/>
      <c r="AC166" s="2"/>
      <c r="AD166" s="2"/>
      <c r="AE166" s="2"/>
    </row>
    <row r="167" spans="6:31" x14ac:dyDescent="0.3">
      <c r="F167" s="19"/>
      <c r="G167" s="12"/>
      <c r="H167" s="6"/>
      <c r="I167" s="2"/>
      <c r="J167" s="38"/>
    </row>
    <row r="168" spans="6:31" x14ac:dyDescent="0.3">
      <c r="F168" s="32"/>
      <c r="G168" s="12"/>
      <c r="H168" s="6"/>
      <c r="I168" s="2"/>
      <c r="J168" s="38"/>
      <c r="Y168" s="2"/>
      <c r="Z168" s="2"/>
      <c r="AA168" s="2"/>
      <c r="AB168" s="2"/>
      <c r="AC168" s="2"/>
      <c r="AD168" s="2"/>
      <c r="AE168" s="2"/>
    </row>
    <row r="169" spans="6:31" x14ac:dyDescent="0.3">
      <c r="F169" s="19"/>
      <c r="G169" s="12"/>
      <c r="H169" s="6"/>
      <c r="I169" s="2"/>
      <c r="J169" s="38"/>
    </row>
    <row r="170" spans="6:31" x14ac:dyDescent="0.3">
      <c r="F170" s="32"/>
      <c r="G170" s="12"/>
      <c r="H170" s="6"/>
      <c r="I170" s="2"/>
      <c r="J170" s="38"/>
    </row>
    <row r="171" spans="6:31" x14ac:dyDescent="0.3">
      <c r="F171" s="19"/>
      <c r="G171" s="12"/>
      <c r="H171" s="6"/>
      <c r="I171" s="2"/>
      <c r="J171" s="38"/>
      <c r="X171" s="2"/>
      <c r="Y171" s="2"/>
      <c r="Z171" s="2"/>
      <c r="AA171" s="2"/>
      <c r="AB171" s="2"/>
      <c r="AC171" s="2"/>
      <c r="AD171" s="2"/>
      <c r="AE171" s="2"/>
    </row>
    <row r="172" spans="6:31" x14ac:dyDescent="0.3">
      <c r="F172" s="32"/>
      <c r="G172" s="12"/>
      <c r="H172" s="6"/>
      <c r="I172" s="2"/>
      <c r="J172" s="38"/>
    </row>
    <row r="173" spans="6:31" x14ac:dyDescent="0.3">
      <c r="F173" s="32"/>
      <c r="G173" s="12"/>
      <c r="H173" s="6"/>
      <c r="I173" s="2"/>
      <c r="J173" s="38"/>
      <c r="X173" s="2"/>
      <c r="AB173" s="2"/>
      <c r="AC173" s="2"/>
      <c r="AD173" s="2"/>
      <c r="AE173" s="2"/>
    </row>
    <row r="174" spans="6:31" x14ac:dyDescent="0.3">
      <c r="F174" s="32"/>
      <c r="G174" s="12"/>
      <c r="H174" s="6"/>
      <c r="I174" s="2"/>
      <c r="J174" s="38"/>
    </row>
    <row r="175" spans="6:31" x14ac:dyDescent="0.3">
      <c r="F175" s="32"/>
      <c r="G175" s="12"/>
      <c r="H175" s="6"/>
      <c r="I175" s="2"/>
      <c r="J175" s="38"/>
    </row>
    <row r="176" spans="6:31" x14ac:dyDescent="0.3">
      <c r="F176" s="32"/>
      <c r="G176" s="12"/>
      <c r="H176" s="6"/>
      <c r="I176" s="2"/>
      <c r="J176" s="38"/>
    </row>
    <row r="177" spans="6:31" x14ac:dyDescent="0.3">
      <c r="F177" s="19"/>
      <c r="G177" s="12"/>
      <c r="H177" s="6"/>
      <c r="I177" s="2"/>
      <c r="J177" s="38"/>
    </row>
    <row r="178" spans="6:31" x14ac:dyDescent="0.3">
      <c r="F178" s="32"/>
      <c r="G178" s="12"/>
      <c r="H178" s="6"/>
      <c r="I178" s="2"/>
      <c r="J178" s="38"/>
    </row>
    <row r="179" spans="6:31" x14ac:dyDescent="0.3">
      <c r="F179" s="19"/>
      <c r="G179" s="12"/>
      <c r="H179" s="6"/>
      <c r="I179" s="2"/>
      <c r="J179" s="38"/>
      <c r="X179" s="2"/>
      <c r="Y179" s="2"/>
      <c r="Z179" s="2"/>
      <c r="AA179" s="2"/>
      <c r="AB179" s="2"/>
      <c r="AC179" s="2"/>
      <c r="AD179" s="2"/>
      <c r="AE179" s="2"/>
    </row>
    <row r="180" spans="6:31" x14ac:dyDescent="0.3">
      <c r="F180" s="19"/>
      <c r="G180" s="12"/>
      <c r="H180" s="6"/>
      <c r="I180" s="2"/>
      <c r="J180" s="38"/>
      <c r="X180" s="2"/>
      <c r="Y180" s="2"/>
      <c r="Z180" s="2"/>
      <c r="AA180" s="2"/>
      <c r="AB180" s="2"/>
      <c r="AC180" s="2"/>
      <c r="AD180" s="2"/>
      <c r="AE180" s="2"/>
    </row>
    <row r="181" spans="6:31" x14ac:dyDescent="0.3">
      <c r="F181" s="19"/>
      <c r="G181" s="12"/>
      <c r="H181" s="6"/>
      <c r="I181" s="2"/>
      <c r="J181" s="38"/>
      <c r="X181" s="2"/>
      <c r="Y181" s="2"/>
      <c r="Z181" s="2"/>
      <c r="AA181" s="2"/>
      <c r="AB181" s="2"/>
      <c r="AC181" s="2"/>
      <c r="AD181" s="2"/>
      <c r="AE181" s="2"/>
    </row>
    <row r="182" spans="6:31" x14ac:dyDescent="0.3">
      <c r="F182" s="19"/>
      <c r="G182" s="12"/>
      <c r="H182" s="6"/>
      <c r="I182" s="2"/>
      <c r="J182" s="38"/>
    </row>
    <row r="183" spans="6:31" x14ac:dyDescent="0.3">
      <c r="F183" s="19"/>
      <c r="G183" s="12"/>
      <c r="H183" s="6"/>
      <c r="I183" s="2"/>
      <c r="J183" s="38"/>
    </row>
    <row r="184" spans="6:31" x14ac:dyDescent="0.3">
      <c r="F184" s="19"/>
      <c r="G184" s="12"/>
      <c r="H184" s="6"/>
      <c r="I184" s="2"/>
      <c r="J184" s="38"/>
    </row>
    <row r="185" spans="6:31" x14ac:dyDescent="0.3">
      <c r="F185" s="32"/>
      <c r="G185" s="12"/>
      <c r="H185" s="6"/>
      <c r="I185" s="2"/>
      <c r="J185" s="38"/>
      <c r="AA185" s="2"/>
      <c r="AB185" s="2"/>
      <c r="AC185" s="2"/>
      <c r="AD185" s="2"/>
      <c r="AE185" s="2"/>
    </row>
    <row r="186" spans="6:31" x14ac:dyDescent="0.3">
      <c r="F186" s="32"/>
      <c r="G186" s="12"/>
      <c r="H186" s="6"/>
      <c r="I186" s="2"/>
      <c r="J186" s="38"/>
    </row>
    <row r="187" spans="6:31" x14ac:dyDescent="0.3">
      <c r="F187" s="19"/>
      <c r="G187" s="12"/>
      <c r="H187" s="6"/>
      <c r="I187" s="2"/>
      <c r="J187" s="38"/>
      <c r="X187" s="2"/>
      <c r="AB187" s="2"/>
      <c r="AC187" s="2"/>
      <c r="AD187" s="2"/>
      <c r="AE187" s="2"/>
    </row>
    <row r="188" spans="6:31" x14ac:dyDescent="0.3">
      <c r="F188" s="32"/>
      <c r="G188" s="12"/>
      <c r="H188" s="6"/>
      <c r="I188" s="2"/>
      <c r="J188" s="38"/>
    </row>
    <row r="189" spans="6:31" x14ac:dyDescent="0.3">
      <c r="F189" s="32"/>
      <c r="G189" s="12"/>
      <c r="H189" s="6"/>
      <c r="I189" s="2"/>
      <c r="J189" s="38"/>
    </row>
    <row r="190" spans="6:31" x14ac:dyDescent="0.3">
      <c r="F190" s="19"/>
      <c r="G190" s="12"/>
      <c r="H190" s="6"/>
      <c r="I190" s="2"/>
      <c r="J190" s="38"/>
    </row>
    <row r="191" spans="6:31" x14ac:dyDescent="0.3">
      <c r="F191" s="32"/>
      <c r="G191" s="12"/>
      <c r="H191" s="6"/>
      <c r="I191" s="2"/>
      <c r="J191" s="38"/>
    </row>
    <row r="192" spans="6:31" x14ac:dyDescent="0.3">
      <c r="F192" s="32"/>
      <c r="G192" s="12"/>
      <c r="H192" s="6"/>
      <c r="I192" s="2"/>
      <c r="J192" s="38"/>
    </row>
    <row r="193" spans="6:31" x14ac:dyDescent="0.3">
      <c r="F193" s="19"/>
      <c r="G193" s="12"/>
      <c r="H193" s="6"/>
      <c r="I193" s="2"/>
      <c r="J193" s="38"/>
      <c r="X193" s="2"/>
      <c r="Y193" s="2"/>
      <c r="Z193" s="2"/>
      <c r="AA193" s="2"/>
      <c r="AB193" s="2"/>
      <c r="AC193" s="2"/>
      <c r="AD193" s="2"/>
      <c r="AE193" s="2"/>
    </row>
    <row r="194" spans="6:31" x14ac:dyDescent="0.3">
      <c r="F194" s="32"/>
      <c r="G194" s="12"/>
      <c r="H194" s="6"/>
      <c r="I194" s="2"/>
      <c r="J194" s="38"/>
      <c r="X194" s="2"/>
      <c r="Y194" s="2"/>
      <c r="Z194" s="2"/>
      <c r="AA194" s="2"/>
      <c r="AB194" s="2"/>
      <c r="AC194" s="2"/>
      <c r="AD194" s="2"/>
      <c r="AE194" s="2"/>
    </row>
    <row r="195" spans="6:31" x14ac:dyDescent="0.3">
      <c r="F195" s="32"/>
      <c r="G195" s="12"/>
      <c r="H195" s="6"/>
      <c r="I195" s="2"/>
      <c r="J195" s="38"/>
      <c r="X195" s="2"/>
      <c r="Y195" s="2"/>
      <c r="Z195" s="2"/>
      <c r="AA195" s="2"/>
      <c r="AB195" s="2"/>
      <c r="AC195" s="2"/>
      <c r="AD195" s="2"/>
      <c r="AE195" s="2"/>
    </row>
    <row r="196" spans="6:31" x14ac:dyDescent="0.3">
      <c r="F196" s="32"/>
      <c r="G196" s="12"/>
      <c r="H196" s="6"/>
      <c r="I196" s="2"/>
      <c r="J196" s="38"/>
      <c r="X196" s="2"/>
      <c r="Y196" s="2"/>
      <c r="Z196" s="2"/>
      <c r="AA196" s="2"/>
      <c r="AB196" s="2"/>
      <c r="AC196" s="2"/>
      <c r="AD196" s="2"/>
      <c r="AE196" s="2"/>
    </row>
    <row r="197" spans="6:31" x14ac:dyDescent="0.3">
      <c r="F197" s="32"/>
      <c r="G197" s="12"/>
      <c r="H197" s="6"/>
      <c r="I197" s="2"/>
      <c r="J197" s="38"/>
    </row>
    <row r="198" spans="6:31" x14ac:dyDescent="0.3">
      <c r="F198" s="19"/>
      <c r="G198" s="12"/>
      <c r="H198" s="6"/>
      <c r="I198" s="2"/>
      <c r="J198" s="38"/>
    </row>
    <row r="199" spans="6:31" x14ac:dyDescent="0.3">
      <c r="F199" s="32"/>
      <c r="G199" s="12"/>
      <c r="H199" s="6"/>
      <c r="I199" s="2"/>
      <c r="J199" s="38"/>
      <c r="X199" s="2"/>
      <c r="Y199" s="2"/>
      <c r="Z199" s="2"/>
      <c r="AA199" s="2"/>
      <c r="AB199" s="2"/>
      <c r="AC199" s="2"/>
      <c r="AD199" s="2"/>
      <c r="AE199" s="2"/>
    </row>
    <row r="200" spans="6:31" x14ac:dyDescent="0.3">
      <c r="F200" s="19"/>
      <c r="G200" s="12"/>
      <c r="H200" s="6"/>
      <c r="I200" s="2"/>
      <c r="J200" s="38"/>
    </row>
    <row r="201" spans="6:31" x14ac:dyDescent="0.3">
      <c r="F201" s="19"/>
      <c r="G201" s="12"/>
      <c r="H201" s="6"/>
      <c r="I201" s="2"/>
      <c r="J201" s="38"/>
    </row>
    <row r="202" spans="6:31" x14ac:dyDescent="0.3">
      <c r="F202" s="32"/>
      <c r="G202" s="12"/>
      <c r="H202" s="6"/>
      <c r="I202" s="2"/>
      <c r="J202" s="38"/>
      <c r="X202" s="2"/>
      <c r="Y202" s="2"/>
      <c r="Z202" s="2"/>
      <c r="AA202" s="2"/>
      <c r="AB202" s="2"/>
      <c r="AC202" s="2"/>
      <c r="AD202" s="2"/>
      <c r="AE202" s="2"/>
    </row>
    <row r="322" ht="15.75" customHeight="1" x14ac:dyDescent="0.3"/>
  </sheetData>
  <sortState xmlns:xlrd2="http://schemas.microsoft.com/office/spreadsheetml/2017/richdata2" ref="A2:AE322">
    <sortCondition ref="C2:C322"/>
    <sortCondition ref="I2:I322"/>
  </sortState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AD447"/>
  <sheetViews>
    <sheetView workbookViewId="0">
      <pane ySplit="1" topLeftCell="A2" activePane="bottomLeft" state="frozen"/>
      <selection pane="bottomLeft"/>
    </sheetView>
  </sheetViews>
  <sheetFormatPr defaultColWidth="11.07421875" defaultRowHeight="15.75" customHeight="1" outlineLevelCol="1" x14ac:dyDescent="0.3"/>
  <cols>
    <col min="1" max="1" width="10" style="3" bestFit="1" customWidth="1"/>
    <col min="2" max="2" width="15.4609375" style="3" bestFit="1" customWidth="1"/>
    <col min="3" max="3" width="7.15234375" style="3" bestFit="1" customWidth="1"/>
    <col min="4" max="4" width="4.23046875" style="3" bestFit="1" customWidth="1"/>
    <col min="5" max="5" width="36.765625" style="3" bestFit="1" customWidth="1" collapsed="1"/>
    <col min="6" max="6" width="46" style="3" hidden="1" customWidth="1" outlineLevel="1"/>
    <col min="7" max="7" width="8.921875" style="3" customWidth="1"/>
    <col min="8" max="8" width="10.69140625" style="3" customWidth="1"/>
    <col min="9" max="9" width="5.3046875" style="3" bestFit="1" customWidth="1"/>
    <col min="10" max="10" width="12.69140625" style="40" bestFit="1" customWidth="1"/>
    <col min="11" max="16384" width="11.07421875" style="3"/>
  </cols>
  <sheetData>
    <row r="1" spans="1:30" s="10" customFormat="1" ht="12.45" x14ac:dyDescent="0.3">
      <c r="A1" s="4" t="s">
        <v>7</v>
      </c>
      <c r="B1" s="4" t="s">
        <v>8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9</v>
      </c>
      <c r="H1" s="4" t="s">
        <v>10</v>
      </c>
      <c r="I1" s="4" t="s">
        <v>11</v>
      </c>
      <c r="J1" s="39" t="s">
        <v>12</v>
      </c>
    </row>
    <row r="2" spans="1:30" ht="12.45" x14ac:dyDescent="0.3">
      <c r="A2" t="s">
        <v>238</v>
      </c>
      <c r="B2" t="s">
        <v>239</v>
      </c>
      <c r="C2" t="s">
        <v>34</v>
      </c>
      <c r="D2">
        <v>42</v>
      </c>
      <c r="E2" s="2" t="s">
        <v>19</v>
      </c>
      <c r="F2" s="19" t="str">
        <f t="shared" ref="F2:F33" si="0">A2&amp;B2&amp;C2&amp;E2</f>
        <v>AmberFerreiraFGRANITE STATE RACING TEAM</v>
      </c>
      <c r="G2" s="12">
        <v>1.238425925925926E-2</v>
      </c>
      <c r="H2" s="19">
        <f>IF(C2="F",VLOOKUP(D2,'F 5K Road'!$A$2:$B$101,2,FALSE)*G2,VLOOKUP(D2,'M 5K Road'!$A$2:$B$101,2,FALSE)*G2)</f>
        <v>1.1908703703703704E-2</v>
      </c>
      <c r="I2" s="20">
        <f>COUNTIFS($C$2:$C$300,C2,$H$2:$H$300,"&lt;"&amp;H2)+1</f>
        <v>1</v>
      </c>
      <c r="J2" s="21">
        <f>VLOOKUP(I2,'Point Table'!A:B,2,FALSE)</f>
        <v>100</v>
      </c>
      <c r="O2" s="6"/>
      <c r="X2" s="2"/>
      <c r="Y2" s="2"/>
      <c r="Z2" s="2"/>
      <c r="AA2" s="2"/>
      <c r="AB2" s="2"/>
      <c r="AC2" s="2"/>
      <c r="AD2" s="2"/>
    </row>
    <row r="3" spans="1:30" ht="12.45" x14ac:dyDescent="0.3">
      <c r="A3" t="s">
        <v>131</v>
      </c>
      <c r="B3" t="s">
        <v>240</v>
      </c>
      <c r="C3" t="s">
        <v>34</v>
      </c>
      <c r="D3">
        <v>40</v>
      </c>
      <c r="E3" s="2" t="s">
        <v>17</v>
      </c>
      <c r="F3" s="19" t="str">
        <f t="shared" si="0"/>
        <v>MaryKleneFMILLENNIUM RUNNING</v>
      </c>
      <c r="G3" s="12">
        <v>1.2743055555555556E-2</v>
      </c>
      <c r="H3" s="19">
        <f>IF(C3="F",VLOOKUP(D3,'F 5K Road'!$A$2:$B$101,2,FALSE)*G3,VLOOKUP(D3,'M 5K Road'!$A$2:$B$101,2,FALSE)*G3)</f>
        <v>1.240409027777778E-2</v>
      </c>
      <c r="I3" s="20">
        <f t="shared" ref="I3:I66" si="1">COUNTIFS($C$2:$C$300,C3,$H$2:$H$300,"&lt;"&amp;H3)+1</f>
        <v>2</v>
      </c>
      <c r="J3" s="21">
        <f>VLOOKUP(I3,'Point Table'!A:B,2,FALSE)</f>
        <v>96</v>
      </c>
      <c r="O3" s="8"/>
      <c r="P3" s="6"/>
      <c r="Q3" s="9"/>
      <c r="V3" s="2"/>
      <c r="W3" s="2"/>
      <c r="X3" s="2"/>
      <c r="Y3" s="2"/>
      <c r="Z3" s="2"/>
      <c r="AA3" s="2"/>
      <c r="AB3" s="2"/>
      <c r="AC3" s="2"/>
      <c r="AD3" s="2"/>
    </row>
    <row r="4" spans="1:30" ht="12.45" x14ac:dyDescent="0.3">
      <c r="A4" t="s">
        <v>241</v>
      </c>
      <c r="B4" t="s">
        <v>242</v>
      </c>
      <c r="C4" t="s">
        <v>34</v>
      </c>
      <c r="D4">
        <v>64</v>
      </c>
      <c r="E4" s="2" t="s">
        <v>19</v>
      </c>
      <c r="F4" s="19" t="str">
        <f t="shared" si="0"/>
        <v>BetsyBlackFGRANITE STATE RACING TEAM</v>
      </c>
      <c r="G4" s="12">
        <v>1.7118055555555556E-2</v>
      </c>
      <c r="H4" s="19">
        <f>IF(C4="F",VLOOKUP(D4,'F 5K Road'!$A$2:$B$101,2,FALSE)*G4,VLOOKUP(D4,'M 5K Road'!$A$2:$B$101,2,FALSE)*G4)</f>
        <v>1.2970350694444447E-2</v>
      </c>
      <c r="I4" s="20">
        <f t="shared" si="1"/>
        <v>3</v>
      </c>
      <c r="J4" s="21">
        <f>VLOOKUP(I4,'Point Table'!A:B,2,FALSE)</f>
        <v>92</v>
      </c>
      <c r="O4" s="6"/>
      <c r="P4" s="6"/>
      <c r="Q4" s="9"/>
      <c r="W4" s="2"/>
      <c r="AA4" s="2"/>
      <c r="AB4" s="2"/>
      <c r="AC4" s="2"/>
      <c r="AD4" s="2"/>
    </row>
    <row r="5" spans="1:30" ht="12.45" x14ac:dyDescent="0.3">
      <c r="A5" t="s">
        <v>243</v>
      </c>
      <c r="B5" t="s">
        <v>244</v>
      </c>
      <c r="C5" t="s">
        <v>34</v>
      </c>
      <c r="D5">
        <v>72</v>
      </c>
      <c r="E5" s="2" t="s">
        <v>23</v>
      </c>
      <c r="F5" s="19" t="str">
        <f t="shared" si="0"/>
        <v>JudiLemaireFROCHESTER RUNNERS</v>
      </c>
      <c r="G5" s="12">
        <v>1.9120370370370371E-2</v>
      </c>
      <c r="H5" s="19">
        <f>IF(C5="F",VLOOKUP(D5,'F 5K Road'!$A$2:$B$101,2,FALSE)*G5,VLOOKUP(D5,'M 5K Road'!$A$2:$B$101,2,FALSE)*G5)</f>
        <v>1.3003763888888889E-2</v>
      </c>
      <c r="I5" s="20">
        <f t="shared" si="1"/>
        <v>4</v>
      </c>
      <c r="J5" s="21">
        <f>VLOOKUP(I5,'Point Table'!A:B,2,FALSE)</f>
        <v>88</v>
      </c>
    </row>
    <row r="6" spans="1:30" ht="12.45" x14ac:dyDescent="0.3">
      <c r="A6" t="s">
        <v>245</v>
      </c>
      <c r="B6" t="s">
        <v>203</v>
      </c>
      <c r="C6" t="s">
        <v>34</v>
      </c>
      <c r="D6">
        <v>53</v>
      </c>
      <c r="E6" s="2" t="s">
        <v>17</v>
      </c>
      <c r="F6" s="19" t="str">
        <f t="shared" si="0"/>
        <v>YukiChorneyFMILLENNIUM RUNNING</v>
      </c>
      <c r="G6" s="12">
        <v>1.5092592592592593E-2</v>
      </c>
      <c r="H6" s="19">
        <f>IF(C6="F",VLOOKUP(D6,'F 5K Road'!$A$2:$B$101,2,FALSE)*G6,VLOOKUP(D6,'M 5K Road'!$A$2:$B$101,2,FALSE)*G6)</f>
        <v>1.3047546296296297E-2</v>
      </c>
      <c r="I6" s="20">
        <f t="shared" si="1"/>
        <v>5</v>
      </c>
      <c r="J6" s="21">
        <f>VLOOKUP(I6,'Point Table'!A:B,2,FALSE)</f>
        <v>84</v>
      </c>
      <c r="O6" s="6"/>
      <c r="P6" s="6"/>
      <c r="Q6" s="9"/>
      <c r="Z6" s="2"/>
      <c r="AA6" s="2"/>
      <c r="AB6" s="2"/>
      <c r="AC6" s="2"/>
      <c r="AD6" s="2"/>
    </row>
    <row r="7" spans="1:30" ht="12.45" x14ac:dyDescent="0.3">
      <c r="A7" t="s">
        <v>246</v>
      </c>
      <c r="B7" t="s">
        <v>247</v>
      </c>
      <c r="C7" t="s">
        <v>34</v>
      </c>
      <c r="D7">
        <v>61</v>
      </c>
      <c r="E7" s="2" t="s">
        <v>19</v>
      </c>
      <c r="F7" s="19" t="str">
        <f t="shared" si="0"/>
        <v>GinnyHastFGRANITE STATE RACING TEAM</v>
      </c>
      <c r="G7" s="12">
        <v>1.681712962962963E-2</v>
      </c>
      <c r="H7" s="19">
        <f>IF(C7="F",VLOOKUP(D7,'F 5K Road'!$A$2:$B$101,2,FALSE)*G7,VLOOKUP(D7,'M 5K Road'!$A$2:$B$101,2,FALSE)*G7)</f>
        <v>1.3233399305555556E-2</v>
      </c>
      <c r="I7" s="20">
        <f t="shared" si="1"/>
        <v>6</v>
      </c>
      <c r="J7" s="21">
        <f>VLOOKUP(I7,'Point Table'!A:B,2,FALSE)</f>
        <v>80</v>
      </c>
      <c r="O7" s="6"/>
      <c r="Q7" s="9"/>
      <c r="W7" s="2"/>
      <c r="X7" s="2"/>
      <c r="Y7" s="2"/>
      <c r="Z7" s="2"/>
      <c r="AA7" s="2"/>
      <c r="AB7" s="2"/>
      <c r="AC7" s="2"/>
      <c r="AD7" s="2"/>
    </row>
    <row r="8" spans="1:30" ht="12.45" x14ac:dyDescent="0.3">
      <c r="A8" t="s">
        <v>248</v>
      </c>
      <c r="B8" t="s">
        <v>249</v>
      </c>
      <c r="C8" t="s">
        <v>34</v>
      </c>
      <c r="D8">
        <v>51</v>
      </c>
      <c r="E8" s="2" t="s">
        <v>17</v>
      </c>
      <c r="F8" s="19" t="str">
        <f t="shared" si="0"/>
        <v>EmaliaRubnerFMILLENNIUM RUNNING</v>
      </c>
      <c r="G8" s="12">
        <v>1.5138888888888889E-2</v>
      </c>
      <c r="H8" s="19">
        <f>IF(C8="F",VLOOKUP(D8,'F 5K Road'!$A$2:$B$101,2,FALSE)*G8,VLOOKUP(D8,'M 5K Road'!$A$2:$B$101,2,FALSE)*G8)</f>
        <v>1.3382777777777778E-2</v>
      </c>
      <c r="I8" s="20">
        <f t="shared" si="1"/>
        <v>7</v>
      </c>
      <c r="J8" s="21">
        <f>VLOOKUP(I8,'Point Table'!A:B,2,FALSE)</f>
        <v>76</v>
      </c>
    </row>
    <row r="9" spans="1:30" ht="12.45" x14ac:dyDescent="0.3">
      <c r="A9" t="s">
        <v>252</v>
      </c>
      <c r="B9" t="s">
        <v>253</v>
      </c>
      <c r="C9" t="s">
        <v>34</v>
      </c>
      <c r="D9">
        <v>65</v>
      </c>
      <c r="E9" s="2" t="s">
        <v>16</v>
      </c>
      <c r="F9" s="19" t="str">
        <f t="shared" si="0"/>
        <v>PattyCrothersFGREATER DERRY TRACK CLUB</v>
      </c>
      <c r="G9" s="12">
        <v>1.8101851851851852E-2</v>
      </c>
      <c r="H9" s="19">
        <f>IF(C9="F",VLOOKUP(D9,'F 5K Road'!$A$2:$B$101,2,FALSE)*G9,VLOOKUP(D9,'M 5K Road'!$A$2:$B$101,2,FALSE)*G9)</f>
        <v>1.3540185185185185E-2</v>
      </c>
      <c r="I9" s="20">
        <f t="shared" si="1"/>
        <v>8</v>
      </c>
      <c r="J9" s="21">
        <f>VLOOKUP(I9,'Point Table'!A:B,2,FALSE)</f>
        <v>72</v>
      </c>
    </row>
    <row r="10" spans="1:30" ht="12.45" x14ac:dyDescent="0.3">
      <c r="A10" t="s">
        <v>250</v>
      </c>
      <c r="B10" t="s">
        <v>251</v>
      </c>
      <c r="C10" t="s">
        <v>34</v>
      </c>
      <c r="D10">
        <v>65</v>
      </c>
      <c r="E10" s="2" t="s">
        <v>19</v>
      </c>
      <c r="F10" s="19" t="str">
        <f t="shared" si="0"/>
        <v>PatBourgaultFGRANITE STATE RACING TEAM</v>
      </c>
      <c r="G10" s="12">
        <v>1.8101851851851852E-2</v>
      </c>
      <c r="H10" s="19">
        <f>IF(C10="F",VLOOKUP(D10,'F 5K Road'!$A$2:$B$101,2,FALSE)*G10,VLOOKUP(D10,'M 5K Road'!$A$2:$B$101,2,FALSE)*G10)</f>
        <v>1.3540185185185185E-2</v>
      </c>
      <c r="I10" s="20">
        <f t="shared" si="1"/>
        <v>8</v>
      </c>
      <c r="J10" s="21">
        <f>VLOOKUP(I10,'Point Table'!A:B,2,FALSE)</f>
        <v>72</v>
      </c>
    </row>
    <row r="11" spans="1:30" ht="12.45" x14ac:dyDescent="0.3">
      <c r="A11" t="s">
        <v>254</v>
      </c>
      <c r="B11" t="s">
        <v>255</v>
      </c>
      <c r="C11" t="s">
        <v>34</v>
      </c>
      <c r="D11">
        <v>53</v>
      </c>
      <c r="E11" s="2" t="s">
        <v>19</v>
      </c>
      <c r="F11" s="19" t="str">
        <f t="shared" si="0"/>
        <v>SarahOlsonFGRANITE STATE RACING TEAM</v>
      </c>
      <c r="G11" s="12">
        <v>1.5995370370370372E-2</v>
      </c>
      <c r="H11" s="19">
        <f>IF(C11="F",VLOOKUP(D11,'F 5K Road'!$A$2:$B$101,2,FALSE)*G11,VLOOKUP(D11,'M 5K Road'!$A$2:$B$101,2,FALSE)*G11)</f>
        <v>1.3827997685185186E-2</v>
      </c>
      <c r="I11" s="20">
        <f t="shared" si="1"/>
        <v>10</v>
      </c>
      <c r="J11" s="21">
        <f>VLOOKUP(I11,'Point Table'!A:B,2,FALSE)</f>
        <v>64</v>
      </c>
    </row>
    <row r="12" spans="1:30" ht="12.45" x14ac:dyDescent="0.3">
      <c r="A12" t="s">
        <v>256</v>
      </c>
      <c r="B12" t="s">
        <v>257</v>
      </c>
      <c r="C12" t="s">
        <v>34</v>
      </c>
      <c r="D12">
        <v>55</v>
      </c>
      <c r="E12" s="2" t="s">
        <v>17</v>
      </c>
      <c r="F12" s="19" t="str">
        <f t="shared" si="0"/>
        <v>RoxaneGagnonFMILLENNIUM RUNNING</v>
      </c>
      <c r="G12" s="12">
        <v>1.650462962962963E-2</v>
      </c>
      <c r="H12" s="19">
        <f>IF(C12="F",VLOOKUP(D12,'F 5K Road'!$A$2:$B$101,2,FALSE)*G12,VLOOKUP(D12,'M 5K Road'!$A$2:$B$101,2,FALSE)*G12)</f>
        <v>1.3948062499999999E-2</v>
      </c>
      <c r="I12" s="20">
        <f t="shared" si="1"/>
        <v>11</v>
      </c>
      <c r="J12" s="21">
        <f>VLOOKUP(I12,'Point Table'!A:B,2,FALSE)</f>
        <v>61</v>
      </c>
    </row>
    <row r="13" spans="1:30" ht="12.45" x14ac:dyDescent="0.3">
      <c r="A13" t="s">
        <v>258</v>
      </c>
      <c r="B13" t="s">
        <v>259</v>
      </c>
      <c r="C13" t="s">
        <v>34</v>
      </c>
      <c r="D13">
        <v>58</v>
      </c>
      <c r="E13" s="2" t="s">
        <v>15</v>
      </c>
      <c r="F13" s="19" t="str">
        <f t="shared" si="0"/>
        <v>AdrianaTyersFGATE CITY STRIDERS</v>
      </c>
      <c r="G13" s="12">
        <v>1.7337962962962961E-2</v>
      </c>
      <c r="H13" s="19">
        <f>IF(C13="F",VLOOKUP(D13,'F 5K Road'!$A$2:$B$101,2,FALSE)*G13,VLOOKUP(D13,'M 5K Road'!$A$2:$B$101,2,FALSE)*G13)</f>
        <v>1.4147777777777775E-2</v>
      </c>
      <c r="I13" s="20">
        <f t="shared" si="1"/>
        <v>12</v>
      </c>
      <c r="J13" s="21">
        <f>VLOOKUP(I13,'Point Table'!A:B,2,FALSE)</f>
        <v>58</v>
      </c>
      <c r="O13" s="6"/>
      <c r="W13" s="2"/>
      <c r="X13" s="2"/>
      <c r="Y13" s="2"/>
      <c r="Z13" s="2"/>
      <c r="AA13" s="2"/>
      <c r="AB13" s="2"/>
      <c r="AC13" s="2"/>
      <c r="AD13" s="2"/>
    </row>
    <row r="14" spans="1:30" ht="12.45" x14ac:dyDescent="0.3">
      <c r="A14" t="s">
        <v>260</v>
      </c>
      <c r="B14" t="s">
        <v>261</v>
      </c>
      <c r="C14" t="s">
        <v>34</v>
      </c>
      <c r="D14">
        <v>60</v>
      </c>
      <c r="E14" s="2" t="s">
        <v>19</v>
      </c>
      <c r="F14" s="19" t="str">
        <f t="shared" si="0"/>
        <v>IreneRainvilleFGRANITE STATE RACING TEAM</v>
      </c>
      <c r="G14" s="12">
        <v>1.7766203703703704E-2</v>
      </c>
      <c r="H14" s="19">
        <f>IF(C14="F",VLOOKUP(D14,'F 5K Road'!$A$2:$B$101,2,FALSE)*G14,VLOOKUP(D14,'M 5K Road'!$A$2:$B$101,2,FALSE)*G14)</f>
        <v>1.4152557870370371E-2</v>
      </c>
      <c r="I14" s="20">
        <f t="shared" si="1"/>
        <v>13</v>
      </c>
      <c r="J14" s="21">
        <f>VLOOKUP(I14,'Point Table'!A:B,2,FALSE)</f>
        <v>55</v>
      </c>
    </row>
    <row r="15" spans="1:30" ht="12.45" x14ac:dyDescent="0.3">
      <c r="A15" t="s">
        <v>72</v>
      </c>
      <c r="B15" t="s">
        <v>73</v>
      </c>
      <c r="C15" t="s">
        <v>34</v>
      </c>
      <c r="D15">
        <v>48</v>
      </c>
      <c r="E15" s="2" t="s">
        <v>17</v>
      </c>
      <c r="F15" s="19" t="str">
        <f t="shared" si="0"/>
        <v>KateO'MalleyFMILLENNIUM RUNNING</v>
      </c>
      <c r="G15" s="12">
        <v>1.5578703703703704E-2</v>
      </c>
      <c r="H15" s="19">
        <f>IF(C15="F",VLOOKUP(D15,'F 5K Road'!$A$2:$B$101,2,FALSE)*G15,VLOOKUP(D15,'M 5K Road'!$A$2:$B$101,2,FALSE)*G15)</f>
        <v>1.4224914351851853E-2</v>
      </c>
      <c r="I15" s="20">
        <f t="shared" si="1"/>
        <v>14</v>
      </c>
      <c r="J15" s="21">
        <f>VLOOKUP(I15,'Point Table'!A:B,2,FALSE)</f>
        <v>52</v>
      </c>
    </row>
    <row r="16" spans="1:30" ht="12.45" x14ac:dyDescent="0.3">
      <c r="A16" t="s">
        <v>95</v>
      </c>
      <c r="B16" t="s">
        <v>96</v>
      </c>
      <c r="C16" t="s">
        <v>34</v>
      </c>
      <c r="D16">
        <v>65</v>
      </c>
      <c r="E16" s="2" t="s">
        <v>16</v>
      </c>
      <c r="F16" s="19" t="str">
        <f t="shared" si="0"/>
        <v>MarggieQuinnFGREATER DERRY TRACK CLUB</v>
      </c>
      <c r="G16" s="12">
        <v>1.9074074074074073E-2</v>
      </c>
      <c r="H16" s="19">
        <f>IF(C16="F",VLOOKUP(D16,'F 5K Road'!$A$2:$B$101,2,FALSE)*G16,VLOOKUP(D16,'M 5K Road'!$A$2:$B$101,2,FALSE)*G16)</f>
        <v>1.4267407407407407E-2</v>
      </c>
      <c r="I16" s="20">
        <f t="shared" si="1"/>
        <v>15</v>
      </c>
      <c r="J16" s="21">
        <f>VLOOKUP(I16,'Point Table'!A:B,2,FALSE)</f>
        <v>49</v>
      </c>
    </row>
    <row r="17" spans="1:30" ht="12.45" x14ac:dyDescent="0.3">
      <c r="A17" t="s">
        <v>262</v>
      </c>
      <c r="B17" t="s">
        <v>263</v>
      </c>
      <c r="C17" t="s">
        <v>34</v>
      </c>
      <c r="D17">
        <v>59</v>
      </c>
      <c r="E17" s="2" t="s">
        <v>15</v>
      </c>
      <c r="F17" s="19" t="str">
        <f t="shared" si="0"/>
        <v>MelissaWuFGATE CITY STRIDERS</v>
      </c>
      <c r="G17" s="12">
        <v>1.7743055555555557E-2</v>
      </c>
      <c r="H17" s="19">
        <f>IF(C17="F",VLOOKUP(D17,'F 5K Road'!$A$2:$B$101,2,FALSE)*G17,VLOOKUP(D17,'M 5K Road'!$A$2:$B$101,2,FALSE)*G17)</f>
        <v>1.4306225694444445E-2</v>
      </c>
      <c r="I17" s="20">
        <f t="shared" si="1"/>
        <v>16</v>
      </c>
      <c r="J17" s="21">
        <f>VLOOKUP(I17,'Point Table'!A:B,2,FALSE)</f>
        <v>46</v>
      </c>
    </row>
    <row r="18" spans="1:30" ht="12.45" x14ac:dyDescent="0.3">
      <c r="A18" t="s">
        <v>264</v>
      </c>
      <c r="B18" t="s">
        <v>265</v>
      </c>
      <c r="C18" t="s">
        <v>34</v>
      </c>
      <c r="D18">
        <v>63</v>
      </c>
      <c r="E18" s="2" t="s">
        <v>16</v>
      </c>
      <c r="F18" s="19" t="str">
        <f t="shared" si="0"/>
        <v>NancyPeabodyFGREATER DERRY TRACK CLUB</v>
      </c>
      <c r="G18" s="12">
        <v>1.9085648148148147E-2</v>
      </c>
      <c r="H18" s="19">
        <f>IF(C18="F",VLOOKUP(D18,'F 5K Road'!$A$2:$B$101,2,FALSE)*G18,VLOOKUP(D18,'M 5K Road'!$A$2:$B$101,2,FALSE)*G18)</f>
        <v>1.4646326388888888E-2</v>
      </c>
      <c r="I18" s="20">
        <f t="shared" si="1"/>
        <v>17</v>
      </c>
      <c r="J18" s="21">
        <f>VLOOKUP(I18,'Point Table'!A:B,2,FALSE)</f>
        <v>43</v>
      </c>
      <c r="O18" s="6"/>
      <c r="P18" s="6"/>
      <c r="Q18" s="9"/>
      <c r="W18" s="2"/>
      <c r="AA18" s="2"/>
      <c r="AB18" s="2"/>
      <c r="AC18" s="2"/>
      <c r="AD18" s="2"/>
    </row>
    <row r="19" spans="1:30" ht="12.45" x14ac:dyDescent="0.3">
      <c r="A19" t="s">
        <v>67</v>
      </c>
      <c r="B19" t="s">
        <v>50</v>
      </c>
      <c r="C19" t="s">
        <v>34</v>
      </c>
      <c r="D19">
        <v>40</v>
      </c>
      <c r="E19" s="2" t="s">
        <v>17</v>
      </c>
      <c r="F19" s="19" t="str">
        <f t="shared" si="0"/>
        <v>ChelseaCookFMILLENNIUM RUNNING</v>
      </c>
      <c r="G19" s="12">
        <v>1.5243055555555555E-2</v>
      </c>
      <c r="H19" s="19">
        <f>IF(C19="F",VLOOKUP(D19,'F 5K Road'!$A$2:$B$101,2,FALSE)*G19,VLOOKUP(D19,'M 5K Road'!$A$2:$B$101,2,FALSE)*G19)</f>
        <v>1.4837590277777778E-2</v>
      </c>
      <c r="I19" s="20">
        <f t="shared" si="1"/>
        <v>18</v>
      </c>
      <c r="J19" s="21">
        <f>VLOOKUP(I19,'Point Table'!A:B,2,FALSE)</f>
        <v>40</v>
      </c>
      <c r="O19" s="8"/>
      <c r="Q19" s="9"/>
      <c r="V19" s="2"/>
      <c r="W19" s="2"/>
      <c r="X19" s="2"/>
      <c r="Y19" s="2"/>
      <c r="Z19" s="2"/>
      <c r="AA19" s="2"/>
      <c r="AB19" s="2"/>
      <c r="AC19" s="2"/>
      <c r="AD19" s="2"/>
    </row>
    <row r="20" spans="1:30" ht="12.45" x14ac:dyDescent="0.3">
      <c r="A20" t="s">
        <v>266</v>
      </c>
      <c r="B20" t="s">
        <v>267</v>
      </c>
      <c r="C20" t="s">
        <v>34</v>
      </c>
      <c r="D20">
        <v>65</v>
      </c>
      <c r="E20" s="2" t="s">
        <v>17</v>
      </c>
      <c r="F20" s="19" t="str">
        <f t="shared" si="0"/>
        <v>CharlaStevensFMILLENNIUM RUNNING</v>
      </c>
      <c r="G20" s="12">
        <v>1.9930555555555556E-2</v>
      </c>
      <c r="H20" s="19">
        <f>IF(C20="F",VLOOKUP(D20,'F 5K Road'!$A$2:$B$101,2,FALSE)*G20,VLOOKUP(D20,'M 5K Road'!$A$2:$B$101,2,FALSE)*G20)</f>
        <v>1.4908055555555556E-2</v>
      </c>
      <c r="I20" s="20">
        <f t="shared" si="1"/>
        <v>19</v>
      </c>
      <c r="J20" s="21">
        <f>VLOOKUP(I20,'Point Table'!A:B,2,FALSE)</f>
        <v>37</v>
      </c>
      <c r="O20" s="8"/>
      <c r="V20" s="2"/>
      <c r="W20" s="2"/>
      <c r="X20" s="2"/>
      <c r="Y20" s="2"/>
      <c r="Z20" s="2"/>
      <c r="AA20" s="2"/>
      <c r="AB20" s="2"/>
      <c r="AC20" s="2"/>
      <c r="AD20" s="2"/>
    </row>
    <row r="21" spans="1:30" ht="12.45" x14ac:dyDescent="0.3">
      <c r="A21" t="s">
        <v>91</v>
      </c>
      <c r="B21" t="s">
        <v>92</v>
      </c>
      <c r="C21" t="s">
        <v>34</v>
      </c>
      <c r="D21">
        <v>55</v>
      </c>
      <c r="E21" s="2" t="s">
        <v>16</v>
      </c>
      <c r="F21" s="19" t="str">
        <f t="shared" si="0"/>
        <v>CariHoglundFGREATER DERRY TRACK CLUB</v>
      </c>
      <c r="G21" s="12">
        <v>1.7777777777777778E-2</v>
      </c>
      <c r="H21" s="19">
        <f>IF(C21="F",VLOOKUP(D21,'F 5K Road'!$A$2:$B$101,2,FALSE)*G21,VLOOKUP(D21,'M 5K Road'!$A$2:$B$101,2,FALSE)*G21)</f>
        <v>1.5023999999999999E-2</v>
      </c>
      <c r="I21" s="20">
        <f t="shared" si="1"/>
        <v>20</v>
      </c>
      <c r="J21" s="21">
        <f>VLOOKUP(I21,'Point Table'!A:B,2,FALSE)</f>
        <v>34</v>
      </c>
      <c r="O21" s="6"/>
      <c r="P21" s="6"/>
      <c r="Q21" s="9"/>
      <c r="Z21" s="2"/>
      <c r="AA21" s="2"/>
      <c r="AB21" s="2"/>
      <c r="AC21" s="2"/>
      <c r="AD21" s="2"/>
    </row>
    <row r="22" spans="1:30" ht="12.45" x14ac:dyDescent="0.3">
      <c r="A22" t="s">
        <v>268</v>
      </c>
      <c r="B22" t="s">
        <v>217</v>
      </c>
      <c r="C22" t="s">
        <v>34</v>
      </c>
      <c r="D22">
        <v>69</v>
      </c>
      <c r="E22" s="2" t="s">
        <v>16</v>
      </c>
      <c r="F22" s="19" t="str">
        <f t="shared" si="0"/>
        <v>BevSomogieFGREATER DERRY TRACK CLUB</v>
      </c>
      <c r="G22" s="12">
        <v>2.1284722222222222E-2</v>
      </c>
      <c r="H22" s="19">
        <f>IF(C22="F",VLOOKUP(D22,'F 5K Road'!$A$2:$B$101,2,FALSE)*G22,VLOOKUP(D22,'M 5K Road'!$A$2:$B$101,2,FALSE)*G22)</f>
        <v>1.5095125000000001E-2</v>
      </c>
      <c r="I22" s="20">
        <f t="shared" si="1"/>
        <v>21</v>
      </c>
      <c r="J22" s="21">
        <f>VLOOKUP(I22,'Point Table'!A:B,2,FALSE)</f>
        <v>32</v>
      </c>
      <c r="O22" s="6"/>
      <c r="P22" s="6"/>
      <c r="Q22" s="9"/>
      <c r="V22" s="2"/>
      <c r="W22" s="2"/>
      <c r="X22" s="2"/>
      <c r="Y22" s="2"/>
      <c r="Z22" s="2"/>
      <c r="AA22" s="2"/>
      <c r="AB22" s="2"/>
      <c r="AC22" s="2"/>
      <c r="AD22" s="2"/>
    </row>
    <row r="23" spans="1:30" ht="12.45" x14ac:dyDescent="0.3">
      <c r="A23" t="s">
        <v>270</v>
      </c>
      <c r="B23" t="s">
        <v>271</v>
      </c>
      <c r="C23" t="s">
        <v>34</v>
      </c>
      <c r="D23">
        <v>62</v>
      </c>
      <c r="E23" s="2" t="s">
        <v>16</v>
      </c>
      <c r="F23" s="19" t="str">
        <f t="shared" si="0"/>
        <v>DeniseSarnieFGREATER DERRY TRACK CLUB</v>
      </c>
      <c r="G23" s="12">
        <v>2.0185185185185184E-2</v>
      </c>
      <c r="H23" s="19">
        <f>IF(C23="F",VLOOKUP(D23,'F 5K Road'!$A$2:$B$101,2,FALSE)*G23,VLOOKUP(D23,'M 5K Road'!$A$2:$B$101,2,FALSE)*G23)</f>
        <v>1.5687925925925925E-2</v>
      </c>
      <c r="I23" s="20">
        <f t="shared" si="1"/>
        <v>22</v>
      </c>
      <c r="J23" s="21">
        <f>VLOOKUP(I23,'Point Table'!A:B,2,FALSE)</f>
        <v>30</v>
      </c>
      <c r="O23" s="8"/>
      <c r="Q23" s="9"/>
      <c r="Z23" s="2"/>
      <c r="AA23" s="2"/>
      <c r="AB23" s="2"/>
      <c r="AC23" s="2"/>
      <c r="AD23" s="2"/>
    </row>
    <row r="24" spans="1:30" ht="12.45" x14ac:dyDescent="0.3">
      <c r="A24" t="s">
        <v>272</v>
      </c>
      <c r="B24" t="s">
        <v>273</v>
      </c>
      <c r="C24" t="s">
        <v>34</v>
      </c>
      <c r="D24">
        <v>67</v>
      </c>
      <c r="E24" s="2" t="s">
        <v>16</v>
      </c>
      <c r="F24" s="19" t="str">
        <f t="shared" si="0"/>
        <v>ConnieNolanFGREATER DERRY TRACK CLUB</v>
      </c>
      <c r="G24" s="12">
        <v>2.1631944444444443E-2</v>
      </c>
      <c r="H24" s="19">
        <f>IF(C24="F",VLOOKUP(D24,'F 5K Road'!$A$2:$B$101,2,FALSE)*G24,VLOOKUP(D24,'M 5K Road'!$A$2:$B$101,2,FALSE)*G24)</f>
        <v>1.5761034722222223E-2</v>
      </c>
      <c r="I24" s="20">
        <f t="shared" si="1"/>
        <v>23</v>
      </c>
      <c r="J24" s="21">
        <f>VLOOKUP(I24,'Point Table'!A:B,2,FALSE)</f>
        <v>28</v>
      </c>
    </row>
    <row r="25" spans="1:30" ht="12.45" x14ac:dyDescent="0.3">
      <c r="A25" t="s">
        <v>274</v>
      </c>
      <c r="B25" t="s">
        <v>275</v>
      </c>
      <c r="C25" t="s">
        <v>34</v>
      </c>
      <c r="D25">
        <v>47</v>
      </c>
      <c r="E25" s="2" t="s">
        <v>17</v>
      </c>
      <c r="F25" s="19" t="str">
        <f t="shared" si="0"/>
        <v>LauraHeathFMILLENNIUM RUNNING</v>
      </c>
      <c r="G25" s="12">
        <v>1.7094907407407406E-2</v>
      </c>
      <c r="H25" s="19">
        <f>IF(C25="F",VLOOKUP(D25,'F 5K Road'!$A$2:$B$101,2,FALSE)*G25,VLOOKUP(D25,'M 5K Road'!$A$2:$B$101,2,FALSE)*G25)</f>
        <v>1.5770052083333333E-2</v>
      </c>
      <c r="I25" s="20">
        <f t="shared" si="1"/>
        <v>24</v>
      </c>
      <c r="J25" s="21">
        <f>VLOOKUP(I25,'Point Table'!A:B,2,FALSE)</f>
        <v>26</v>
      </c>
      <c r="O25" s="8"/>
      <c r="X25" s="2"/>
      <c r="Y25" s="2"/>
      <c r="Z25" s="2"/>
      <c r="AA25" s="2"/>
      <c r="AB25" s="2"/>
      <c r="AC25" s="2"/>
      <c r="AD25" s="2"/>
    </row>
    <row r="26" spans="1:30" ht="12.45" x14ac:dyDescent="0.3">
      <c r="A26" t="s">
        <v>78</v>
      </c>
      <c r="B26" t="s">
        <v>79</v>
      </c>
      <c r="C26" t="s">
        <v>34</v>
      </c>
      <c r="D26">
        <v>47</v>
      </c>
      <c r="E26" s="2" t="s">
        <v>16</v>
      </c>
      <c r="F26" s="19" t="str">
        <f t="shared" si="0"/>
        <v>KirstenKortzFGREATER DERRY TRACK CLUB</v>
      </c>
      <c r="G26" s="12">
        <v>1.7187500000000001E-2</v>
      </c>
      <c r="H26" s="19">
        <f>IF(C26="F",VLOOKUP(D26,'F 5K Road'!$A$2:$B$101,2,FALSE)*G26,VLOOKUP(D26,'M 5K Road'!$A$2:$B$101,2,FALSE)*G26)</f>
        <v>1.5855468750000001E-2</v>
      </c>
      <c r="I26" s="20">
        <f t="shared" si="1"/>
        <v>25</v>
      </c>
      <c r="J26" s="21">
        <f>VLOOKUP(I26,'Point Table'!A:B,2,FALSE)</f>
        <v>24</v>
      </c>
      <c r="O26" s="6"/>
      <c r="W26" s="2"/>
      <c r="X26" s="2"/>
      <c r="Y26" s="2"/>
      <c r="Z26" s="2"/>
      <c r="AA26" s="2"/>
      <c r="AB26" s="2"/>
      <c r="AC26" s="2"/>
      <c r="AD26" s="2"/>
    </row>
    <row r="27" spans="1:30" ht="12.45" x14ac:dyDescent="0.3">
      <c r="A27" t="s">
        <v>100</v>
      </c>
      <c r="B27" t="s">
        <v>101</v>
      </c>
      <c r="C27" t="s">
        <v>34</v>
      </c>
      <c r="D27">
        <v>59</v>
      </c>
      <c r="E27" s="2" t="s">
        <v>15</v>
      </c>
      <c r="F27" s="19" t="str">
        <f t="shared" si="0"/>
        <v>BethWhippleFGATE CITY STRIDERS</v>
      </c>
      <c r="G27" s="12">
        <v>1.9756944444444445E-2</v>
      </c>
      <c r="H27" s="19">
        <f>IF(C27="F",VLOOKUP(D27,'F 5K Road'!$A$2:$B$101,2,FALSE)*G27,VLOOKUP(D27,'M 5K Road'!$A$2:$B$101,2,FALSE)*G27)</f>
        <v>1.5930024305555558E-2</v>
      </c>
      <c r="I27" s="20">
        <f t="shared" si="1"/>
        <v>26</v>
      </c>
      <c r="J27" s="21">
        <f>VLOOKUP(I27,'Point Table'!A:B,2,FALSE)</f>
        <v>22.5</v>
      </c>
    </row>
    <row r="28" spans="1:30" ht="12.45" x14ac:dyDescent="0.3">
      <c r="A28" t="s">
        <v>107</v>
      </c>
      <c r="B28" t="s">
        <v>144</v>
      </c>
      <c r="C28" t="s">
        <v>34</v>
      </c>
      <c r="D28">
        <v>57</v>
      </c>
      <c r="E28" s="2" t="s">
        <v>15</v>
      </c>
      <c r="F28" s="19" t="str">
        <f t="shared" si="0"/>
        <v>AngelaConnollyFGATE CITY STRIDERS</v>
      </c>
      <c r="G28" s="12">
        <v>1.9293981481481481E-2</v>
      </c>
      <c r="H28" s="19">
        <f>IF(C28="F",VLOOKUP(D28,'F 5K Road'!$A$2:$B$101,2,FALSE)*G28,VLOOKUP(D28,'M 5K Road'!$A$2:$B$101,2,FALSE)*G28)</f>
        <v>1.593104050925926E-2</v>
      </c>
      <c r="I28" s="20">
        <f t="shared" si="1"/>
        <v>27</v>
      </c>
      <c r="J28" s="21">
        <f>VLOOKUP(I28,'Point Table'!A:B,2,FALSE)</f>
        <v>21</v>
      </c>
      <c r="O28" s="8"/>
      <c r="V28" s="2"/>
      <c r="W28" s="2"/>
      <c r="X28" s="2"/>
      <c r="Y28" s="2"/>
      <c r="Z28" s="2"/>
      <c r="AA28" s="2"/>
      <c r="AB28" s="2"/>
      <c r="AC28" s="2"/>
      <c r="AD28" s="2"/>
    </row>
    <row r="29" spans="1:30" ht="12.45" x14ac:dyDescent="0.3">
      <c r="A29" t="s">
        <v>254</v>
      </c>
      <c r="B29" t="s">
        <v>276</v>
      </c>
      <c r="C29" t="s">
        <v>34</v>
      </c>
      <c r="D29">
        <v>37</v>
      </c>
      <c r="E29" s="2" t="s">
        <v>19</v>
      </c>
      <c r="F29" s="19" t="str">
        <f t="shared" si="0"/>
        <v>SarahZarnowskiFGRANITE STATE RACING TEAM</v>
      </c>
      <c r="G29" s="12">
        <v>1.6157407407407409E-2</v>
      </c>
      <c r="H29" s="19">
        <f>IF(C29="F",VLOOKUP(D29,'F 5K Road'!$A$2:$B$101,2,FALSE)*G29,VLOOKUP(D29,'M 5K Road'!$A$2:$B$101,2,FALSE)*G29)</f>
        <v>1.5948976851851853E-2</v>
      </c>
      <c r="I29" s="20">
        <f t="shared" si="1"/>
        <v>28</v>
      </c>
      <c r="J29" s="21">
        <f>VLOOKUP(I29,'Point Table'!A:B,2,FALSE)</f>
        <v>19.5</v>
      </c>
    </row>
    <row r="30" spans="1:30" ht="12.45" x14ac:dyDescent="0.3">
      <c r="A30" t="s">
        <v>84</v>
      </c>
      <c r="B30" t="s">
        <v>83</v>
      </c>
      <c r="C30" t="s">
        <v>34</v>
      </c>
      <c r="D30">
        <v>36</v>
      </c>
      <c r="E30" s="2" t="s">
        <v>16</v>
      </c>
      <c r="F30" s="19" t="str">
        <f t="shared" si="0"/>
        <v>AleeRizzoFGREATER DERRY TRACK CLUB</v>
      </c>
      <c r="G30" s="12">
        <v>1.6284722222222221E-2</v>
      </c>
      <c r="H30" s="19">
        <f>IF(C30="F",VLOOKUP(D30,'F 5K Road'!$A$2:$B$101,2,FALSE)*G30,VLOOKUP(D30,'M 5K Road'!$A$2:$B$101,2,FALSE)*G30)</f>
        <v>1.6131645833333333E-2</v>
      </c>
      <c r="I30" s="20">
        <f t="shared" si="1"/>
        <v>29</v>
      </c>
      <c r="J30" s="21">
        <f>VLOOKUP(I30,'Point Table'!A:B,2,FALSE)</f>
        <v>18</v>
      </c>
    </row>
    <row r="31" spans="1:30" ht="12.45" x14ac:dyDescent="0.3">
      <c r="A31" t="s">
        <v>277</v>
      </c>
      <c r="B31" t="s">
        <v>278</v>
      </c>
      <c r="C31" t="s">
        <v>34</v>
      </c>
      <c r="D31">
        <v>58</v>
      </c>
      <c r="E31" s="2" t="s">
        <v>26</v>
      </c>
      <c r="F31" s="19" t="str">
        <f t="shared" si="0"/>
        <v>KatjaFoxFWHITE MOUNTAIN MILERS</v>
      </c>
      <c r="G31" s="12">
        <v>2.0173611111111111E-2</v>
      </c>
      <c r="H31" s="19">
        <f>IF(C31="F",VLOOKUP(D31,'F 5K Road'!$A$2:$B$101,2,FALSE)*G31,VLOOKUP(D31,'M 5K Road'!$A$2:$B$101,2,FALSE)*G31)</f>
        <v>1.6461666666666666E-2</v>
      </c>
      <c r="I31" s="20">
        <f t="shared" si="1"/>
        <v>30</v>
      </c>
      <c r="J31" s="21">
        <f>VLOOKUP(I31,'Point Table'!A:B,2,FALSE)</f>
        <v>16.5</v>
      </c>
    </row>
    <row r="32" spans="1:30" ht="12.45" x14ac:dyDescent="0.3">
      <c r="A32" s="3" t="s">
        <v>109</v>
      </c>
      <c r="B32" s="3" t="s">
        <v>88</v>
      </c>
      <c r="C32" s="3" t="s">
        <v>34</v>
      </c>
      <c r="D32" s="3">
        <v>58</v>
      </c>
      <c r="E32" s="2" t="s">
        <v>16</v>
      </c>
      <c r="F32" s="19" t="str">
        <f t="shared" si="0"/>
        <v>BrendaCoyleFGREATER DERRY TRACK CLUB</v>
      </c>
      <c r="G32" s="12">
        <v>2.0324074074074074E-2</v>
      </c>
      <c r="H32" s="19">
        <f>IF(C32="F",VLOOKUP(D32,'F 5K Road'!$A$2:$B$101,2,FALSE)*G32,VLOOKUP(D32,'M 5K Road'!$A$2:$B$101,2,FALSE)*G32)</f>
        <v>1.6584444444444443E-2</v>
      </c>
      <c r="I32" s="20">
        <f t="shared" si="1"/>
        <v>31</v>
      </c>
      <c r="J32" s="21">
        <f>VLOOKUP(I32,'Point Table'!A:B,2,FALSE)</f>
        <v>15.5</v>
      </c>
    </row>
    <row r="33" spans="1:30" ht="12.45" x14ac:dyDescent="0.3">
      <c r="A33" t="s">
        <v>279</v>
      </c>
      <c r="B33" t="s">
        <v>231</v>
      </c>
      <c r="C33" t="s">
        <v>34</v>
      </c>
      <c r="D33">
        <v>72</v>
      </c>
      <c r="E33" s="2" t="s">
        <v>17</v>
      </c>
      <c r="F33" s="19" t="str">
        <f t="shared" si="0"/>
        <v>SusanLoveringFMILLENNIUM RUNNING</v>
      </c>
      <c r="G33" s="12">
        <v>2.4571759259259258E-2</v>
      </c>
      <c r="H33" s="19">
        <f>IF(C33="F",VLOOKUP(D33,'F 5K Road'!$A$2:$B$101,2,FALSE)*G33,VLOOKUP(D33,'M 5K Road'!$A$2:$B$101,2,FALSE)*G33)</f>
        <v>1.6711253472222222E-2</v>
      </c>
      <c r="I33" s="20">
        <f t="shared" si="1"/>
        <v>32</v>
      </c>
      <c r="J33" s="21">
        <f>VLOOKUP(I33,'Point Table'!A:B,2,FALSE)</f>
        <v>14.5</v>
      </c>
      <c r="O33" s="6"/>
      <c r="Q33" s="9"/>
      <c r="W33" s="2"/>
      <c r="X33" s="2"/>
      <c r="Y33" s="2"/>
      <c r="Z33" s="2"/>
      <c r="AA33" s="2"/>
    </row>
    <row r="34" spans="1:30" ht="12.45" x14ac:dyDescent="0.3">
      <c r="A34" t="s">
        <v>89</v>
      </c>
      <c r="B34" t="s">
        <v>90</v>
      </c>
      <c r="C34" t="s">
        <v>34</v>
      </c>
      <c r="D34">
        <v>48</v>
      </c>
      <c r="E34" s="2" t="s">
        <v>16</v>
      </c>
      <c r="F34" s="19" t="str">
        <f t="shared" ref="F34:F65" si="2">A34&amp;B34&amp;C34&amp;E34</f>
        <v>ElizabethBusteedFGREATER DERRY TRACK CLUB</v>
      </c>
      <c r="G34" s="12">
        <v>1.8333333333333333E-2</v>
      </c>
      <c r="H34" s="19">
        <f>IF(C34="F",VLOOKUP(D34,'F 5K Road'!$A$2:$B$101,2,FALSE)*G34,VLOOKUP(D34,'M 5K Road'!$A$2:$B$101,2,FALSE)*G34)</f>
        <v>1.6740166666666667E-2</v>
      </c>
      <c r="I34" s="20">
        <f t="shared" si="1"/>
        <v>33</v>
      </c>
      <c r="J34" s="21">
        <f>VLOOKUP(I34,'Point Table'!A:B,2,FALSE)</f>
        <v>13.5</v>
      </c>
      <c r="O34" s="6"/>
      <c r="P34" s="6"/>
      <c r="Q34" s="9"/>
      <c r="V34" s="2"/>
      <c r="W34" s="2"/>
      <c r="X34" s="2"/>
      <c r="Y34" s="2"/>
      <c r="Z34" s="2"/>
      <c r="AA34" s="2"/>
      <c r="AB34" s="2"/>
      <c r="AC34" s="2"/>
      <c r="AD34" s="2"/>
    </row>
    <row r="35" spans="1:30" ht="12.45" x14ac:dyDescent="0.3">
      <c r="A35" t="s">
        <v>280</v>
      </c>
      <c r="B35" t="s">
        <v>281</v>
      </c>
      <c r="C35" t="s">
        <v>34</v>
      </c>
      <c r="D35">
        <v>43</v>
      </c>
      <c r="E35" s="2" t="s">
        <v>16</v>
      </c>
      <c r="F35" s="19" t="str">
        <f t="shared" si="2"/>
        <v>MeredithAbramsonFGREATER DERRY TRACK CLUB</v>
      </c>
      <c r="G35" s="12">
        <v>1.7534722222222222E-2</v>
      </c>
      <c r="H35" s="19">
        <f>IF(C35="F",VLOOKUP(D35,'F 5K Road'!$A$2:$B$101,2,FALSE)*G35,VLOOKUP(D35,'M 5K Road'!$A$2:$B$101,2,FALSE)*G35)</f>
        <v>1.6743906249999999E-2</v>
      </c>
      <c r="I35" s="20">
        <f t="shared" si="1"/>
        <v>34</v>
      </c>
      <c r="J35" s="21">
        <f>VLOOKUP(I35,'Point Table'!A:B,2,FALSE)</f>
        <v>12.5</v>
      </c>
      <c r="O35" s="8"/>
      <c r="P35" s="6"/>
      <c r="Q35" s="9"/>
      <c r="V35" s="2"/>
      <c r="W35" s="2"/>
      <c r="X35" s="2"/>
      <c r="Y35" s="2"/>
      <c r="Z35" s="2"/>
      <c r="AA35" s="2"/>
      <c r="AB35" s="2"/>
      <c r="AC35" s="2"/>
      <c r="AD35" s="2"/>
    </row>
    <row r="36" spans="1:30" ht="12.45" x14ac:dyDescent="0.3">
      <c r="A36" t="s">
        <v>282</v>
      </c>
      <c r="B36" t="s">
        <v>283</v>
      </c>
      <c r="C36" t="s">
        <v>34</v>
      </c>
      <c r="D36">
        <v>39</v>
      </c>
      <c r="E36" s="2" t="s">
        <v>19</v>
      </c>
      <c r="F36" s="19" t="str">
        <f t="shared" si="2"/>
        <v>BridgettGattieFGRANITE STATE RACING TEAM</v>
      </c>
      <c r="G36" s="12">
        <v>1.7280092592592593E-2</v>
      </c>
      <c r="H36" s="19">
        <f>IF(C36="F",VLOOKUP(D36,'F 5K Road'!$A$2:$B$101,2,FALSE)*G36,VLOOKUP(D36,'M 5K Road'!$A$2:$B$101,2,FALSE)*G36)</f>
        <v>1.6908570601851854E-2</v>
      </c>
      <c r="I36" s="20">
        <f t="shared" si="1"/>
        <v>35</v>
      </c>
      <c r="J36" s="21">
        <f>VLOOKUP(I36,'Point Table'!A:B,2,FALSE)</f>
        <v>11.5</v>
      </c>
    </row>
    <row r="37" spans="1:30" ht="12.45" x14ac:dyDescent="0.3">
      <c r="A37" t="s">
        <v>269</v>
      </c>
      <c r="B37" t="s">
        <v>210</v>
      </c>
      <c r="C37" t="s">
        <v>34</v>
      </c>
      <c r="D37">
        <v>13</v>
      </c>
      <c r="E37" s="2" t="s">
        <v>17</v>
      </c>
      <c r="F37" s="19" t="str">
        <f t="shared" si="2"/>
        <v>ElinKalviFMILLENNIUM RUNNING</v>
      </c>
      <c r="G37" s="12">
        <v>1.7060185185185185E-2</v>
      </c>
      <c r="H37" s="19">
        <f>IF(C37="F",VLOOKUP(D37,'F 5K Road'!$A$2:$B$101,2,FALSE)*G37,VLOOKUP(D37,'M 5K Road'!$A$2:$B$101,2,FALSE)*G37)</f>
        <v>1.7060185185185185E-2</v>
      </c>
      <c r="I37" s="20">
        <f t="shared" si="1"/>
        <v>36</v>
      </c>
      <c r="J37" s="21">
        <f>VLOOKUP(I37,'Point Table'!A:B,2,FALSE)</f>
        <v>11</v>
      </c>
    </row>
    <row r="38" spans="1:30" ht="12.45" x14ac:dyDescent="0.3">
      <c r="A38" t="s">
        <v>61</v>
      </c>
      <c r="B38" t="s">
        <v>284</v>
      </c>
      <c r="C38" t="s">
        <v>34</v>
      </c>
      <c r="D38">
        <v>46</v>
      </c>
      <c r="E38" s="2" t="s">
        <v>17</v>
      </c>
      <c r="F38" s="19" t="str">
        <f t="shared" si="2"/>
        <v>KarenBergquistFMILLENNIUM RUNNING</v>
      </c>
      <c r="G38" s="12">
        <v>1.8391203703703705E-2</v>
      </c>
      <c r="H38" s="19">
        <f>IF(C38="F",VLOOKUP(D38,'F 5K Road'!$A$2:$B$101,2,FALSE)*G38,VLOOKUP(D38,'M 5K Road'!$A$2:$B$101,2,FALSE)*G38)</f>
        <v>1.7129567129629632E-2</v>
      </c>
      <c r="I38" s="20">
        <f t="shared" si="1"/>
        <v>37</v>
      </c>
      <c r="J38" s="21">
        <f>VLOOKUP(I38,'Point Table'!A:B,2,FALSE)</f>
        <v>10.5</v>
      </c>
      <c r="O38" s="6"/>
      <c r="Q38" s="9"/>
      <c r="W38" s="2"/>
      <c r="X38" s="2"/>
      <c r="Y38" s="2"/>
      <c r="Z38" s="2"/>
      <c r="AA38" s="2"/>
      <c r="AB38" s="2"/>
      <c r="AC38" s="2"/>
      <c r="AD38" s="2"/>
    </row>
    <row r="39" spans="1:30" ht="12.45" x14ac:dyDescent="0.3">
      <c r="A39" t="s">
        <v>254</v>
      </c>
      <c r="B39" t="s">
        <v>285</v>
      </c>
      <c r="C39" t="s">
        <v>34</v>
      </c>
      <c r="D39">
        <v>33</v>
      </c>
      <c r="E39" s="2" t="s">
        <v>19</v>
      </c>
      <c r="F39" s="19" t="str">
        <f t="shared" si="2"/>
        <v>SarahReardonFGRANITE STATE RACING TEAM</v>
      </c>
      <c r="G39" s="12">
        <v>1.7314814814814814E-2</v>
      </c>
      <c r="H39" s="19">
        <f>IF(C39="F",VLOOKUP(D39,'F 5K Road'!$A$2:$B$101,2,FALSE)*G39,VLOOKUP(D39,'M 5K Road'!$A$2:$B$101,2,FALSE)*G39)</f>
        <v>1.727499074074074E-2</v>
      </c>
      <c r="I39" s="20">
        <f t="shared" si="1"/>
        <v>38</v>
      </c>
      <c r="J39" s="21">
        <f>VLOOKUP(I39,'Point Table'!A:B,2,FALSE)</f>
        <v>10</v>
      </c>
      <c r="O39" s="6"/>
      <c r="P39" s="6"/>
      <c r="Q39" s="9"/>
      <c r="V39" s="2"/>
      <c r="W39" s="2"/>
      <c r="X39" s="2"/>
      <c r="Y39" s="2"/>
      <c r="Z39" s="2"/>
      <c r="AA39" s="2"/>
      <c r="AB39" s="2"/>
      <c r="AC39" s="2"/>
      <c r="AD39" s="2"/>
    </row>
    <row r="40" spans="1:30" ht="12.45" x14ac:dyDescent="0.3">
      <c r="A40" t="s">
        <v>286</v>
      </c>
      <c r="B40" t="s">
        <v>287</v>
      </c>
      <c r="C40" t="s">
        <v>34</v>
      </c>
      <c r="D40">
        <v>48</v>
      </c>
      <c r="E40" s="2" t="s">
        <v>15</v>
      </c>
      <c r="F40" s="19" t="str">
        <f t="shared" si="2"/>
        <v>ShelbyWalker-AdamsFGATE CITY STRIDERS</v>
      </c>
      <c r="G40" s="12">
        <v>1.8969907407407408E-2</v>
      </c>
      <c r="H40" s="19">
        <f>IF(C40="F",VLOOKUP(D40,'F 5K Road'!$A$2:$B$101,2,FALSE)*G40,VLOOKUP(D40,'M 5K Road'!$A$2:$B$101,2,FALSE)*G40)</f>
        <v>1.7321422453703703E-2</v>
      </c>
      <c r="I40" s="20">
        <f t="shared" si="1"/>
        <v>39</v>
      </c>
      <c r="J40" s="21">
        <f>VLOOKUP(I40,'Point Table'!A:B,2,FALSE)</f>
        <v>9.5</v>
      </c>
    </row>
    <row r="41" spans="1:30" ht="12.45" x14ac:dyDescent="0.3">
      <c r="A41" t="s">
        <v>110</v>
      </c>
      <c r="B41" t="s">
        <v>111</v>
      </c>
      <c r="C41" t="s">
        <v>34</v>
      </c>
      <c r="D41">
        <v>55</v>
      </c>
      <c r="E41" s="2" t="s">
        <v>17</v>
      </c>
      <c r="F41" s="19" t="str">
        <f t="shared" si="2"/>
        <v>KimBonenfantFMILLENNIUM RUNNING</v>
      </c>
      <c r="G41" s="12">
        <v>2.0532407407407409E-2</v>
      </c>
      <c r="H41" s="19">
        <f>IF(C41="F",VLOOKUP(D41,'F 5K Road'!$A$2:$B$101,2,FALSE)*G41,VLOOKUP(D41,'M 5K Road'!$A$2:$B$101,2,FALSE)*G41)</f>
        <v>1.7351937500000001E-2</v>
      </c>
      <c r="I41" s="20">
        <f t="shared" si="1"/>
        <v>40</v>
      </c>
      <c r="J41" s="21">
        <f>VLOOKUP(I41,'Point Table'!A:B,2,FALSE)</f>
        <v>9</v>
      </c>
      <c r="O41" s="8"/>
      <c r="Q41" s="9"/>
      <c r="V41" s="2"/>
      <c r="W41" s="2"/>
      <c r="X41" s="2"/>
      <c r="Y41" s="2"/>
      <c r="Z41" s="2"/>
      <c r="AA41" s="2"/>
      <c r="AB41" s="2"/>
      <c r="AC41" s="2"/>
      <c r="AD41" s="2"/>
    </row>
    <row r="42" spans="1:30" ht="12.45" x14ac:dyDescent="0.3">
      <c r="A42" t="s">
        <v>288</v>
      </c>
      <c r="B42" t="s">
        <v>289</v>
      </c>
      <c r="C42" t="s">
        <v>34</v>
      </c>
      <c r="D42">
        <v>46</v>
      </c>
      <c r="E42" s="2" t="s">
        <v>17</v>
      </c>
      <c r="F42" s="19" t="str">
        <f t="shared" si="2"/>
        <v>NicoleDowningFMILLENNIUM RUNNING</v>
      </c>
      <c r="G42" s="12">
        <v>1.9270833333333334E-2</v>
      </c>
      <c r="H42" s="19">
        <f>IF(C42="F",VLOOKUP(D42,'F 5K Road'!$A$2:$B$101,2,FALSE)*G42,VLOOKUP(D42,'M 5K Road'!$A$2:$B$101,2,FALSE)*G42)</f>
        <v>1.7948854166666667E-2</v>
      </c>
      <c r="I42" s="20">
        <f t="shared" si="1"/>
        <v>41</v>
      </c>
      <c r="J42" s="21">
        <f>VLOOKUP(I42,'Point Table'!A:B,2,FALSE)</f>
        <v>8.6999999999999993</v>
      </c>
      <c r="O42" s="6"/>
      <c r="V42" s="2"/>
      <c r="W42" s="2"/>
      <c r="X42" s="2"/>
      <c r="Y42" s="2"/>
      <c r="Z42" s="2"/>
      <c r="AA42" s="2"/>
      <c r="AB42" s="2"/>
      <c r="AC42" s="2"/>
      <c r="AD42" s="2"/>
    </row>
    <row r="43" spans="1:30" ht="12.45" x14ac:dyDescent="0.3">
      <c r="A43" t="s">
        <v>290</v>
      </c>
      <c r="B43" t="s">
        <v>200</v>
      </c>
      <c r="C43" t="s">
        <v>34</v>
      </c>
      <c r="D43">
        <v>46</v>
      </c>
      <c r="E43" s="2" t="s">
        <v>17</v>
      </c>
      <c r="F43" s="19" t="str">
        <f t="shared" si="2"/>
        <v>AchsaKlugFMILLENNIUM RUNNING</v>
      </c>
      <c r="G43" s="12">
        <v>1.9432870370370371E-2</v>
      </c>
      <c r="H43" s="19">
        <f>IF(C43="F",VLOOKUP(D43,'F 5K Road'!$A$2:$B$101,2,FALSE)*G43,VLOOKUP(D43,'M 5K Road'!$A$2:$B$101,2,FALSE)*G43)</f>
        <v>1.8099775462962965E-2</v>
      </c>
      <c r="I43" s="20">
        <f t="shared" si="1"/>
        <v>42</v>
      </c>
      <c r="J43" s="21">
        <f>VLOOKUP(I43,'Point Table'!A:B,2,FALSE)</f>
        <v>8.4</v>
      </c>
    </row>
    <row r="44" spans="1:30" ht="12.45" x14ac:dyDescent="0.3">
      <c r="A44" s="3" t="s">
        <v>102</v>
      </c>
      <c r="B44" s="3" t="s">
        <v>88</v>
      </c>
      <c r="C44" s="3" t="s">
        <v>34</v>
      </c>
      <c r="D44" s="3">
        <v>29</v>
      </c>
      <c r="E44" s="2" t="s">
        <v>16</v>
      </c>
      <c r="F44" s="19" t="str">
        <f t="shared" si="2"/>
        <v>ReganCoyleFGREATER DERRY TRACK CLUB</v>
      </c>
      <c r="G44" s="12">
        <v>1.8645833333333334E-2</v>
      </c>
      <c r="H44" s="19">
        <f>IF(C44="F",VLOOKUP(D44,'F 5K Road'!$A$2:$B$101,2,FALSE)*G44,VLOOKUP(D44,'M 5K Road'!$A$2:$B$101,2,FALSE)*G44)</f>
        <v>1.8645833333333334E-2</v>
      </c>
      <c r="I44" s="20">
        <f t="shared" si="1"/>
        <v>43</v>
      </c>
      <c r="J44" s="21">
        <f>VLOOKUP(I44,'Point Table'!A:B,2,FALSE)</f>
        <v>8.1</v>
      </c>
    </row>
    <row r="45" spans="1:30" ht="12.45" x14ac:dyDescent="0.3">
      <c r="A45" t="s">
        <v>99</v>
      </c>
      <c r="B45" t="s">
        <v>83</v>
      </c>
      <c r="C45" t="s">
        <v>34</v>
      </c>
      <c r="D45">
        <v>4</v>
      </c>
      <c r="E45" s="2" t="s">
        <v>16</v>
      </c>
      <c r="F45" s="19" t="str">
        <f t="shared" si="2"/>
        <v>LillianRizzoFGREATER DERRY TRACK CLUB</v>
      </c>
      <c r="G45" s="12">
        <v>1.8877314814814816E-2</v>
      </c>
      <c r="H45" s="19">
        <f>IF(C45="F",VLOOKUP(D45,'F 5K Road'!$A$2:$B$101,2,FALSE)*G45,VLOOKUP(D45,'M 5K Road'!$A$2:$B$101,2,FALSE)*G45)</f>
        <v>1.8877314814814816E-2</v>
      </c>
      <c r="I45" s="20">
        <f t="shared" si="1"/>
        <v>44</v>
      </c>
      <c r="J45" s="21">
        <f>VLOOKUP(I45,'Point Table'!A:B,2,FALSE)</f>
        <v>7.8</v>
      </c>
      <c r="O45" s="8"/>
      <c r="Q45" s="9"/>
      <c r="V45" s="2"/>
      <c r="W45" s="2"/>
      <c r="X45" s="2"/>
      <c r="Y45" s="2"/>
      <c r="Z45" s="2"/>
      <c r="AA45" s="2"/>
      <c r="AB45" s="2"/>
      <c r="AC45" s="2"/>
      <c r="AD45" s="2"/>
    </row>
    <row r="46" spans="1:30" ht="12.45" x14ac:dyDescent="0.3">
      <c r="A46" t="s">
        <v>291</v>
      </c>
      <c r="B46" t="s">
        <v>292</v>
      </c>
      <c r="C46" t="s">
        <v>34</v>
      </c>
      <c r="D46">
        <v>65</v>
      </c>
      <c r="E46" s="2" t="s">
        <v>16</v>
      </c>
      <c r="F46" s="19" t="str">
        <f t="shared" si="2"/>
        <v>PegLandryFGREATER DERRY TRACK CLUB</v>
      </c>
      <c r="G46" s="12">
        <v>2.5277777777777777E-2</v>
      </c>
      <c r="H46" s="19">
        <f>IF(C46="F",VLOOKUP(D46,'F 5K Road'!$A$2:$B$101,2,FALSE)*G46,VLOOKUP(D46,'M 5K Road'!$A$2:$B$101,2,FALSE)*G46)</f>
        <v>1.8907777777777777E-2</v>
      </c>
      <c r="I46" s="20">
        <f t="shared" si="1"/>
        <v>45</v>
      </c>
      <c r="J46" s="21">
        <f>VLOOKUP(I46,'Point Table'!A:B,2,FALSE)</f>
        <v>7.5</v>
      </c>
    </row>
    <row r="47" spans="1:30" ht="12.45" x14ac:dyDescent="0.3">
      <c r="A47" t="s">
        <v>150</v>
      </c>
      <c r="B47" t="s">
        <v>293</v>
      </c>
      <c r="C47" t="s">
        <v>34</v>
      </c>
      <c r="D47">
        <v>67</v>
      </c>
      <c r="E47" s="2" t="s">
        <v>17</v>
      </c>
      <c r="F47" s="19" t="str">
        <f t="shared" si="2"/>
        <v>JaneSlaytonFMILLENNIUM RUNNING</v>
      </c>
      <c r="G47" s="12">
        <v>2.6504629629629628E-2</v>
      </c>
      <c r="H47" s="19">
        <f>IF(C47="F",VLOOKUP(D47,'F 5K Road'!$A$2:$B$101,2,FALSE)*G47,VLOOKUP(D47,'M 5K Road'!$A$2:$B$101,2,FALSE)*G47)</f>
        <v>1.9311273148148147E-2</v>
      </c>
      <c r="I47" s="20">
        <f t="shared" si="1"/>
        <v>46</v>
      </c>
      <c r="J47" s="21">
        <f>VLOOKUP(I47,'Point Table'!A:B,2,FALSE)</f>
        <v>7.25</v>
      </c>
    </row>
    <row r="48" spans="1:30" ht="12.45" x14ac:dyDescent="0.3">
      <c r="A48" t="s">
        <v>105</v>
      </c>
      <c r="B48" t="s">
        <v>294</v>
      </c>
      <c r="C48" t="s">
        <v>34</v>
      </c>
      <c r="D48">
        <v>66</v>
      </c>
      <c r="E48" s="2" t="s">
        <v>16</v>
      </c>
      <c r="F48" s="19" t="str">
        <f t="shared" si="2"/>
        <v>JennaGrimaldiFGREATER DERRY TRACK CLUB</v>
      </c>
      <c r="G48" s="12">
        <v>2.6168981481481481E-2</v>
      </c>
      <c r="H48" s="19">
        <f>IF(C48="F",VLOOKUP(D48,'F 5K Road'!$A$2:$B$101,2,FALSE)*G48,VLOOKUP(D48,'M 5K Road'!$A$2:$B$101,2,FALSE)*G48)</f>
        <v>1.9320559027777778E-2</v>
      </c>
      <c r="I48" s="20">
        <f t="shared" si="1"/>
        <v>47</v>
      </c>
      <c r="J48" s="21">
        <f>VLOOKUP(I48,'Point Table'!A:B,2,FALSE)</f>
        <v>7</v>
      </c>
      <c r="O48" s="6"/>
      <c r="P48" s="6"/>
      <c r="Q48" s="9"/>
      <c r="Z48" s="2"/>
      <c r="AA48" s="2"/>
      <c r="AB48" s="2"/>
      <c r="AC48" s="2"/>
      <c r="AD48" s="2"/>
    </row>
    <row r="49" spans="1:30" ht="12.45" x14ac:dyDescent="0.3">
      <c r="A49" t="s">
        <v>137</v>
      </c>
      <c r="B49" t="s">
        <v>138</v>
      </c>
      <c r="C49" t="s">
        <v>34</v>
      </c>
      <c r="D49">
        <v>61</v>
      </c>
      <c r="E49" s="2" t="s">
        <v>16</v>
      </c>
      <c r="F49" s="19" t="str">
        <f t="shared" si="2"/>
        <v>ChristineSmithFGREATER DERRY TRACK CLUB</v>
      </c>
      <c r="G49" s="12">
        <v>2.4594907407407409E-2</v>
      </c>
      <c r="H49" s="19">
        <f>IF(C49="F",VLOOKUP(D49,'F 5K Road'!$A$2:$B$101,2,FALSE)*G49,VLOOKUP(D49,'M 5K Road'!$A$2:$B$101,2,FALSE)*G49)</f>
        <v>1.9353732638888892E-2</v>
      </c>
      <c r="I49" s="20">
        <f t="shared" si="1"/>
        <v>48</v>
      </c>
      <c r="J49" s="21">
        <f>VLOOKUP(I49,'Point Table'!A:B,2,FALSE)</f>
        <v>6.75</v>
      </c>
    </row>
    <row r="50" spans="1:30" ht="12.45" x14ac:dyDescent="0.3">
      <c r="A50" t="s">
        <v>295</v>
      </c>
      <c r="B50" t="s">
        <v>296</v>
      </c>
      <c r="C50" t="s">
        <v>34</v>
      </c>
      <c r="D50">
        <v>42</v>
      </c>
      <c r="E50" s="2" t="s">
        <v>17</v>
      </c>
      <c r="F50" s="19" t="str">
        <f t="shared" si="2"/>
        <v>CeciliaStoneFMILLENNIUM RUNNING</v>
      </c>
      <c r="G50" s="12">
        <v>2.0150462962962964E-2</v>
      </c>
      <c r="H50" s="19">
        <f>IF(C50="F",VLOOKUP(D50,'F 5K Road'!$A$2:$B$101,2,FALSE)*G50,VLOOKUP(D50,'M 5K Road'!$A$2:$B$101,2,FALSE)*G50)</f>
        <v>1.9376685185185188E-2</v>
      </c>
      <c r="I50" s="20">
        <f t="shared" si="1"/>
        <v>49</v>
      </c>
      <c r="J50" s="21">
        <f>VLOOKUP(I50,'Point Table'!A:B,2,FALSE)</f>
        <v>6.5</v>
      </c>
      <c r="O50" s="6"/>
      <c r="Q50" s="9"/>
      <c r="Z50" s="2"/>
      <c r="AA50" s="2"/>
      <c r="AB50" s="2"/>
      <c r="AC50" s="2"/>
      <c r="AD50" s="2"/>
    </row>
    <row r="51" spans="1:30" ht="12.45" x14ac:dyDescent="0.3">
      <c r="A51" t="s">
        <v>297</v>
      </c>
      <c r="B51" t="s">
        <v>298</v>
      </c>
      <c r="C51" t="s">
        <v>34</v>
      </c>
      <c r="D51">
        <v>50</v>
      </c>
      <c r="E51" s="2" t="s">
        <v>17</v>
      </c>
      <c r="F51" s="19" t="str">
        <f t="shared" si="2"/>
        <v>JessicaCaseyFMILLENNIUM RUNNING</v>
      </c>
      <c r="G51" s="12">
        <v>2.1817129629629631E-2</v>
      </c>
      <c r="H51" s="19">
        <f>IF(C51="F",VLOOKUP(D51,'F 5K Road'!$A$2:$B$101,2,FALSE)*G51,VLOOKUP(D51,'M 5K Road'!$A$2:$B$101,2,FALSE)*G51)</f>
        <v>1.9497968750000001E-2</v>
      </c>
      <c r="I51" s="20">
        <f t="shared" si="1"/>
        <v>50</v>
      </c>
      <c r="J51" s="21">
        <f>VLOOKUP(I51,'Point Table'!A:B,2,FALSE)</f>
        <v>6.25</v>
      </c>
    </row>
    <row r="52" spans="1:30" ht="12.45" x14ac:dyDescent="0.3">
      <c r="A52" t="s">
        <v>299</v>
      </c>
      <c r="B52" t="s">
        <v>300</v>
      </c>
      <c r="C52" t="s">
        <v>34</v>
      </c>
      <c r="D52">
        <v>39</v>
      </c>
      <c r="E52" s="2" t="s">
        <v>15</v>
      </c>
      <c r="F52" s="19" t="str">
        <f t="shared" si="2"/>
        <v>ShannonO'BrienFGATE CITY STRIDERS</v>
      </c>
      <c r="G52" s="12">
        <v>2.0034722222222221E-2</v>
      </c>
      <c r="H52" s="19">
        <f>IF(C52="F",VLOOKUP(D52,'F 5K Road'!$A$2:$B$101,2,FALSE)*G52,VLOOKUP(D52,'M 5K Road'!$A$2:$B$101,2,FALSE)*G52)</f>
        <v>1.9603975694444446E-2</v>
      </c>
      <c r="I52" s="20">
        <f t="shared" si="1"/>
        <v>51</v>
      </c>
      <c r="J52" s="21">
        <f>VLOOKUP(I52,'Point Table'!A:B,2,FALSE)</f>
        <v>6</v>
      </c>
    </row>
    <row r="53" spans="1:30" ht="12.45" x14ac:dyDescent="0.3">
      <c r="A53" t="s">
        <v>301</v>
      </c>
      <c r="B53" t="s">
        <v>302</v>
      </c>
      <c r="C53" t="s">
        <v>34</v>
      </c>
      <c r="D53">
        <v>59</v>
      </c>
      <c r="E53" s="2" t="s">
        <v>17</v>
      </c>
      <c r="F53" s="19" t="str">
        <f t="shared" si="2"/>
        <v>PamJoplinFMILLENNIUM RUNNING</v>
      </c>
      <c r="G53" s="12">
        <v>2.4513888888888891E-2</v>
      </c>
      <c r="H53" s="19">
        <f>IF(C53="F",VLOOKUP(D53,'F 5K Road'!$A$2:$B$101,2,FALSE)*G53,VLOOKUP(D53,'M 5K Road'!$A$2:$B$101,2,FALSE)*G53)</f>
        <v>1.9765548611111114E-2</v>
      </c>
      <c r="I53" s="20">
        <f t="shared" si="1"/>
        <v>52</v>
      </c>
      <c r="J53" s="21">
        <f>VLOOKUP(I53,'Point Table'!A:B,2,FALSE)</f>
        <v>5.75</v>
      </c>
      <c r="O53" s="6"/>
      <c r="V53" s="2"/>
      <c r="W53" s="2"/>
      <c r="X53" s="2"/>
      <c r="Y53" s="2"/>
      <c r="Z53" s="2"/>
      <c r="AA53" s="2"/>
      <c r="AB53" s="2"/>
      <c r="AC53" s="2"/>
      <c r="AD53" s="2"/>
    </row>
    <row r="54" spans="1:30" ht="12.45" x14ac:dyDescent="0.3">
      <c r="A54" t="s">
        <v>129</v>
      </c>
      <c r="B54" t="s">
        <v>130</v>
      </c>
      <c r="C54" t="s">
        <v>34</v>
      </c>
      <c r="D54">
        <v>54</v>
      </c>
      <c r="E54" s="2" t="s">
        <v>16</v>
      </c>
      <c r="F54" s="19" t="str">
        <f t="shared" si="2"/>
        <v>KerriHaskinsFGREATER DERRY TRACK CLUB</v>
      </c>
      <c r="G54" s="12">
        <v>2.3391203703703702E-2</v>
      </c>
      <c r="H54" s="19">
        <f>IF(C54="F",VLOOKUP(D54,'F 5K Road'!$A$2:$B$101,2,FALSE)*G54,VLOOKUP(D54,'M 5K Road'!$A$2:$B$101,2,FALSE)*G54)</f>
        <v>1.9994800925925926E-2</v>
      </c>
      <c r="I54" s="20">
        <f t="shared" si="1"/>
        <v>53</v>
      </c>
      <c r="J54" s="21">
        <f>VLOOKUP(I54,'Point Table'!A:B,2,FALSE)</f>
        <v>5.5</v>
      </c>
    </row>
    <row r="55" spans="1:30" ht="12.45" x14ac:dyDescent="0.3">
      <c r="A55" t="s">
        <v>260</v>
      </c>
      <c r="B55" t="s">
        <v>304</v>
      </c>
      <c r="C55" t="s">
        <v>34</v>
      </c>
      <c r="D55">
        <v>78</v>
      </c>
      <c r="E55" s="2" t="s">
        <v>16</v>
      </c>
      <c r="F55" s="19" t="str">
        <f t="shared" si="2"/>
        <v>IreneMullenFGREATER DERRY TRACK CLUB</v>
      </c>
      <c r="G55" s="12">
        <v>3.2476851851851854E-2</v>
      </c>
      <c r="H55" s="19">
        <f>IF(C55="F",VLOOKUP(D55,'F 5K Road'!$A$2:$B$101,2,FALSE)*G55,VLOOKUP(D55,'M 5K Road'!$A$2:$B$101,2,FALSE)*G55)</f>
        <v>2.0194106481481483E-2</v>
      </c>
      <c r="I55" s="20">
        <f t="shared" si="1"/>
        <v>54</v>
      </c>
      <c r="J55" s="21">
        <f>VLOOKUP(I55,'Point Table'!A:B,2,FALSE)</f>
        <v>5.25</v>
      </c>
      <c r="O55" s="6"/>
      <c r="P55" s="6"/>
      <c r="Q55" s="9"/>
      <c r="W55" s="2"/>
      <c r="AA55" s="2"/>
      <c r="AB55" s="2"/>
      <c r="AC55" s="2"/>
      <c r="AD55" s="2"/>
    </row>
    <row r="56" spans="1:30" ht="12.45" x14ac:dyDescent="0.3">
      <c r="A56" t="s">
        <v>118</v>
      </c>
      <c r="B56" t="s">
        <v>119</v>
      </c>
      <c r="C56" t="s">
        <v>34</v>
      </c>
      <c r="D56">
        <v>45</v>
      </c>
      <c r="E56" s="2" t="s">
        <v>17</v>
      </c>
      <c r="F56" s="19" t="str">
        <f t="shared" si="2"/>
        <v>MalissaKnightFMILLENNIUM RUNNING</v>
      </c>
      <c r="G56" s="12">
        <v>2.1585648148148149E-2</v>
      </c>
      <c r="H56" s="19">
        <f>IF(C56="F",VLOOKUP(D56,'F 5K Road'!$A$2:$B$101,2,FALSE)*G56,VLOOKUP(D56,'M 5K Road'!$A$2:$B$101,2,FALSE)*G56)</f>
        <v>2.0286192129629628E-2</v>
      </c>
      <c r="I56" s="20">
        <f t="shared" si="1"/>
        <v>55</v>
      </c>
      <c r="J56" s="21">
        <f>VLOOKUP(I56,'Point Table'!A:B,2,FALSE)</f>
        <v>5</v>
      </c>
      <c r="O56" s="6"/>
      <c r="P56" s="6"/>
      <c r="Q56" s="9"/>
      <c r="V56" s="2"/>
      <c r="W56" s="2"/>
      <c r="X56" s="2"/>
      <c r="Y56" s="2"/>
      <c r="Z56" s="2"/>
      <c r="AA56" s="2"/>
      <c r="AB56" s="2"/>
      <c r="AC56" s="2"/>
      <c r="AD56" s="2"/>
    </row>
    <row r="57" spans="1:30" ht="12.45" x14ac:dyDescent="0.3">
      <c r="A57" t="s">
        <v>305</v>
      </c>
      <c r="B57" t="s">
        <v>306</v>
      </c>
      <c r="C57" t="s">
        <v>34</v>
      </c>
      <c r="D57">
        <v>36</v>
      </c>
      <c r="E57" s="2" t="s">
        <v>16</v>
      </c>
      <c r="F57" s="19" t="str">
        <f t="shared" si="2"/>
        <v>JannatTalbiFGREATER DERRY TRACK CLUB</v>
      </c>
      <c r="G57" s="12">
        <v>2.0486111111111111E-2</v>
      </c>
      <c r="H57" s="19">
        <f>IF(C57="F",VLOOKUP(D57,'F 5K Road'!$A$2:$B$101,2,FALSE)*G57,VLOOKUP(D57,'M 5K Road'!$A$2:$B$101,2,FALSE)*G57)</f>
        <v>2.0293541666666668E-2</v>
      </c>
      <c r="I57" s="20">
        <f t="shared" si="1"/>
        <v>56</v>
      </c>
      <c r="J57" s="21">
        <f>VLOOKUP(I57,'Point Table'!A:B,2,FALSE)</f>
        <v>4.75</v>
      </c>
    </row>
    <row r="58" spans="1:30" ht="12.45" x14ac:dyDescent="0.3">
      <c r="A58" t="s">
        <v>143</v>
      </c>
      <c r="B58" t="s">
        <v>144</v>
      </c>
      <c r="C58" t="s">
        <v>34</v>
      </c>
      <c r="D58">
        <v>63</v>
      </c>
      <c r="E58" s="2" t="s">
        <v>17</v>
      </c>
      <c r="F58" s="19" t="str">
        <f t="shared" si="2"/>
        <v>ColleenConnollyFMILLENNIUM RUNNING</v>
      </c>
      <c r="G58" s="12">
        <v>2.6562499999999999E-2</v>
      </c>
      <c r="H58" s="19">
        <f>IF(C58="F",VLOOKUP(D58,'F 5K Road'!$A$2:$B$101,2,FALSE)*G58,VLOOKUP(D58,'M 5K Road'!$A$2:$B$101,2,FALSE)*G58)</f>
        <v>2.0384062499999998E-2</v>
      </c>
      <c r="I58" s="20">
        <f t="shared" si="1"/>
        <v>57</v>
      </c>
      <c r="J58" s="21">
        <f>VLOOKUP(I58,'Point Table'!A:B,2,FALSE)</f>
        <v>4.5</v>
      </c>
    </row>
    <row r="59" spans="1:30" ht="12.45" x14ac:dyDescent="0.3">
      <c r="A59" t="s">
        <v>303</v>
      </c>
      <c r="B59" t="s">
        <v>167</v>
      </c>
      <c r="C59" t="s">
        <v>34</v>
      </c>
      <c r="D59">
        <v>16</v>
      </c>
      <c r="E59" s="2" t="s">
        <v>16</v>
      </c>
      <c r="F59" s="19" t="str">
        <f t="shared" si="2"/>
        <v>AvaMahonFGREATER DERRY TRACK CLUB</v>
      </c>
      <c r="G59" s="12">
        <v>2.0578703703703703E-2</v>
      </c>
      <c r="H59" s="19">
        <f>IF(C59="F",VLOOKUP(D59,'F 5K Road'!$A$2:$B$101,2,FALSE)*G59,VLOOKUP(D59,'M 5K Road'!$A$2:$B$101,2,FALSE)*G59)</f>
        <v>2.0578703703703703E-2</v>
      </c>
      <c r="I59" s="20">
        <f t="shared" si="1"/>
        <v>58</v>
      </c>
      <c r="J59" s="21">
        <f>VLOOKUP(I59,'Point Table'!A:B,2,FALSE)</f>
        <v>4.25</v>
      </c>
      <c r="O59" s="6"/>
      <c r="P59" s="6"/>
      <c r="Q59" s="9"/>
      <c r="V59" s="2"/>
      <c r="W59" s="2"/>
      <c r="X59" s="2"/>
      <c r="Y59" s="2"/>
      <c r="Z59" s="2"/>
      <c r="AA59" s="2"/>
      <c r="AB59" s="2"/>
      <c r="AC59" s="2"/>
      <c r="AD59" s="2"/>
    </row>
    <row r="60" spans="1:30" ht="12.45" x14ac:dyDescent="0.3">
      <c r="A60" t="s">
        <v>307</v>
      </c>
      <c r="B60" t="s">
        <v>308</v>
      </c>
      <c r="C60" t="s">
        <v>34</v>
      </c>
      <c r="D60">
        <v>48</v>
      </c>
      <c r="E60" s="2" t="s">
        <v>17</v>
      </c>
      <c r="F60" s="19" t="str">
        <f t="shared" si="2"/>
        <v>ErickaSwettFMILLENNIUM RUNNING</v>
      </c>
      <c r="G60" s="12">
        <v>2.2592592592592591E-2</v>
      </c>
      <c r="H60" s="19">
        <f>IF(C60="F",VLOOKUP(D60,'F 5K Road'!$A$2:$B$101,2,FALSE)*G60,VLOOKUP(D60,'M 5K Road'!$A$2:$B$101,2,FALSE)*G60)</f>
        <v>2.0629296296296295E-2</v>
      </c>
      <c r="I60" s="20">
        <f t="shared" si="1"/>
        <v>59</v>
      </c>
      <c r="J60" s="21">
        <f>VLOOKUP(I60,'Point Table'!A:B,2,FALSE)</f>
        <v>4</v>
      </c>
      <c r="O60" s="8"/>
      <c r="P60" s="6"/>
      <c r="V60" s="2"/>
      <c r="W60" s="2"/>
      <c r="X60" s="2"/>
      <c r="Y60" s="2"/>
      <c r="Z60" s="2"/>
      <c r="AA60" s="2"/>
      <c r="AB60" s="2"/>
      <c r="AC60" s="2"/>
      <c r="AD60" s="2"/>
    </row>
    <row r="61" spans="1:30" ht="12.45" x14ac:dyDescent="0.3">
      <c r="A61" t="s">
        <v>309</v>
      </c>
      <c r="B61" t="s">
        <v>310</v>
      </c>
      <c r="C61" t="s">
        <v>34</v>
      </c>
      <c r="D61">
        <v>66</v>
      </c>
      <c r="E61" s="2" t="s">
        <v>17</v>
      </c>
      <c r="F61" s="19" t="str">
        <f t="shared" si="2"/>
        <v>CherylAdamsFMILLENNIUM RUNNING</v>
      </c>
      <c r="G61" s="12">
        <v>2.8275462962962964E-2</v>
      </c>
      <c r="H61" s="19">
        <f>IF(C61="F",VLOOKUP(D61,'F 5K Road'!$A$2:$B$101,2,FALSE)*G61,VLOOKUP(D61,'M 5K Road'!$A$2:$B$101,2,FALSE)*G61)</f>
        <v>2.0875774305555556E-2</v>
      </c>
      <c r="I61" s="20">
        <f t="shared" si="1"/>
        <v>60</v>
      </c>
      <c r="J61" s="21">
        <f>VLOOKUP(I61,'Point Table'!A:B,2,FALSE)</f>
        <v>3.75</v>
      </c>
    </row>
    <row r="62" spans="1:30" ht="12.45" x14ac:dyDescent="0.3">
      <c r="A62" t="s">
        <v>311</v>
      </c>
      <c r="B62" t="s">
        <v>312</v>
      </c>
      <c r="C62" t="s">
        <v>34</v>
      </c>
      <c r="D62">
        <v>43</v>
      </c>
      <c r="E62" s="2" t="s">
        <v>17</v>
      </c>
      <c r="F62" s="19" t="str">
        <f t="shared" si="2"/>
        <v>NityaDhakarFMILLENNIUM RUNNING</v>
      </c>
      <c r="G62" s="12">
        <v>2.193287037037037E-2</v>
      </c>
      <c r="H62" s="19">
        <f>IF(C62="F",VLOOKUP(D62,'F 5K Road'!$A$2:$B$101,2,FALSE)*G62,VLOOKUP(D62,'M 5K Road'!$A$2:$B$101,2,FALSE)*G62)</f>
        <v>2.0943697916666667E-2</v>
      </c>
      <c r="I62" s="20">
        <f t="shared" si="1"/>
        <v>61</v>
      </c>
      <c r="J62" s="21">
        <f>VLOOKUP(I62,'Point Table'!A:B,2,FALSE)</f>
        <v>3.5</v>
      </c>
      <c r="O62" s="8"/>
      <c r="P62" s="6"/>
      <c r="Q62" s="9"/>
      <c r="V62" s="2"/>
      <c r="W62" s="2"/>
      <c r="X62" s="2"/>
      <c r="Y62" s="2"/>
      <c r="Z62" s="2"/>
      <c r="AA62" s="2"/>
      <c r="AB62" s="2"/>
      <c r="AC62" s="2"/>
      <c r="AD62" s="2"/>
    </row>
    <row r="63" spans="1:30" ht="12.45" x14ac:dyDescent="0.3">
      <c r="A63" t="s">
        <v>150</v>
      </c>
      <c r="B63" t="s">
        <v>313</v>
      </c>
      <c r="C63" t="s">
        <v>34</v>
      </c>
      <c r="D63">
        <v>59</v>
      </c>
      <c r="E63" s="2" t="s">
        <v>21</v>
      </c>
      <c r="F63" s="19" t="str">
        <f t="shared" si="2"/>
        <v>JanePalangasFGREATER MANCHESTER RUNNING CLUB</v>
      </c>
      <c r="G63" s="12">
        <v>2.6053240740740741E-2</v>
      </c>
      <c r="H63" s="19">
        <f>IF(C63="F",VLOOKUP(D63,'F 5K Road'!$A$2:$B$101,2,FALSE)*G63,VLOOKUP(D63,'M 5K Road'!$A$2:$B$101,2,FALSE)*G63)</f>
        <v>2.1006728009259259E-2</v>
      </c>
      <c r="I63" s="20">
        <f t="shared" si="1"/>
        <v>62</v>
      </c>
      <c r="J63" s="21">
        <f>VLOOKUP(I63,'Point Table'!A:B,2,FALSE)</f>
        <v>3.25</v>
      </c>
      <c r="O63" s="8"/>
      <c r="V63" s="2"/>
      <c r="W63" s="2"/>
      <c r="X63" s="2"/>
      <c r="Y63" s="2"/>
      <c r="Z63" s="2"/>
      <c r="AA63" s="2"/>
      <c r="AB63" s="2"/>
      <c r="AC63" s="2"/>
      <c r="AD63" s="2"/>
    </row>
    <row r="64" spans="1:30" ht="12.45" x14ac:dyDescent="0.3">
      <c r="A64" t="s">
        <v>314</v>
      </c>
      <c r="B64" t="s">
        <v>315</v>
      </c>
      <c r="C64" t="s">
        <v>34</v>
      </c>
      <c r="D64">
        <v>67</v>
      </c>
      <c r="E64" s="2" t="s">
        <v>17</v>
      </c>
      <c r="F64" s="19" t="str">
        <f t="shared" si="2"/>
        <v>LyndaCaineFMILLENNIUM RUNNING</v>
      </c>
      <c r="G64" s="12">
        <v>2.8969907407407406E-2</v>
      </c>
      <c r="H64" s="19">
        <f>IF(C64="F",VLOOKUP(D64,'F 5K Road'!$A$2:$B$101,2,FALSE)*G64,VLOOKUP(D64,'M 5K Road'!$A$2:$B$101,2,FALSE)*G64)</f>
        <v>2.1107474537037037E-2</v>
      </c>
      <c r="I64" s="20">
        <f t="shared" si="1"/>
        <v>63</v>
      </c>
      <c r="J64" s="21">
        <f>VLOOKUP(I64,'Point Table'!A:B,2,FALSE)</f>
        <v>3</v>
      </c>
    </row>
    <row r="65" spans="1:30" ht="12.45" x14ac:dyDescent="0.3">
      <c r="A65" t="s">
        <v>316</v>
      </c>
      <c r="B65" t="s">
        <v>232</v>
      </c>
      <c r="C65" t="s">
        <v>34</v>
      </c>
      <c r="D65">
        <v>68</v>
      </c>
      <c r="E65" s="2" t="s">
        <v>16</v>
      </c>
      <c r="F65" s="19" t="str">
        <f t="shared" si="2"/>
        <v>MaureenKneppFGREATER DERRY TRACK CLUB</v>
      </c>
      <c r="G65" s="12">
        <v>3.0555555555555555E-2</v>
      </c>
      <c r="H65" s="19">
        <f>IF(C65="F",VLOOKUP(D65,'F 5K Road'!$A$2:$B$101,2,FALSE)*G65,VLOOKUP(D65,'M 5K Road'!$A$2:$B$101,2,FALSE)*G65)</f>
        <v>2.1966388888888886E-2</v>
      </c>
      <c r="I65" s="20">
        <f t="shared" si="1"/>
        <v>64</v>
      </c>
      <c r="J65" s="21">
        <f>VLOOKUP(I65,'Point Table'!A:B,2,FALSE)</f>
        <v>2.8</v>
      </c>
      <c r="O65" s="6"/>
      <c r="P65" s="6"/>
      <c r="Q65" s="9"/>
      <c r="Z65" s="2"/>
      <c r="AA65" s="2"/>
      <c r="AB65" s="2"/>
      <c r="AC65" s="2"/>
      <c r="AD65" s="2"/>
    </row>
    <row r="66" spans="1:30" ht="12.45" x14ac:dyDescent="0.3">
      <c r="A66" t="s">
        <v>32</v>
      </c>
      <c r="B66" t="s">
        <v>317</v>
      </c>
      <c r="C66" t="s">
        <v>34</v>
      </c>
      <c r="D66">
        <v>43</v>
      </c>
      <c r="E66" s="2" t="s">
        <v>16</v>
      </c>
      <c r="F66" s="19" t="str">
        <f t="shared" ref="F66:F97" si="3">A66&amp;B66&amp;C66&amp;E66</f>
        <v>JenniferCollettiFGREATER DERRY TRACK CLUB</v>
      </c>
      <c r="G66" s="12">
        <v>2.3240740740740742E-2</v>
      </c>
      <c r="H66" s="19">
        <f>IF(C66="F",VLOOKUP(D66,'F 5K Road'!$A$2:$B$101,2,FALSE)*G66,VLOOKUP(D66,'M 5K Road'!$A$2:$B$101,2,FALSE)*G66)</f>
        <v>2.2192583333333335E-2</v>
      </c>
      <c r="I66" s="20">
        <f t="shared" si="1"/>
        <v>65</v>
      </c>
      <c r="J66" s="21">
        <f>VLOOKUP(I66,'Point Table'!A:B,2,FALSE)</f>
        <v>2.6</v>
      </c>
    </row>
    <row r="67" spans="1:30" ht="12.45" x14ac:dyDescent="0.3">
      <c r="A67" t="s">
        <v>318</v>
      </c>
      <c r="B67" t="s">
        <v>239</v>
      </c>
      <c r="C67" t="s">
        <v>34</v>
      </c>
      <c r="D67">
        <v>26</v>
      </c>
      <c r="E67" s="2" t="s">
        <v>16</v>
      </c>
      <c r="F67" s="19" t="str">
        <f t="shared" si="3"/>
        <v>CaitlynFerreiraFGREATER DERRY TRACK CLUB</v>
      </c>
      <c r="G67" s="12">
        <v>2.2395833333333334E-2</v>
      </c>
      <c r="H67" s="19">
        <f>IF(C67="F",VLOOKUP(D67,'F 5K Road'!$A$2:$B$101,2,FALSE)*G67,VLOOKUP(D67,'M 5K Road'!$A$2:$B$101,2,FALSE)*G67)</f>
        <v>2.2395833333333334E-2</v>
      </c>
      <c r="I67" s="20">
        <f t="shared" ref="I67:I130" si="4">COUNTIFS($C$2:$C$300,C67,$H$2:$H$300,"&lt;"&amp;H67)+1</f>
        <v>66</v>
      </c>
      <c r="J67" s="21">
        <f>VLOOKUP(I67,'Point Table'!A:B,2,FALSE)</f>
        <v>2.4</v>
      </c>
      <c r="O67" s="6"/>
      <c r="P67" s="6"/>
      <c r="Q67" s="9"/>
      <c r="W67" s="2"/>
      <c r="AA67" s="2"/>
      <c r="AB67" s="2"/>
      <c r="AC67" s="2"/>
      <c r="AD67" s="2"/>
    </row>
    <row r="68" spans="1:30" ht="12.45" x14ac:dyDescent="0.3">
      <c r="A68" t="s">
        <v>319</v>
      </c>
      <c r="B68" t="s">
        <v>320</v>
      </c>
      <c r="C68" t="s">
        <v>34</v>
      </c>
      <c r="D68">
        <v>60</v>
      </c>
      <c r="E68" s="2" t="s">
        <v>22</v>
      </c>
      <c r="F68" s="19" t="str">
        <f t="shared" si="3"/>
        <v>CathySchmitzFRUNNERS ALLEY</v>
      </c>
      <c r="G68" s="12">
        <v>2.8668981481481483E-2</v>
      </c>
      <c r="H68" s="19">
        <f>IF(C68="F",VLOOKUP(D68,'F 5K Road'!$A$2:$B$101,2,FALSE)*G68,VLOOKUP(D68,'M 5K Road'!$A$2:$B$101,2,FALSE)*G68)</f>
        <v>2.2837710648148147E-2</v>
      </c>
      <c r="I68" s="20">
        <f t="shared" si="4"/>
        <v>67</v>
      </c>
      <c r="J68" s="21">
        <f>VLOOKUP(I68,'Point Table'!A:B,2,FALSE)</f>
        <v>2.2000000000000002</v>
      </c>
    </row>
    <row r="69" spans="1:30" ht="12.45" x14ac:dyDescent="0.3">
      <c r="A69" t="s">
        <v>321</v>
      </c>
      <c r="B69" t="s">
        <v>229</v>
      </c>
      <c r="C69" t="s">
        <v>34</v>
      </c>
      <c r="D69">
        <v>56</v>
      </c>
      <c r="E69" s="2" t="s">
        <v>17</v>
      </c>
      <c r="F69" s="19" t="str">
        <f t="shared" si="3"/>
        <v>EllenRaffioFMILLENNIUM RUNNING</v>
      </c>
      <c r="G69" s="12">
        <v>2.7997685185185184E-2</v>
      </c>
      <c r="H69" s="19">
        <f>IF(C69="F",VLOOKUP(D69,'F 5K Road'!$A$2:$B$101,2,FALSE)*G69,VLOOKUP(D69,'M 5K Road'!$A$2:$B$101,2,FALSE)*G69)</f>
        <v>2.3389266203703706E-2</v>
      </c>
      <c r="I69" s="20">
        <f t="shared" si="4"/>
        <v>68</v>
      </c>
      <c r="J69" s="21">
        <f>VLOOKUP(I69,'Point Table'!A:B,2,FALSE)</f>
        <v>2</v>
      </c>
      <c r="O69" s="6"/>
      <c r="P69" s="6"/>
      <c r="Q69" s="9"/>
      <c r="W69" s="2"/>
      <c r="AA69" s="2"/>
      <c r="AB69" s="2"/>
      <c r="AC69" s="2"/>
      <c r="AD69" s="2"/>
    </row>
    <row r="70" spans="1:30" ht="12.45" x14ac:dyDescent="0.3">
      <c r="A70" t="s">
        <v>141</v>
      </c>
      <c r="B70" t="s">
        <v>142</v>
      </c>
      <c r="C70" t="s">
        <v>34</v>
      </c>
      <c r="D70">
        <v>50</v>
      </c>
      <c r="E70" s="2" t="s">
        <v>17</v>
      </c>
      <c r="F70" s="19" t="str">
        <f t="shared" si="3"/>
        <v>CaremBennettFMILLENNIUM RUNNING</v>
      </c>
      <c r="G70" s="12">
        <v>2.6412037037037036E-2</v>
      </c>
      <c r="H70" s="19">
        <f>IF(C70="F",VLOOKUP(D70,'F 5K Road'!$A$2:$B$101,2,FALSE)*G70,VLOOKUP(D70,'M 5K Road'!$A$2:$B$101,2,FALSE)*G70)</f>
        <v>2.3604437499999999E-2</v>
      </c>
      <c r="I70" s="20">
        <f t="shared" si="4"/>
        <v>69</v>
      </c>
      <c r="J70" s="21">
        <f>VLOOKUP(I70,'Point Table'!A:B,2,FALSE)</f>
        <v>1.8</v>
      </c>
    </row>
    <row r="71" spans="1:30" ht="12.45" x14ac:dyDescent="0.3">
      <c r="A71" t="s">
        <v>322</v>
      </c>
      <c r="B71" t="s">
        <v>323</v>
      </c>
      <c r="C71" t="s">
        <v>34</v>
      </c>
      <c r="D71">
        <v>53</v>
      </c>
      <c r="E71" s="2" t="s">
        <v>17</v>
      </c>
      <c r="F71" s="19" t="str">
        <f t="shared" si="3"/>
        <v>LaraCarneyFMILLENNIUM RUNNING</v>
      </c>
      <c r="G71" s="12">
        <v>2.7557870370370371E-2</v>
      </c>
      <c r="H71" s="19">
        <f>IF(C71="F",VLOOKUP(D71,'F 5K Road'!$A$2:$B$101,2,FALSE)*G71,VLOOKUP(D71,'M 5K Road'!$A$2:$B$101,2,FALSE)*G71)</f>
        <v>2.3823778935185187E-2</v>
      </c>
      <c r="I71" s="20">
        <f t="shared" si="4"/>
        <v>70</v>
      </c>
      <c r="J71" s="21">
        <f>VLOOKUP(I71,'Point Table'!A:B,2,FALSE)</f>
        <v>1.6</v>
      </c>
    </row>
    <row r="72" spans="1:30" ht="12.45" x14ac:dyDescent="0.3">
      <c r="A72" t="s">
        <v>147</v>
      </c>
      <c r="B72" t="s">
        <v>324</v>
      </c>
      <c r="C72" t="s">
        <v>34</v>
      </c>
      <c r="D72">
        <v>48</v>
      </c>
      <c r="E72" s="2" t="s">
        <v>15</v>
      </c>
      <c r="F72" s="19" t="str">
        <f t="shared" si="3"/>
        <v>JohannaLisle NewboldFGATE CITY STRIDERS</v>
      </c>
      <c r="G72" s="12">
        <v>2.7442129629629629E-2</v>
      </c>
      <c r="H72" s="19">
        <f>IF(C72="F",VLOOKUP(D72,'F 5K Road'!$A$2:$B$101,2,FALSE)*G72,VLOOKUP(D72,'M 5K Road'!$A$2:$B$101,2,FALSE)*G72)</f>
        <v>2.5057408564814816E-2</v>
      </c>
      <c r="I72" s="20">
        <f t="shared" si="4"/>
        <v>71</v>
      </c>
      <c r="J72" s="21">
        <f>VLOOKUP(I72,'Point Table'!A:B,2,FALSE)</f>
        <v>1.5</v>
      </c>
      <c r="O72" s="6"/>
      <c r="Q72" s="9"/>
      <c r="X72" s="2"/>
      <c r="Y72" s="2"/>
      <c r="Z72" s="2"/>
      <c r="AA72" s="2"/>
      <c r="AB72" s="2"/>
      <c r="AC72" s="2"/>
      <c r="AD72" s="2"/>
    </row>
    <row r="73" spans="1:30" ht="12.45" x14ac:dyDescent="0.3">
      <c r="A73" t="s">
        <v>325</v>
      </c>
      <c r="B73" t="s">
        <v>326</v>
      </c>
      <c r="C73" t="s">
        <v>34</v>
      </c>
      <c r="D73">
        <v>48</v>
      </c>
      <c r="E73" s="2" t="s">
        <v>17</v>
      </c>
      <c r="F73" s="19" t="str">
        <f t="shared" si="3"/>
        <v>HeatherTaylorFMILLENNIUM RUNNING</v>
      </c>
      <c r="G73" s="12">
        <v>2.7569444444444445E-2</v>
      </c>
      <c r="H73" s="19">
        <f>IF(C73="F",VLOOKUP(D73,'F 5K Road'!$A$2:$B$101,2,FALSE)*G73,VLOOKUP(D73,'M 5K Road'!$A$2:$B$101,2,FALSE)*G73)</f>
        <v>2.5173659722222224E-2</v>
      </c>
      <c r="I73" s="20">
        <f t="shared" si="4"/>
        <v>72</v>
      </c>
      <c r="J73" s="21">
        <f>VLOOKUP(I73,'Point Table'!A:B,2,FALSE)</f>
        <v>1.4</v>
      </c>
      <c r="O73" s="6"/>
      <c r="P73" s="6"/>
      <c r="Q73" s="9"/>
      <c r="W73" s="2"/>
      <c r="AA73" s="2"/>
      <c r="AB73" s="2"/>
      <c r="AC73" s="2"/>
      <c r="AD73" s="2"/>
    </row>
    <row r="74" spans="1:30" ht="12.45" x14ac:dyDescent="0.3">
      <c r="A74" t="s">
        <v>129</v>
      </c>
      <c r="B74" t="s">
        <v>98</v>
      </c>
      <c r="C74" t="s">
        <v>34</v>
      </c>
      <c r="D74">
        <v>44</v>
      </c>
      <c r="E74" s="2" t="s">
        <v>17</v>
      </c>
      <c r="F74" s="19" t="str">
        <f t="shared" si="3"/>
        <v>KerriBoucherFMILLENNIUM RUNNING</v>
      </c>
      <c r="G74" s="12">
        <v>2.6655092592592591E-2</v>
      </c>
      <c r="H74" s="19">
        <f>IF(C74="F",VLOOKUP(D74,'F 5K Road'!$A$2:$B$101,2,FALSE)*G74,VLOOKUP(D74,'M 5K Road'!$A$2:$B$101,2,FALSE)*G74)</f>
        <v>2.5258365740740741E-2</v>
      </c>
      <c r="I74" s="20">
        <f t="shared" si="4"/>
        <v>73</v>
      </c>
      <c r="J74" s="21">
        <f>VLOOKUP(I74,'Point Table'!A:B,2,FALSE)</f>
        <v>1.3</v>
      </c>
      <c r="O74" s="8"/>
      <c r="P74" s="6"/>
      <c r="V74" s="2"/>
      <c r="W74" s="2"/>
      <c r="X74" s="2"/>
      <c r="Y74" s="2"/>
      <c r="Z74" s="2"/>
      <c r="AA74" s="2"/>
      <c r="AB74" s="2"/>
      <c r="AC74" s="2"/>
      <c r="AD74" s="2"/>
    </row>
    <row r="75" spans="1:30" ht="12.45" x14ac:dyDescent="0.3">
      <c r="A75" t="s">
        <v>32</v>
      </c>
      <c r="B75" t="s">
        <v>327</v>
      </c>
      <c r="C75" t="s">
        <v>34</v>
      </c>
      <c r="D75">
        <v>50</v>
      </c>
      <c r="E75" s="2" t="s">
        <v>17</v>
      </c>
      <c r="F75" s="19" t="str">
        <f t="shared" si="3"/>
        <v>JenniferMackFMILLENNIUM RUNNING</v>
      </c>
      <c r="G75" s="12">
        <v>2.8275462962962964E-2</v>
      </c>
      <c r="H75" s="19">
        <f>IF(C75="F",VLOOKUP(D75,'F 5K Road'!$A$2:$B$101,2,FALSE)*G75,VLOOKUP(D75,'M 5K Road'!$A$2:$B$101,2,FALSE)*G75)</f>
        <v>2.5269781250000001E-2</v>
      </c>
      <c r="I75" s="20">
        <f t="shared" si="4"/>
        <v>74</v>
      </c>
      <c r="J75" s="21">
        <f>VLOOKUP(I75,'Point Table'!A:B,2,FALSE)</f>
        <v>1.2</v>
      </c>
    </row>
    <row r="76" spans="1:30" ht="12.45" x14ac:dyDescent="0.3">
      <c r="A76" t="s">
        <v>116</v>
      </c>
      <c r="B76" s="3" t="s">
        <v>517</v>
      </c>
      <c r="C76" t="s">
        <v>34</v>
      </c>
      <c r="D76">
        <v>60</v>
      </c>
      <c r="E76" s="2" t="s">
        <v>17</v>
      </c>
      <c r="F76" s="19" t="str">
        <f t="shared" si="3"/>
        <v>MichelleShea La SalaFMILLENNIUM RUNNING</v>
      </c>
      <c r="G76" s="12">
        <v>3.4027777777777775E-2</v>
      </c>
      <c r="H76" s="19">
        <f>IF(C76="F",VLOOKUP(D76,'F 5K Road'!$A$2:$B$101,2,FALSE)*G76,VLOOKUP(D76,'M 5K Road'!$A$2:$B$101,2,FALSE)*G76)</f>
        <v>2.7106527777777775E-2</v>
      </c>
      <c r="I76" s="20">
        <f t="shared" si="4"/>
        <v>75</v>
      </c>
      <c r="J76" s="21">
        <f>VLOOKUP(I76,'Point Table'!A:B,2,FALSE)</f>
        <v>1.1000000000000001</v>
      </c>
      <c r="O76" s="6"/>
      <c r="P76" s="6"/>
      <c r="Q76" s="9"/>
      <c r="Z76" s="2"/>
      <c r="AA76" s="2"/>
      <c r="AB76" s="2"/>
      <c r="AC76" s="2"/>
      <c r="AD76" s="2"/>
    </row>
    <row r="77" spans="1:30" ht="12.45" x14ac:dyDescent="0.3">
      <c r="A77" t="s">
        <v>328</v>
      </c>
      <c r="B77" t="s">
        <v>329</v>
      </c>
      <c r="C77" t="s">
        <v>34</v>
      </c>
      <c r="D77">
        <v>38</v>
      </c>
      <c r="E77" s="2" t="s">
        <v>17</v>
      </c>
      <c r="F77" s="19" t="str">
        <f t="shared" si="3"/>
        <v>AmySpottsFMILLENNIUM RUNNING</v>
      </c>
      <c r="G77" s="12">
        <v>3.5219907407407408E-2</v>
      </c>
      <c r="H77" s="19">
        <f>IF(C77="F",VLOOKUP(D77,'F 5K Road'!$A$2:$B$101,2,FALSE)*G77,VLOOKUP(D77,'M 5K Road'!$A$2:$B$101,2,FALSE)*G77)</f>
        <v>3.4624690972222219E-2</v>
      </c>
      <c r="I77" s="20">
        <f t="shared" si="4"/>
        <v>76</v>
      </c>
      <c r="J77" s="21">
        <f>VLOOKUP(I77,'Point Table'!A:B,2,FALSE)</f>
        <v>1</v>
      </c>
      <c r="O77" s="8"/>
      <c r="P77" s="6"/>
      <c r="Q77" s="9"/>
      <c r="V77" s="2"/>
      <c r="W77" s="2"/>
      <c r="X77" s="2"/>
      <c r="Y77" s="2"/>
      <c r="Z77" s="2"/>
      <c r="AA77" s="2"/>
      <c r="AB77" s="2"/>
      <c r="AC77" s="2"/>
      <c r="AD77" s="2"/>
    </row>
    <row r="78" spans="1:30" ht="12.45" x14ac:dyDescent="0.3">
      <c r="A78" t="s">
        <v>330</v>
      </c>
      <c r="B78" t="s">
        <v>207</v>
      </c>
      <c r="C78" t="s">
        <v>34</v>
      </c>
      <c r="D78">
        <v>58</v>
      </c>
      <c r="E78" s="2" t="s">
        <v>17</v>
      </c>
      <c r="F78" s="19" t="str">
        <f t="shared" si="3"/>
        <v>LaurelBaermanFMILLENNIUM RUNNING</v>
      </c>
      <c r="G78" s="12">
        <v>4.4363425925925924E-2</v>
      </c>
      <c r="H78" s="19">
        <f>IF(C78="F",VLOOKUP(D78,'F 5K Road'!$A$2:$B$101,2,FALSE)*G78,VLOOKUP(D78,'M 5K Road'!$A$2:$B$101,2,FALSE)*G78)</f>
        <v>3.6200555555555555E-2</v>
      </c>
      <c r="I78" s="20">
        <f t="shared" si="4"/>
        <v>77</v>
      </c>
      <c r="J78" s="21">
        <f>VLOOKUP(I78,'Point Table'!A:B,2,FALSE)</f>
        <v>1</v>
      </c>
    </row>
    <row r="79" spans="1:30" ht="12.45" x14ac:dyDescent="0.3">
      <c r="A79" t="s">
        <v>153</v>
      </c>
      <c r="B79" t="s">
        <v>331</v>
      </c>
      <c r="C79" t="s">
        <v>34</v>
      </c>
      <c r="D79">
        <v>56</v>
      </c>
      <c r="E79" s="2" t="s">
        <v>17</v>
      </c>
      <c r="F79" s="19" t="str">
        <f t="shared" si="3"/>
        <v>HollyMandigo-AlyFMILLENNIUM RUNNING</v>
      </c>
      <c r="G79" s="12">
        <v>4.4374999999999998E-2</v>
      </c>
      <c r="H79" s="19">
        <f>IF(C79="F",VLOOKUP(D79,'F 5K Road'!$A$2:$B$101,2,FALSE)*G79,VLOOKUP(D79,'M 5K Road'!$A$2:$B$101,2,FALSE)*G79)</f>
        <v>3.7070874999999996E-2</v>
      </c>
      <c r="I79" s="20">
        <f t="shared" si="4"/>
        <v>78</v>
      </c>
      <c r="J79" s="21">
        <f>VLOOKUP(I79,'Point Table'!A:B,2,FALSE)</f>
        <v>1</v>
      </c>
    </row>
    <row r="80" spans="1:30" ht="12.45" x14ac:dyDescent="0.3">
      <c r="A80" t="s">
        <v>155</v>
      </c>
      <c r="B80" t="s">
        <v>156</v>
      </c>
      <c r="C80" t="s">
        <v>34</v>
      </c>
      <c r="D80">
        <v>48</v>
      </c>
      <c r="E80" s="2" t="s">
        <v>17</v>
      </c>
      <c r="F80" s="19" t="str">
        <f t="shared" si="3"/>
        <v>KatieMillsFMILLENNIUM RUNNING</v>
      </c>
      <c r="G80" s="12">
        <v>4.4398148148148145E-2</v>
      </c>
      <c r="H80" s="19">
        <f>IF(C80="F",VLOOKUP(D80,'F 5K Road'!$A$2:$B$101,2,FALSE)*G80,VLOOKUP(D80,'M 5K Road'!$A$2:$B$101,2,FALSE)*G80)</f>
        <v>4.0539949074074072E-2</v>
      </c>
      <c r="I80" s="20">
        <f t="shared" si="4"/>
        <v>79</v>
      </c>
      <c r="J80" s="21">
        <f>VLOOKUP(I80,'Point Table'!A:B,2,FALSE)</f>
        <v>1</v>
      </c>
    </row>
    <row r="81" spans="1:30" ht="12.45" x14ac:dyDescent="0.3">
      <c r="A81" t="s">
        <v>46</v>
      </c>
      <c r="B81" t="s">
        <v>47</v>
      </c>
      <c r="C81" t="s">
        <v>37</v>
      </c>
      <c r="D81">
        <v>56</v>
      </c>
      <c r="E81" s="2" t="s">
        <v>15</v>
      </c>
      <c r="F81" s="19" t="str">
        <f t="shared" si="3"/>
        <v>MichaelO'NeillMGATE CITY STRIDERS</v>
      </c>
      <c r="G81" s="12">
        <v>1.2847222222222222E-2</v>
      </c>
      <c r="H81" s="19">
        <f>IF(C81="F",VLOOKUP(D81,'F 5K Road'!$A$2:$B$101,2,FALSE)*G81,VLOOKUP(D81,'M 5K Road'!$A$2:$B$101,2,FALSE)*G81)</f>
        <v>1.0760833333333332E-2</v>
      </c>
      <c r="I81" s="20">
        <f t="shared" si="4"/>
        <v>1</v>
      </c>
      <c r="J81" s="21">
        <f>VLOOKUP(I81,'Point Table'!A:B,2,FALSE)</f>
        <v>100</v>
      </c>
      <c r="O81" s="8"/>
      <c r="P81" s="6"/>
      <c r="Q81" s="9"/>
      <c r="W81" s="2"/>
      <c r="AA81" s="2"/>
      <c r="AB81" s="2"/>
      <c r="AC81" s="2"/>
      <c r="AD81" s="2"/>
    </row>
    <row r="82" spans="1:30" ht="12.45" x14ac:dyDescent="0.3">
      <c r="A82" t="s">
        <v>40</v>
      </c>
      <c r="B82" t="s">
        <v>41</v>
      </c>
      <c r="C82" t="s">
        <v>37</v>
      </c>
      <c r="D82">
        <v>47</v>
      </c>
      <c r="E82" s="2" t="s">
        <v>17</v>
      </c>
      <c r="F82" s="19" t="str">
        <f t="shared" si="3"/>
        <v>DaveBeaudoinMMILLENNIUM RUNNING</v>
      </c>
      <c r="G82" s="12">
        <v>1.1979166666666667E-2</v>
      </c>
      <c r="H82" s="19">
        <f>IF(C82="F",VLOOKUP(D82,'F 5K Road'!$A$2:$B$101,2,FALSE)*G82,VLOOKUP(D82,'M 5K Road'!$A$2:$B$101,2,FALSE)*G82)</f>
        <v>1.0788437499999999E-2</v>
      </c>
      <c r="I82" s="20">
        <f t="shared" si="4"/>
        <v>2</v>
      </c>
      <c r="J82" s="21">
        <f>VLOOKUP(I82,'Point Table'!A:B,2,FALSE)</f>
        <v>96</v>
      </c>
      <c r="O82" s="8"/>
      <c r="Q82" s="9"/>
      <c r="Y82" s="2"/>
      <c r="Z82" s="2"/>
      <c r="AA82" s="2"/>
      <c r="AB82" s="2"/>
      <c r="AC82" s="2"/>
      <c r="AD82" s="2"/>
    </row>
    <row r="83" spans="1:30" ht="12.45" x14ac:dyDescent="0.3">
      <c r="A83" t="s">
        <v>70</v>
      </c>
      <c r="B83" t="s">
        <v>162</v>
      </c>
      <c r="C83" t="s">
        <v>37</v>
      </c>
      <c r="D83">
        <v>60</v>
      </c>
      <c r="E83" s="2" t="s">
        <v>15</v>
      </c>
      <c r="F83" s="19" t="str">
        <f t="shared" si="3"/>
        <v>BrianRuhmMGATE CITY STRIDERS</v>
      </c>
      <c r="G83" s="12">
        <v>1.3356481481481481E-2</v>
      </c>
      <c r="H83" s="19">
        <f>IF(C83="F",VLOOKUP(D83,'F 5K Road'!$A$2:$B$101,2,FALSE)*G83,VLOOKUP(D83,'M 5K Road'!$A$2:$B$101,2,FALSE)*G83)</f>
        <v>1.0813407407407407E-2</v>
      </c>
      <c r="I83" s="20">
        <f t="shared" si="4"/>
        <v>3</v>
      </c>
      <c r="J83" s="21">
        <f>VLOOKUP(I83,'Point Table'!A:B,2,FALSE)</f>
        <v>92</v>
      </c>
    </row>
    <row r="84" spans="1:30" ht="12.45" x14ac:dyDescent="0.3">
      <c r="A84" t="s">
        <v>63</v>
      </c>
      <c r="B84" t="s">
        <v>33</v>
      </c>
      <c r="C84" t="s">
        <v>37</v>
      </c>
      <c r="D84">
        <v>48</v>
      </c>
      <c r="E84" s="2" t="s">
        <v>17</v>
      </c>
      <c r="F84" s="19" t="str">
        <f t="shared" si="3"/>
        <v>JohnMortimerMMILLENNIUM RUNNING</v>
      </c>
      <c r="G84" s="12">
        <v>1.2638888888888889E-2</v>
      </c>
      <c r="H84" s="19">
        <f>IF(C84="F",VLOOKUP(D84,'F 5K Road'!$A$2:$B$101,2,FALSE)*G84,VLOOKUP(D84,'M 5K Road'!$A$2:$B$101,2,FALSE)*G84)</f>
        <v>1.1294111111111111E-2</v>
      </c>
      <c r="I84" s="20">
        <f t="shared" si="4"/>
        <v>4</v>
      </c>
      <c r="J84" s="21">
        <f>VLOOKUP(I84,'Point Table'!A:B,2,FALSE)</f>
        <v>88</v>
      </c>
      <c r="O84" s="6"/>
      <c r="V84" s="2"/>
      <c r="W84" s="2"/>
      <c r="X84" s="2"/>
      <c r="Y84" s="2"/>
      <c r="Z84" s="2"/>
      <c r="AA84" s="2"/>
      <c r="AB84" s="2"/>
      <c r="AC84" s="2"/>
      <c r="AD84" s="2"/>
    </row>
    <row r="85" spans="1:30" ht="12.45" x14ac:dyDescent="0.3">
      <c r="A85" t="s">
        <v>35</v>
      </c>
      <c r="B85" t="s">
        <v>36</v>
      </c>
      <c r="C85" t="s">
        <v>37</v>
      </c>
      <c r="D85">
        <v>42</v>
      </c>
      <c r="E85" s="2" t="s">
        <v>17</v>
      </c>
      <c r="F85" s="19" t="str">
        <f t="shared" si="3"/>
        <v>MaikeGengMMILLENNIUM RUNNING</v>
      </c>
      <c r="G85" s="12">
        <v>1.2164351851851852E-2</v>
      </c>
      <c r="H85" s="19">
        <f>IF(C85="F",VLOOKUP(D85,'F 5K Road'!$A$2:$B$101,2,FALSE)*G85,VLOOKUP(D85,'M 5K Road'!$A$2:$B$101,2,FALSE)*G85)</f>
        <v>1.1380967592592592E-2</v>
      </c>
      <c r="I85" s="20">
        <f t="shared" si="4"/>
        <v>5</v>
      </c>
      <c r="J85" s="21">
        <f>VLOOKUP(I85,'Point Table'!A:B,2,FALSE)</f>
        <v>84</v>
      </c>
      <c r="O85" s="6"/>
      <c r="P85" s="6"/>
      <c r="Q85" s="9"/>
      <c r="V85" s="2"/>
      <c r="W85" s="2"/>
      <c r="X85" s="2"/>
      <c r="Y85" s="2"/>
      <c r="Z85" s="2"/>
      <c r="AA85" s="2"/>
      <c r="AB85" s="2"/>
      <c r="AC85" s="2"/>
      <c r="AD85" s="2"/>
    </row>
    <row r="86" spans="1:30" ht="12.45" x14ac:dyDescent="0.3">
      <c r="A86" t="s">
        <v>87</v>
      </c>
      <c r="B86" t="s">
        <v>163</v>
      </c>
      <c r="C86" t="s">
        <v>37</v>
      </c>
      <c r="D86">
        <v>32</v>
      </c>
      <c r="E86" s="2" t="s">
        <v>19</v>
      </c>
      <c r="F86" s="19" t="str">
        <f t="shared" si="3"/>
        <v>SeanMcCauleyMGRANITE STATE RACING TEAM</v>
      </c>
      <c r="G86" s="12">
        <v>1.1469907407407408E-2</v>
      </c>
      <c r="H86" s="19">
        <f>IF(C86="F",VLOOKUP(D86,'F 5K Road'!$A$2:$B$101,2,FALSE)*G86,VLOOKUP(D86,'M 5K Road'!$A$2:$B$101,2,FALSE)*G86)</f>
        <v>1.1434350694444446E-2</v>
      </c>
      <c r="I86" s="20">
        <f t="shared" si="4"/>
        <v>6</v>
      </c>
      <c r="J86" s="21">
        <f>VLOOKUP(I86,'Point Table'!A:B,2,FALSE)</f>
        <v>80</v>
      </c>
      <c r="O86" s="6"/>
      <c r="P86" s="6"/>
      <c r="Q86" s="9"/>
      <c r="Z86" s="2"/>
      <c r="AA86" s="2"/>
      <c r="AB86" s="2"/>
      <c r="AC86" s="2"/>
      <c r="AD86" s="2"/>
    </row>
    <row r="87" spans="1:30" ht="12.45" x14ac:dyDescent="0.3">
      <c r="A87" t="s">
        <v>164</v>
      </c>
      <c r="B87" t="s">
        <v>165</v>
      </c>
      <c r="C87" t="s">
        <v>37</v>
      </c>
      <c r="D87">
        <v>34</v>
      </c>
      <c r="E87" s="2" t="s">
        <v>18</v>
      </c>
      <c r="F87" s="19" t="str">
        <f t="shared" si="3"/>
        <v>KyleDunnMUPPER VALLEY RUNNING CLUB</v>
      </c>
      <c r="G87" s="12">
        <v>1.1678240740740741E-2</v>
      </c>
      <c r="H87" s="19">
        <f>IF(C87="F",VLOOKUP(D87,'F 5K Road'!$A$2:$B$101,2,FALSE)*G87,VLOOKUP(D87,'M 5K Road'!$A$2:$B$101,2,FALSE)*G87)</f>
        <v>1.1554451388888888E-2</v>
      </c>
      <c r="I87" s="20">
        <f t="shared" si="4"/>
        <v>7</v>
      </c>
      <c r="J87" s="21">
        <f>VLOOKUP(I87,'Point Table'!A:B,2,FALSE)</f>
        <v>76</v>
      </c>
      <c r="O87" s="8"/>
      <c r="Q87" s="9"/>
      <c r="Z87" s="2"/>
      <c r="AA87" s="2"/>
      <c r="AB87" s="2"/>
      <c r="AC87" s="2"/>
      <c r="AD87" s="2"/>
    </row>
    <row r="88" spans="1:30" ht="12.45" x14ac:dyDescent="0.3">
      <c r="A88" t="s">
        <v>48</v>
      </c>
      <c r="B88" t="s">
        <v>166</v>
      </c>
      <c r="C88" t="s">
        <v>37</v>
      </c>
      <c r="D88">
        <v>48</v>
      </c>
      <c r="E88" s="2" t="s">
        <v>17</v>
      </c>
      <c r="F88" s="19" t="str">
        <f t="shared" si="3"/>
        <v>EdwardFerrisMMILLENNIUM RUNNING</v>
      </c>
      <c r="G88" s="12">
        <v>1.2939814814814815E-2</v>
      </c>
      <c r="H88" s="19">
        <f>IF(C88="F",VLOOKUP(D88,'F 5K Road'!$A$2:$B$101,2,FALSE)*G88,VLOOKUP(D88,'M 5K Road'!$A$2:$B$101,2,FALSE)*G88)</f>
        <v>1.1563018518518518E-2</v>
      </c>
      <c r="I88" s="20">
        <f t="shared" si="4"/>
        <v>8</v>
      </c>
      <c r="J88" s="21">
        <f>VLOOKUP(I88,'Point Table'!A:B,2,FALSE)</f>
        <v>72</v>
      </c>
    </row>
    <row r="89" spans="1:30" ht="12.45" x14ac:dyDescent="0.3">
      <c r="A89" t="s">
        <v>52</v>
      </c>
      <c r="B89" t="s">
        <v>53</v>
      </c>
      <c r="C89" t="s">
        <v>37</v>
      </c>
      <c r="D89">
        <v>54</v>
      </c>
      <c r="E89" s="2" t="s">
        <v>17</v>
      </c>
      <c r="F89" s="19" t="str">
        <f t="shared" si="3"/>
        <v>DavidSaarinenMMILLENNIUM RUNNING</v>
      </c>
      <c r="G89" s="12">
        <v>1.4004629629629629E-2</v>
      </c>
      <c r="H89" s="19">
        <f>IF(C89="F",VLOOKUP(D89,'F 5K Road'!$A$2:$B$101,2,FALSE)*G89,VLOOKUP(D89,'M 5K Road'!$A$2:$B$101,2,FALSE)*G89)</f>
        <v>1.1926342592592593E-2</v>
      </c>
      <c r="I89" s="20">
        <f t="shared" si="4"/>
        <v>9</v>
      </c>
      <c r="J89" s="21">
        <f>VLOOKUP(I89,'Point Table'!A:B,2,FALSE)</f>
        <v>68</v>
      </c>
      <c r="O89" s="6"/>
      <c r="P89" s="6"/>
      <c r="Q89" s="9"/>
      <c r="Z89" s="2"/>
      <c r="AA89" s="2"/>
      <c r="AB89" s="2"/>
      <c r="AC89" s="2"/>
      <c r="AD89" s="2"/>
    </row>
    <row r="90" spans="1:30" ht="12.45" x14ac:dyDescent="0.3">
      <c r="A90" t="s">
        <v>56</v>
      </c>
      <c r="B90" t="s">
        <v>57</v>
      </c>
      <c r="C90" t="s">
        <v>37</v>
      </c>
      <c r="D90">
        <v>58</v>
      </c>
      <c r="E90" s="2" t="s">
        <v>17</v>
      </c>
      <c r="F90" s="19" t="str">
        <f t="shared" si="3"/>
        <v>MarkCraneMMILLENNIUM RUNNING</v>
      </c>
      <c r="G90" s="12">
        <v>1.4490740740740742E-2</v>
      </c>
      <c r="H90" s="19">
        <f>IF(C90="F",VLOOKUP(D90,'F 5K Road'!$A$2:$B$101,2,FALSE)*G90,VLOOKUP(D90,'M 5K Road'!$A$2:$B$101,2,FALSE)*G90)</f>
        <v>1.1934574074074075E-2</v>
      </c>
      <c r="I90" s="20">
        <f t="shared" si="4"/>
        <v>10</v>
      </c>
      <c r="J90" s="21">
        <f>VLOOKUP(I90,'Point Table'!A:B,2,FALSE)</f>
        <v>64</v>
      </c>
      <c r="O90" s="6"/>
      <c r="Q90" s="9"/>
      <c r="V90" s="2"/>
      <c r="W90" s="2"/>
      <c r="X90" s="2"/>
      <c r="Y90" s="2"/>
      <c r="Z90" s="2"/>
      <c r="AA90" s="2"/>
      <c r="AB90" s="2"/>
      <c r="AC90" s="2"/>
      <c r="AD90" s="2"/>
    </row>
    <row r="91" spans="1:30" ht="12.45" x14ac:dyDescent="0.3">
      <c r="A91" t="s">
        <v>70</v>
      </c>
      <c r="B91" t="s">
        <v>160</v>
      </c>
      <c r="C91" t="s">
        <v>37</v>
      </c>
      <c r="D91">
        <v>44</v>
      </c>
      <c r="E91" s="2" t="s">
        <v>16</v>
      </c>
      <c r="F91" s="19" t="str">
        <f t="shared" si="3"/>
        <v>BrianSeveranceMGREATER DERRY TRACK CLUB</v>
      </c>
      <c r="G91" s="12">
        <v>1.2962962962962963E-2</v>
      </c>
      <c r="H91" s="19">
        <f>IF(C91="F",VLOOKUP(D91,'F 5K Road'!$A$2:$B$101,2,FALSE)*G91,VLOOKUP(D91,'M 5K Road'!$A$2:$B$101,2,FALSE)*G91)</f>
        <v>1.1946666666666666E-2</v>
      </c>
      <c r="I91" s="20">
        <f t="shared" si="4"/>
        <v>11</v>
      </c>
      <c r="J91" s="21">
        <f>VLOOKUP(I91,'Point Table'!A:B,2,FALSE)</f>
        <v>61</v>
      </c>
      <c r="O91" s="6"/>
      <c r="P91" s="6"/>
      <c r="Q91" s="9"/>
      <c r="V91" s="2"/>
      <c r="W91" s="2"/>
      <c r="X91" s="2"/>
      <c r="Y91" s="2"/>
      <c r="Z91" s="2"/>
      <c r="AA91" s="2"/>
      <c r="AB91" s="2"/>
      <c r="AC91" s="2"/>
      <c r="AD91" s="2"/>
    </row>
    <row r="92" spans="1:30" ht="12.45" x14ac:dyDescent="0.3">
      <c r="A92" t="s">
        <v>38</v>
      </c>
      <c r="B92" t="s">
        <v>39</v>
      </c>
      <c r="C92" t="s">
        <v>37</v>
      </c>
      <c r="D92">
        <v>39</v>
      </c>
      <c r="E92" s="2" t="s">
        <v>16</v>
      </c>
      <c r="F92" s="19" t="str">
        <f t="shared" si="3"/>
        <v>NicholasGregoryMGREATER DERRY TRACK CLUB</v>
      </c>
      <c r="G92" s="12">
        <v>1.2546296296296297E-2</v>
      </c>
      <c r="H92" s="19">
        <f>IF(C92="F",VLOOKUP(D92,'F 5K Road'!$A$2:$B$101,2,FALSE)*G92,VLOOKUP(D92,'M 5K Road'!$A$2:$B$101,2,FALSE)*G92)</f>
        <v>1.2001787037037038E-2</v>
      </c>
      <c r="I92" s="20">
        <f t="shared" si="4"/>
        <v>12</v>
      </c>
      <c r="J92" s="21">
        <f>VLOOKUP(I92,'Point Table'!A:B,2,FALSE)</f>
        <v>58</v>
      </c>
    </row>
    <row r="93" spans="1:30" ht="12.45" x14ac:dyDescent="0.3">
      <c r="A93" t="s">
        <v>113</v>
      </c>
      <c r="B93" t="s">
        <v>167</v>
      </c>
      <c r="C93" t="s">
        <v>37</v>
      </c>
      <c r="D93">
        <v>53</v>
      </c>
      <c r="E93" s="2" t="s">
        <v>16</v>
      </c>
      <c r="F93" s="19" t="str">
        <f t="shared" si="3"/>
        <v>PaulMahonMGREATER DERRY TRACK CLUB</v>
      </c>
      <c r="G93" s="12">
        <v>1.4027777777777778E-2</v>
      </c>
      <c r="H93" s="19">
        <f>IF(C93="F",VLOOKUP(D93,'F 5K Road'!$A$2:$B$101,2,FALSE)*G93,VLOOKUP(D93,'M 5K Road'!$A$2:$B$101,2,FALSE)*G93)</f>
        <v>1.2044250000000001E-2</v>
      </c>
      <c r="I93" s="20">
        <f t="shared" si="4"/>
        <v>13</v>
      </c>
      <c r="J93" s="21">
        <f>VLOOKUP(I93,'Point Table'!A:B,2,FALSE)</f>
        <v>55</v>
      </c>
    </row>
    <row r="94" spans="1:30" ht="12.45" x14ac:dyDescent="0.3">
      <c r="A94" t="s">
        <v>63</v>
      </c>
      <c r="B94" t="s">
        <v>161</v>
      </c>
      <c r="C94" t="s">
        <v>37</v>
      </c>
      <c r="D94">
        <v>58</v>
      </c>
      <c r="E94" s="2" t="s">
        <v>16</v>
      </c>
      <c r="F94" s="19" t="str">
        <f t="shared" si="3"/>
        <v>JohnMcGarryMGREATER DERRY TRACK CLUB</v>
      </c>
      <c r="G94" s="12">
        <v>1.462962962962963E-2</v>
      </c>
      <c r="H94" s="19">
        <f>IF(C94="F",VLOOKUP(D94,'F 5K Road'!$A$2:$B$101,2,FALSE)*G94,VLOOKUP(D94,'M 5K Road'!$A$2:$B$101,2,FALSE)*G94)</f>
        <v>1.2048962962962963E-2</v>
      </c>
      <c r="I94" s="20">
        <f t="shared" si="4"/>
        <v>14</v>
      </c>
      <c r="J94" s="21">
        <f>VLOOKUP(I94,'Point Table'!A:B,2,FALSE)</f>
        <v>52</v>
      </c>
      <c r="O94" s="8"/>
      <c r="P94" s="6"/>
      <c r="Q94" s="9"/>
      <c r="W94" s="2"/>
      <c r="AA94" s="2"/>
      <c r="AB94" s="2"/>
      <c r="AC94" s="2"/>
      <c r="AD94" s="2"/>
    </row>
    <row r="95" spans="1:30" ht="12.45" x14ac:dyDescent="0.3">
      <c r="A95" t="s">
        <v>52</v>
      </c>
      <c r="B95" t="s">
        <v>60</v>
      </c>
      <c r="C95" t="s">
        <v>37</v>
      </c>
      <c r="D95">
        <v>60</v>
      </c>
      <c r="E95" s="2" t="s">
        <v>17</v>
      </c>
      <c r="F95" s="19" t="str">
        <f t="shared" si="3"/>
        <v>DavidAudetMMILLENNIUM RUNNING</v>
      </c>
      <c r="G95" s="12">
        <v>1.4907407407407407E-2</v>
      </c>
      <c r="H95" s="19">
        <f>IF(C95="F",VLOOKUP(D95,'F 5K Road'!$A$2:$B$101,2,FALSE)*G95,VLOOKUP(D95,'M 5K Road'!$A$2:$B$101,2,FALSE)*G95)</f>
        <v>1.2069037037037036E-2</v>
      </c>
      <c r="I95" s="20">
        <f t="shared" si="4"/>
        <v>15</v>
      </c>
      <c r="J95" s="21">
        <f>VLOOKUP(I95,'Point Table'!A:B,2,FALSE)</f>
        <v>49</v>
      </c>
      <c r="O95" s="6"/>
      <c r="V95" s="2"/>
      <c r="W95" s="2"/>
      <c r="X95" s="2"/>
      <c r="Y95" s="2"/>
      <c r="Z95" s="2"/>
      <c r="AA95" s="2"/>
      <c r="AB95" s="2"/>
      <c r="AC95" s="2"/>
      <c r="AD95" s="2"/>
    </row>
    <row r="96" spans="1:30" ht="12.45" x14ac:dyDescent="0.3">
      <c r="A96" t="s">
        <v>168</v>
      </c>
      <c r="B96" t="s">
        <v>169</v>
      </c>
      <c r="C96" t="s">
        <v>37</v>
      </c>
      <c r="D96">
        <v>50</v>
      </c>
      <c r="E96" s="2" t="s">
        <v>17</v>
      </c>
      <c r="F96" s="19" t="str">
        <f t="shared" si="3"/>
        <v>CharlesWiseMMILLENNIUM RUNNING</v>
      </c>
      <c r="G96" s="12">
        <v>1.3761574074074074E-2</v>
      </c>
      <c r="H96" s="19">
        <f>IF(C96="F",VLOOKUP(D96,'F 5K Road'!$A$2:$B$101,2,FALSE)*G96,VLOOKUP(D96,'M 5K Road'!$A$2:$B$101,2,FALSE)*G96)</f>
        <v>1.2104680555555556E-2</v>
      </c>
      <c r="I96" s="20">
        <f t="shared" si="4"/>
        <v>16</v>
      </c>
      <c r="J96" s="21">
        <f>VLOOKUP(I96,'Point Table'!A:B,2,FALSE)</f>
        <v>46</v>
      </c>
    </row>
    <row r="97" spans="1:30" ht="12.45" x14ac:dyDescent="0.3">
      <c r="A97" t="s">
        <v>170</v>
      </c>
      <c r="B97" t="s">
        <v>171</v>
      </c>
      <c r="C97" t="s">
        <v>37</v>
      </c>
      <c r="D97">
        <v>69</v>
      </c>
      <c r="E97" s="2" t="s">
        <v>15</v>
      </c>
      <c r="F97" s="19" t="str">
        <f t="shared" si="3"/>
        <v>PeterWasylakMGATE CITY STRIDERS</v>
      </c>
      <c r="G97" s="12">
        <v>1.638888888888889E-2</v>
      </c>
      <c r="H97" s="19">
        <f>IF(C97="F",VLOOKUP(D97,'F 5K Road'!$A$2:$B$101,2,FALSE)*G97,VLOOKUP(D97,'M 5K Road'!$A$2:$B$101,2,FALSE)*G97)</f>
        <v>1.2216277777777777E-2</v>
      </c>
      <c r="I97" s="20">
        <f t="shared" si="4"/>
        <v>17</v>
      </c>
      <c r="J97" s="21">
        <f>VLOOKUP(I97,'Point Table'!A:B,2,FALSE)</f>
        <v>43</v>
      </c>
      <c r="O97" s="6"/>
      <c r="Q97" s="9"/>
      <c r="Z97" s="2"/>
      <c r="AA97" s="2"/>
      <c r="AB97" s="2"/>
      <c r="AC97" s="2"/>
      <c r="AD97" s="2"/>
    </row>
    <row r="98" spans="1:30" ht="12.45" x14ac:dyDescent="0.3">
      <c r="A98" t="s">
        <v>46</v>
      </c>
      <c r="B98" t="s">
        <v>172</v>
      </c>
      <c r="C98" t="s">
        <v>37</v>
      </c>
      <c r="D98">
        <v>34</v>
      </c>
      <c r="E98" s="2" t="s">
        <v>16</v>
      </c>
      <c r="F98" s="19" t="str">
        <f t="shared" ref="F98:F129" si="5">A98&amp;B98&amp;C98&amp;E98</f>
        <v>MichaelOlszewskiMGREATER DERRY TRACK CLUB</v>
      </c>
      <c r="G98" s="12">
        <v>1.2395833333333333E-2</v>
      </c>
      <c r="H98" s="19">
        <f>IF(C98="F",VLOOKUP(D98,'F 5K Road'!$A$2:$B$101,2,FALSE)*G98,VLOOKUP(D98,'M 5K Road'!$A$2:$B$101,2,FALSE)*G98)</f>
        <v>1.2264437499999999E-2</v>
      </c>
      <c r="I98" s="20">
        <f t="shared" si="4"/>
        <v>18</v>
      </c>
      <c r="J98" s="21">
        <f>VLOOKUP(I98,'Point Table'!A:B,2,FALSE)</f>
        <v>40</v>
      </c>
    </row>
    <row r="99" spans="1:30" ht="12.45" x14ac:dyDescent="0.3">
      <c r="A99" t="s">
        <v>49</v>
      </c>
      <c r="B99" t="s">
        <v>50</v>
      </c>
      <c r="C99" t="s">
        <v>37</v>
      </c>
      <c r="D99">
        <v>39</v>
      </c>
      <c r="E99" s="2" t="s">
        <v>17</v>
      </c>
      <c r="F99" s="19" t="str">
        <f t="shared" si="5"/>
        <v>ThomasCookMMILLENNIUM RUNNING</v>
      </c>
      <c r="G99" s="12">
        <v>1.2916666666666667E-2</v>
      </c>
      <c r="H99" s="19">
        <f>IF(C99="F",VLOOKUP(D99,'F 5K Road'!$A$2:$B$101,2,FALSE)*G99,VLOOKUP(D99,'M 5K Road'!$A$2:$B$101,2,FALSE)*G99)</f>
        <v>1.2356083333333334E-2</v>
      </c>
      <c r="I99" s="20">
        <f t="shared" si="4"/>
        <v>19</v>
      </c>
      <c r="J99" s="21">
        <f>VLOOKUP(I99,'Point Table'!A:B,2,FALSE)</f>
        <v>37</v>
      </c>
    </row>
    <row r="100" spans="1:30" ht="12.45" x14ac:dyDescent="0.3">
      <c r="A100" t="s">
        <v>173</v>
      </c>
      <c r="B100" t="s">
        <v>174</v>
      </c>
      <c r="C100" t="s">
        <v>37</v>
      </c>
      <c r="D100">
        <v>60</v>
      </c>
      <c r="E100" s="2" t="s">
        <v>19</v>
      </c>
      <c r="F100" s="19" t="str">
        <f t="shared" si="5"/>
        <v>VincentPerelliMGRANITE STATE RACING TEAM</v>
      </c>
      <c r="G100" s="12">
        <v>1.5439814814814814E-2</v>
      </c>
      <c r="H100" s="19">
        <f>IF(C100="F",VLOOKUP(D100,'F 5K Road'!$A$2:$B$101,2,FALSE)*G100,VLOOKUP(D100,'M 5K Road'!$A$2:$B$101,2,FALSE)*G100)</f>
        <v>1.2500074074074073E-2</v>
      </c>
      <c r="I100" s="20">
        <f t="shared" si="4"/>
        <v>20</v>
      </c>
      <c r="J100" s="21">
        <f>VLOOKUP(I100,'Point Table'!A:B,2,FALSE)</f>
        <v>34</v>
      </c>
      <c r="O100" s="6"/>
      <c r="P100" s="6"/>
      <c r="Q100" s="9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2.45" x14ac:dyDescent="0.3">
      <c r="A101" t="s">
        <v>42</v>
      </c>
      <c r="B101" t="s">
        <v>43</v>
      </c>
      <c r="C101" t="s">
        <v>37</v>
      </c>
      <c r="D101">
        <v>28</v>
      </c>
      <c r="E101" s="2" t="s">
        <v>16</v>
      </c>
      <c r="F101" s="19" t="str">
        <f t="shared" si="5"/>
        <v>LoganFosterMGREATER DERRY TRACK CLUB</v>
      </c>
      <c r="G101" s="12">
        <v>1.2708333333333334E-2</v>
      </c>
      <c r="H101" s="19">
        <f>IF(C101="F",VLOOKUP(D101,'F 5K Road'!$A$2:$B$101,2,FALSE)*G101,VLOOKUP(D101,'M 5K Road'!$A$2:$B$101,2,FALSE)*G101)</f>
        <v>1.2708333333333334E-2</v>
      </c>
      <c r="I101" s="20">
        <f t="shared" si="4"/>
        <v>21</v>
      </c>
      <c r="J101" s="21">
        <f>VLOOKUP(I101,'Point Table'!A:B,2,FALSE)</f>
        <v>32</v>
      </c>
      <c r="O101" s="8"/>
      <c r="Z101" s="2"/>
      <c r="AA101" s="2"/>
      <c r="AB101" s="2"/>
      <c r="AC101" s="2"/>
      <c r="AD101" s="2"/>
    </row>
    <row r="102" spans="1:30" ht="12.45" x14ac:dyDescent="0.3">
      <c r="A102" t="s">
        <v>175</v>
      </c>
      <c r="B102" t="s">
        <v>176</v>
      </c>
      <c r="C102" t="s">
        <v>37</v>
      </c>
      <c r="D102">
        <v>14</v>
      </c>
      <c r="E102" s="2" t="s">
        <v>17</v>
      </c>
      <c r="F102" s="19" t="str">
        <f t="shared" si="5"/>
        <v>FinnKovarMMILLENNIUM RUNNING</v>
      </c>
      <c r="G102" s="12">
        <v>1.2812499999999999E-2</v>
      </c>
      <c r="H102" s="19">
        <f>IF(C102="F",VLOOKUP(D102,'F 5K Road'!$A$2:$B$101,2,FALSE)*G102,VLOOKUP(D102,'M 5K Road'!$A$2:$B$101,2,FALSE)*G102)</f>
        <v>1.2812499999999999E-2</v>
      </c>
      <c r="I102" s="20">
        <f t="shared" si="4"/>
        <v>22</v>
      </c>
      <c r="J102" s="21">
        <f>VLOOKUP(I102,'Point Table'!A:B,2,FALSE)</f>
        <v>30</v>
      </c>
      <c r="O102" s="6"/>
      <c r="P102" s="6"/>
      <c r="Q102" s="9"/>
      <c r="Z102" s="2"/>
      <c r="AA102" s="2"/>
      <c r="AB102" s="2"/>
      <c r="AC102" s="2"/>
      <c r="AD102" s="2"/>
    </row>
    <row r="103" spans="1:30" ht="12.45" x14ac:dyDescent="0.3">
      <c r="A103" t="s">
        <v>52</v>
      </c>
      <c r="B103" t="s">
        <v>177</v>
      </c>
      <c r="C103" t="s">
        <v>37</v>
      </c>
      <c r="D103">
        <v>52</v>
      </c>
      <c r="E103" s="2" t="s">
        <v>16</v>
      </c>
      <c r="F103" s="19" t="str">
        <f t="shared" si="5"/>
        <v>DavidGagneMGREATER DERRY TRACK CLUB</v>
      </c>
      <c r="G103" s="12">
        <v>1.53125E-2</v>
      </c>
      <c r="H103" s="19">
        <f>IF(C103="F",VLOOKUP(D103,'F 5K Road'!$A$2:$B$101,2,FALSE)*G103,VLOOKUP(D103,'M 5K Road'!$A$2:$B$101,2,FALSE)*G103)</f>
        <v>1.3254500000000001E-2</v>
      </c>
      <c r="I103" s="20">
        <f t="shared" si="4"/>
        <v>23</v>
      </c>
      <c r="J103" s="21">
        <f>VLOOKUP(I103,'Point Table'!A:B,2,FALSE)</f>
        <v>28</v>
      </c>
    </row>
    <row r="104" spans="1:30" ht="12.45" x14ac:dyDescent="0.3">
      <c r="A104" t="s">
        <v>178</v>
      </c>
      <c r="B104" t="s">
        <v>179</v>
      </c>
      <c r="C104" t="s">
        <v>37</v>
      </c>
      <c r="D104">
        <v>25</v>
      </c>
      <c r="E104" s="2" t="s">
        <v>16</v>
      </c>
      <c r="F104" s="19" t="str">
        <f t="shared" si="5"/>
        <v>JasonSchoellerMGREATER DERRY TRACK CLUB</v>
      </c>
      <c r="G104" s="12">
        <v>1.3298611111111112E-2</v>
      </c>
      <c r="H104" s="19">
        <f>IF(C104="F",VLOOKUP(D104,'F 5K Road'!$A$2:$B$101,2,FALSE)*G104,VLOOKUP(D104,'M 5K Road'!$A$2:$B$101,2,FALSE)*G104)</f>
        <v>1.3298611111111112E-2</v>
      </c>
      <c r="I104" s="20">
        <f t="shared" si="4"/>
        <v>24</v>
      </c>
      <c r="J104" s="21">
        <f>VLOOKUP(I104,'Point Table'!A:B,2,FALSE)</f>
        <v>26</v>
      </c>
    </row>
    <row r="105" spans="1:30" ht="12.45" x14ac:dyDescent="0.3">
      <c r="A105" t="s">
        <v>180</v>
      </c>
      <c r="B105" t="s">
        <v>181</v>
      </c>
      <c r="C105" t="s">
        <v>37</v>
      </c>
      <c r="D105">
        <v>41</v>
      </c>
      <c r="E105" s="2" t="s">
        <v>17</v>
      </c>
      <c r="F105" s="19" t="str">
        <f t="shared" si="5"/>
        <v>TomJohnsonMMILLENNIUM RUNNING</v>
      </c>
      <c r="G105" s="12">
        <v>1.4143518518518519E-2</v>
      </c>
      <c r="H105" s="19">
        <f>IF(C105="F",VLOOKUP(D105,'F 5K Road'!$A$2:$B$101,2,FALSE)*G105,VLOOKUP(D105,'M 5K Road'!$A$2:$B$101,2,FALSE)*G105)</f>
        <v>1.3331680555555555E-2</v>
      </c>
      <c r="I105" s="20">
        <f t="shared" si="4"/>
        <v>25</v>
      </c>
      <c r="J105" s="21">
        <f>VLOOKUP(I105,'Point Table'!A:B,2,FALSE)</f>
        <v>24</v>
      </c>
      <c r="O105" s="8"/>
      <c r="P105" s="6"/>
      <c r="Q105" s="9"/>
      <c r="Z105" s="2"/>
      <c r="AA105" s="2"/>
      <c r="AB105" s="2"/>
      <c r="AC105" s="2"/>
      <c r="AD105" s="2"/>
    </row>
    <row r="106" spans="1:30" ht="12.45" x14ac:dyDescent="0.3">
      <c r="A106" t="s">
        <v>182</v>
      </c>
      <c r="B106" t="s">
        <v>183</v>
      </c>
      <c r="C106" t="s">
        <v>37</v>
      </c>
      <c r="D106">
        <v>48</v>
      </c>
      <c r="E106" s="2" t="s">
        <v>16</v>
      </c>
      <c r="F106" s="19" t="str">
        <f t="shared" si="5"/>
        <v>JonathanAlizioMGREATER DERRY TRACK CLUB</v>
      </c>
      <c r="G106" s="12">
        <v>1.4930555555555556E-2</v>
      </c>
      <c r="H106" s="19">
        <f>IF(C106="F",VLOOKUP(D106,'F 5K Road'!$A$2:$B$101,2,FALSE)*G106,VLOOKUP(D106,'M 5K Road'!$A$2:$B$101,2,FALSE)*G106)</f>
        <v>1.3341944444444444E-2</v>
      </c>
      <c r="I106" s="20">
        <f t="shared" si="4"/>
        <v>26</v>
      </c>
      <c r="J106" s="21">
        <f>VLOOKUP(I106,'Point Table'!A:B,2,FALSE)</f>
        <v>22.5</v>
      </c>
    </row>
    <row r="107" spans="1:30" ht="12.45" x14ac:dyDescent="0.3">
      <c r="A107" t="s">
        <v>52</v>
      </c>
      <c r="B107" t="s">
        <v>184</v>
      </c>
      <c r="C107" t="s">
        <v>37</v>
      </c>
      <c r="D107">
        <v>54</v>
      </c>
      <c r="E107" s="2" t="s">
        <v>17</v>
      </c>
      <c r="F107" s="19" t="str">
        <f t="shared" si="5"/>
        <v>DavidRoseMMILLENNIUM RUNNING</v>
      </c>
      <c r="G107" s="12">
        <v>1.5879629629629629E-2</v>
      </c>
      <c r="H107" s="19">
        <f>IF(C107="F",VLOOKUP(D107,'F 5K Road'!$A$2:$B$101,2,FALSE)*G107,VLOOKUP(D107,'M 5K Road'!$A$2:$B$101,2,FALSE)*G107)</f>
        <v>1.3523092592592592E-2</v>
      </c>
      <c r="I107" s="20">
        <f t="shared" si="4"/>
        <v>27</v>
      </c>
      <c r="J107" s="21">
        <f>VLOOKUP(I107,'Point Table'!A:B,2,FALSE)</f>
        <v>21</v>
      </c>
      <c r="O107" s="8"/>
      <c r="P107" s="6"/>
      <c r="Q107" s="9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2.45" x14ac:dyDescent="0.3">
      <c r="A108" t="s">
        <v>58</v>
      </c>
      <c r="B108" t="s">
        <v>185</v>
      </c>
      <c r="C108" t="s">
        <v>37</v>
      </c>
      <c r="D108">
        <v>59</v>
      </c>
      <c r="E108" s="2" t="s">
        <v>17</v>
      </c>
      <c r="F108" s="19" t="str">
        <f t="shared" si="5"/>
        <v>KevinReigstadMMILLENNIUM RUNNING</v>
      </c>
      <c r="G108" s="12">
        <v>1.6585648148148148E-2</v>
      </c>
      <c r="H108" s="19">
        <f>IF(C108="F",VLOOKUP(D108,'F 5K Road'!$A$2:$B$101,2,FALSE)*G108,VLOOKUP(D108,'M 5K Road'!$A$2:$B$101,2,FALSE)*G108)</f>
        <v>1.3543840277777778E-2</v>
      </c>
      <c r="I108" s="20">
        <f t="shared" si="4"/>
        <v>28</v>
      </c>
      <c r="J108" s="21">
        <f>VLOOKUP(I108,'Point Table'!A:B,2,FALSE)</f>
        <v>19.5</v>
      </c>
    </row>
    <row r="109" spans="1:30" ht="12.45" x14ac:dyDescent="0.3">
      <c r="A109" t="s">
        <v>168</v>
      </c>
      <c r="B109" t="s">
        <v>186</v>
      </c>
      <c r="C109" t="s">
        <v>37</v>
      </c>
      <c r="D109">
        <v>42</v>
      </c>
      <c r="E109" s="2" t="s">
        <v>17</v>
      </c>
      <c r="F109" s="19" t="str">
        <f t="shared" si="5"/>
        <v>CharlesPerreaultMMILLENNIUM RUNNING</v>
      </c>
      <c r="G109" s="12">
        <v>1.4560185185185185E-2</v>
      </c>
      <c r="H109" s="19">
        <f>IF(C109="F",VLOOKUP(D109,'F 5K Road'!$A$2:$B$101,2,FALSE)*G109,VLOOKUP(D109,'M 5K Road'!$A$2:$B$101,2,FALSE)*G109)</f>
        <v>1.3622509259259258E-2</v>
      </c>
      <c r="I109" s="20">
        <f t="shared" si="4"/>
        <v>29</v>
      </c>
      <c r="J109" s="21">
        <f>VLOOKUP(I109,'Point Table'!A:B,2,FALSE)</f>
        <v>18</v>
      </c>
    </row>
    <row r="110" spans="1:30" ht="12.45" x14ac:dyDescent="0.3">
      <c r="A110" t="s">
        <v>80</v>
      </c>
      <c r="B110" t="s">
        <v>81</v>
      </c>
      <c r="C110" t="s">
        <v>37</v>
      </c>
      <c r="D110">
        <v>64</v>
      </c>
      <c r="E110" s="2" t="s">
        <v>15</v>
      </c>
      <c r="F110" s="19" t="str">
        <f t="shared" si="5"/>
        <v>RickRoyMGATE CITY STRIDERS</v>
      </c>
      <c r="G110" s="12">
        <v>1.7465277777777777E-2</v>
      </c>
      <c r="H110" s="19">
        <f>IF(C110="F",VLOOKUP(D110,'F 5K Road'!$A$2:$B$101,2,FALSE)*G110,VLOOKUP(D110,'M 5K Road'!$A$2:$B$101,2,FALSE)*G110)</f>
        <v>1.365086111111111E-2</v>
      </c>
      <c r="I110" s="20">
        <f t="shared" si="4"/>
        <v>30</v>
      </c>
      <c r="J110" s="21">
        <f>VLOOKUP(I110,'Point Table'!A:B,2,FALSE)</f>
        <v>16.5</v>
      </c>
    </row>
    <row r="111" spans="1:30" ht="12.45" x14ac:dyDescent="0.3">
      <c r="A111" t="s">
        <v>187</v>
      </c>
      <c r="B111" t="s">
        <v>188</v>
      </c>
      <c r="C111" t="s">
        <v>37</v>
      </c>
      <c r="D111">
        <v>50</v>
      </c>
      <c r="E111" s="2" t="s">
        <v>19</v>
      </c>
      <c r="F111" s="19" t="str">
        <f t="shared" si="5"/>
        <v>BradSimpkinsMGRANITE STATE RACING TEAM</v>
      </c>
      <c r="G111" s="12">
        <v>1.5625E-2</v>
      </c>
      <c r="H111" s="19">
        <f>IF(C111="F",VLOOKUP(D111,'F 5K Road'!$A$2:$B$101,2,FALSE)*G111,VLOOKUP(D111,'M 5K Road'!$A$2:$B$101,2,FALSE)*G111)</f>
        <v>1.3743750000000001E-2</v>
      </c>
      <c r="I111" s="20">
        <f t="shared" si="4"/>
        <v>31</v>
      </c>
      <c r="J111" s="21">
        <f>VLOOKUP(I111,'Point Table'!A:B,2,FALSE)</f>
        <v>15.5</v>
      </c>
      <c r="O111" s="6"/>
      <c r="Q111" s="9"/>
      <c r="Z111" s="2"/>
      <c r="AA111" s="2"/>
      <c r="AB111" s="2"/>
      <c r="AC111" s="2"/>
      <c r="AD111" s="2"/>
    </row>
    <row r="112" spans="1:30" ht="12.45" x14ac:dyDescent="0.3">
      <c r="A112" t="s">
        <v>189</v>
      </c>
      <c r="B112" t="s">
        <v>190</v>
      </c>
      <c r="C112" t="s">
        <v>37</v>
      </c>
      <c r="D112">
        <v>46</v>
      </c>
      <c r="E112" s="2" t="s">
        <v>19</v>
      </c>
      <c r="F112" s="19" t="str">
        <f t="shared" si="5"/>
        <v>ScottBetournayMGRANITE STATE RACING TEAM</v>
      </c>
      <c r="G112" s="12">
        <v>1.5266203703703704E-2</v>
      </c>
      <c r="H112" s="19">
        <f>IF(C112="F",VLOOKUP(D112,'F 5K Road'!$A$2:$B$101,2,FALSE)*G112,VLOOKUP(D112,'M 5K Road'!$A$2:$B$101,2,FALSE)*G112)</f>
        <v>1.3855606481481481E-2</v>
      </c>
      <c r="I112" s="20">
        <f t="shared" si="4"/>
        <v>32</v>
      </c>
      <c r="J112" s="21">
        <f>VLOOKUP(I112,'Point Table'!A:B,2,FALSE)</f>
        <v>14.5</v>
      </c>
      <c r="O112" s="8"/>
      <c r="P112" s="6"/>
      <c r="Q112" s="9"/>
      <c r="T112" s="3" t="s">
        <v>13</v>
      </c>
      <c r="Z112" s="2"/>
      <c r="AA112" s="2"/>
      <c r="AB112" s="2"/>
      <c r="AC112" s="2"/>
      <c r="AD112" s="2"/>
    </row>
    <row r="113" spans="1:30" ht="12.45" x14ac:dyDescent="0.3">
      <c r="A113" t="s">
        <v>191</v>
      </c>
      <c r="B113" t="s">
        <v>192</v>
      </c>
      <c r="C113" t="s">
        <v>37</v>
      </c>
      <c r="D113">
        <v>57</v>
      </c>
      <c r="E113" s="2" t="s">
        <v>19</v>
      </c>
      <c r="F113" s="19" t="str">
        <f t="shared" si="5"/>
        <v>BruceDykeMGRANITE STATE RACING TEAM</v>
      </c>
      <c r="G113" s="12">
        <v>1.6712962962962964E-2</v>
      </c>
      <c r="H113" s="19">
        <f>IF(C113="F",VLOOKUP(D113,'F 5K Road'!$A$2:$B$101,2,FALSE)*G113,VLOOKUP(D113,'M 5K Road'!$A$2:$B$101,2,FALSE)*G113)</f>
        <v>1.3881787037037038E-2</v>
      </c>
      <c r="I113" s="20">
        <f t="shared" si="4"/>
        <v>33</v>
      </c>
      <c r="J113" s="21">
        <f>VLOOKUP(I113,'Point Table'!A:B,2,FALSE)</f>
        <v>13.5</v>
      </c>
    </row>
    <row r="114" spans="1:30" ht="12.45" x14ac:dyDescent="0.3">
      <c r="A114" t="s">
        <v>135</v>
      </c>
      <c r="B114" t="s">
        <v>160</v>
      </c>
      <c r="C114" t="s">
        <v>37</v>
      </c>
      <c r="D114">
        <v>16</v>
      </c>
      <c r="E114" s="2" t="s">
        <v>16</v>
      </c>
      <c r="F114" s="19" t="str">
        <f t="shared" si="5"/>
        <v>AlanSeveranceMGREATER DERRY TRACK CLUB</v>
      </c>
      <c r="G114" s="12">
        <v>1.4085648148148147E-2</v>
      </c>
      <c r="H114" s="19">
        <f>IF(C114="F",VLOOKUP(D114,'F 5K Road'!$A$2:$B$101,2,FALSE)*G114,VLOOKUP(D114,'M 5K Road'!$A$2:$B$101,2,FALSE)*G114)</f>
        <v>1.4085648148148147E-2</v>
      </c>
      <c r="I114" s="20">
        <f t="shared" si="4"/>
        <v>34</v>
      </c>
      <c r="J114" s="21">
        <f>VLOOKUP(I114,'Point Table'!A:B,2,FALSE)</f>
        <v>12.5</v>
      </c>
    </row>
    <row r="115" spans="1:30" ht="12.45" x14ac:dyDescent="0.3">
      <c r="A115" t="s">
        <v>193</v>
      </c>
      <c r="B115" t="s">
        <v>194</v>
      </c>
      <c r="C115" t="s">
        <v>37</v>
      </c>
      <c r="D115">
        <v>49</v>
      </c>
      <c r="E115" s="2" t="s">
        <v>17</v>
      </c>
      <c r="F115" s="19" t="str">
        <f t="shared" si="5"/>
        <v>BarryFitzgeraldMMILLENNIUM RUNNING</v>
      </c>
      <c r="G115" s="12">
        <v>1.6307870370370372E-2</v>
      </c>
      <c r="H115" s="19">
        <f>IF(C115="F",VLOOKUP(D115,'F 5K Road'!$A$2:$B$101,2,FALSE)*G115,VLOOKUP(D115,'M 5K Road'!$A$2:$B$101,2,FALSE)*G115)</f>
        <v>1.4458557870370373E-2</v>
      </c>
      <c r="I115" s="20">
        <f t="shared" si="4"/>
        <v>35</v>
      </c>
      <c r="J115" s="21">
        <f>VLOOKUP(I115,'Point Table'!A:B,2,FALSE)</f>
        <v>11.5</v>
      </c>
    </row>
    <row r="116" spans="1:30" ht="12.45" x14ac:dyDescent="0.3">
      <c r="A116" t="s">
        <v>76</v>
      </c>
      <c r="B116" t="s">
        <v>77</v>
      </c>
      <c r="C116" t="s">
        <v>37</v>
      </c>
      <c r="D116">
        <v>53</v>
      </c>
      <c r="E116" s="2" t="s">
        <v>15</v>
      </c>
      <c r="F116" s="19" t="str">
        <f t="shared" si="5"/>
        <v>MatthewShapiroMGATE CITY STRIDERS</v>
      </c>
      <c r="G116" s="12">
        <v>1.6909722222222222E-2</v>
      </c>
      <c r="H116" s="19">
        <f>IF(C116="F",VLOOKUP(D116,'F 5K Road'!$A$2:$B$101,2,FALSE)*G116,VLOOKUP(D116,'M 5K Road'!$A$2:$B$101,2,FALSE)*G116)</f>
        <v>1.45186875E-2</v>
      </c>
      <c r="I116" s="20">
        <f t="shared" si="4"/>
        <v>36</v>
      </c>
      <c r="J116" s="21">
        <f>VLOOKUP(I116,'Point Table'!A:B,2,FALSE)</f>
        <v>11</v>
      </c>
    </row>
    <row r="117" spans="1:30" ht="12.45" x14ac:dyDescent="0.3">
      <c r="A117" t="s">
        <v>195</v>
      </c>
      <c r="B117" t="s">
        <v>196</v>
      </c>
      <c r="C117" t="s">
        <v>37</v>
      </c>
      <c r="D117">
        <v>57</v>
      </c>
      <c r="E117" s="2" t="s">
        <v>19</v>
      </c>
      <c r="F117" s="19" t="str">
        <f t="shared" si="5"/>
        <v>TimothyChrysostomMGRANITE STATE RACING TEAM</v>
      </c>
      <c r="G117" s="12">
        <v>1.7534722222222222E-2</v>
      </c>
      <c r="H117" s="19">
        <f>IF(C117="F",VLOOKUP(D117,'F 5K Road'!$A$2:$B$101,2,FALSE)*G117,VLOOKUP(D117,'M 5K Road'!$A$2:$B$101,2,FALSE)*G117)</f>
        <v>1.4564340277777778E-2</v>
      </c>
      <c r="I117" s="20">
        <f t="shared" si="4"/>
        <v>37</v>
      </c>
      <c r="J117" s="21">
        <f>VLOOKUP(I117,'Point Table'!A:B,2,FALSE)</f>
        <v>10.5</v>
      </c>
    </row>
    <row r="118" spans="1:30" ht="12.45" x14ac:dyDescent="0.3">
      <c r="A118" s="3" t="s">
        <v>87</v>
      </c>
      <c r="B118" s="3" t="s">
        <v>88</v>
      </c>
      <c r="C118" s="3" t="s">
        <v>37</v>
      </c>
      <c r="D118" s="3">
        <v>62</v>
      </c>
      <c r="E118" s="2" t="s">
        <v>16</v>
      </c>
      <c r="F118" s="19" t="str">
        <f t="shared" si="5"/>
        <v>SeanCoyleMGREATER DERRY TRACK CLUB</v>
      </c>
      <c r="G118" s="12">
        <v>1.8645833333333334E-2</v>
      </c>
      <c r="H118" s="19">
        <f>IF(C118="F",VLOOKUP(D118,'F 5K Road'!$A$2:$B$101,2,FALSE)*G118,VLOOKUP(D118,'M 5K Road'!$A$2:$B$101,2,FALSE)*G118)</f>
        <v>1.4834625000000001E-2</v>
      </c>
      <c r="I118" s="20">
        <f t="shared" si="4"/>
        <v>38</v>
      </c>
      <c r="J118" s="21">
        <f>VLOOKUP(I118,'Point Table'!A:B,2,FALSE)</f>
        <v>10</v>
      </c>
    </row>
    <row r="119" spans="1:30" ht="12.45" x14ac:dyDescent="0.3">
      <c r="A119" t="s">
        <v>49</v>
      </c>
      <c r="B119" t="s">
        <v>124</v>
      </c>
      <c r="C119" t="s">
        <v>37</v>
      </c>
      <c r="D119">
        <v>71</v>
      </c>
      <c r="E119" s="2" t="s">
        <v>17</v>
      </c>
      <c r="F119" s="19" t="str">
        <f t="shared" si="5"/>
        <v>ThomasConleyMMILLENNIUM RUNNING</v>
      </c>
      <c r="G119" s="12">
        <v>2.0416666666666666E-2</v>
      </c>
      <c r="H119" s="19">
        <f>IF(C119="F",VLOOKUP(D119,'F 5K Road'!$A$2:$B$101,2,FALSE)*G119,VLOOKUP(D119,'M 5K Road'!$A$2:$B$101,2,FALSE)*G119)</f>
        <v>1.4859249999999999E-2</v>
      </c>
      <c r="I119" s="20">
        <f t="shared" si="4"/>
        <v>39</v>
      </c>
      <c r="J119" s="21">
        <f>VLOOKUP(I119,'Point Table'!A:B,2,FALSE)</f>
        <v>9.5</v>
      </c>
    </row>
    <row r="120" spans="1:30" ht="12.45" x14ac:dyDescent="0.3">
      <c r="A120" t="s">
        <v>197</v>
      </c>
      <c r="B120" t="s">
        <v>198</v>
      </c>
      <c r="C120" t="s">
        <v>37</v>
      </c>
      <c r="D120">
        <v>54</v>
      </c>
      <c r="E120" s="2" t="s">
        <v>17</v>
      </c>
      <c r="F120" s="19" t="str">
        <f t="shared" si="5"/>
        <v>DougChapmanMMILLENNIUM RUNNING</v>
      </c>
      <c r="G120" s="12">
        <v>1.7719907407407406E-2</v>
      </c>
      <c r="H120" s="19">
        <f>IF(C120="F",VLOOKUP(D120,'F 5K Road'!$A$2:$B$101,2,FALSE)*G120,VLOOKUP(D120,'M 5K Road'!$A$2:$B$101,2,FALSE)*G120)</f>
        <v>1.5090273148148148E-2</v>
      </c>
      <c r="I120" s="20">
        <f t="shared" si="4"/>
        <v>40</v>
      </c>
      <c r="J120" s="21">
        <f>VLOOKUP(I120,'Point Table'!A:B,2,FALSE)</f>
        <v>9</v>
      </c>
    </row>
    <row r="121" spans="1:30" ht="12.45" x14ac:dyDescent="0.3">
      <c r="A121" t="s">
        <v>199</v>
      </c>
      <c r="B121" t="s">
        <v>200</v>
      </c>
      <c r="C121" t="s">
        <v>37</v>
      </c>
      <c r="D121">
        <v>15</v>
      </c>
      <c r="E121" s="2" t="s">
        <v>17</v>
      </c>
      <c r="F121" s="19" t="str">
        <f t="shared" si="5"/>
        <v>LeightonKlugMMILLENNIUM RUNNING</v>
      </c>
      <c r="G121" s="12">
        <v>1.5150462962962963E-2</v>
      </c>
      <c r="H121" s="19">
        <f>IF(C121="F",VLOOKUP(D121,'F 5K Road'!$A$2:$B$101,2,FALSE)*G121,VLOOKUP(D121,'M 5K Road'!$A$2:$B$101,2,FALSE)*G121)</f>
        <v>1.5150462962962963E-2</v>
      </c>
      <c r="I121" s="20">
        <f t="shared" si="4"/>
        <v>41</v>
      </c>
      <c r="J121" s="21">
        <f>VLOOKUP(I121,'Point Table'!A:B,2,FALSE)</f>
        <v>8.6999999999999993</v>
      </c>
      <c r="O121" s="8"/>
      <c r="Q121" s="9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2.45" x14ac:dyDescent="0.3">
      <c r="A122" t="s">
        <v>201</v>
      </c>
      <c r="B122" t="s">
        <v>202</v>
      </c>
      <c r="C122" t="s">
        <v>37</v>
      </c>
      <c r="D122">
        <v>64</v>
      </c>
      <c r="E122" s="2" t="s">
        <v>16</v>
      </c>
      <c r="F122" s="19" t="str">
        <f t="shared" si="5"/>
        <v>DouglasPhairMGREATER DERRY TRACK CLUB</v>
      </c>
      <c r="G122" s="12">
        <v>1.9664351851851853E-2</v>
      </c>
      <c r="H122" s="19">
        <f>IF(C122="F",VLOOKUP(D122,'F 5K Road'!$A$2:$B$101,2,FALSE)*G122,VLOOKUP(D122,'M 5K Road'!$A$2:$B$101,2,FALSE)*G122)</f>
        <v>1.5369657407407408E-2</v>
      </c>
      <c r="I122" s="20">
        <f t="shared" si="4"/>
        <v>42</v>
      </c>
      <c r="J122" s="21">
        <f>VLOOKUP(I122,'Point Table'!A:B,2,FALSE)</f>
        <v>8.4</v>
      </c>
      <c r="O122" s="8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2.45" x14ac:dyDescent="0.3">
      <c r="A123" t="s">
        <v>97</v>
      </c>
      <c r="B123" t="s">
        <v>203</v>
      </c>
      <c r="C123" t="s">
        <v>37</v>
      </c>
      <c r="D123">
        <v>48</v>
      </c>
      <c r="E123" s="2" t="s">
        <v>17</v>
      </c>
      <c r="F123" s="19" t="str">
        <f t="shared" si="5"/>
        <v>EricChorneyMMILLENNIUM RUNNING</v>
      </c>
      <c r="G123" s="12">
        <v>1.7361111111111112E-2</v>
      </c>
      <c r="H123" s="19">
        <f>IF(C123="F",VLOOKUP(D123,'F 5K Road'!$A$2:$B$101,2,FALSE)*G123,VLOOKUP(D123,'M 5K Road'!$A$2:$B$101,2,FALSE)*G123)</f>
        <v>1.551388888888889E-2</v>
      </c>
      <c r="I123" s="20">
        <f t="shared" si="4"/>
        <v>43</v>
      </c>
      <c r="J123" s="21">
        <f>VLOOKUP(I123,'Point Table'!A:B,2,FALSE)</f>
        <v>8.1</v>
      </c>
    </row>
    <row r="124" spans="1:30" ht="12.45" x14ac:dyDescent="0.3">
      <c r="A124" t="s">
        <v>93</v>
      </c>
      <c r="B124" t="s">
        <v>94</v>
      </c>
      <c r="C124" t="s">
        <v>37</v>
      </c>
      <c r="D124">
        <v>41</v>
      </c>
      <c r="E124" s="2" t="s">
        <v>16</v>
      </c>
      <c r="F124" s="19" t="str">
        <f t="shared" si="5"/>
        <v>ChristophJaegerMGREATER DERRY TRACK CLUB</v>
      </c>
      <c r="G124" s="12">
        <v>1.6481481481481482E-2</v>
      </c>
      <c r="H124" s="19">
        <f>IF(C124="F",VLOOKUP(D124,'F 5K Road'!$A$2:$B$101,2,FALSE)*G124,VLOOKUP(D124,'M 5K Road'!$A$2:$B$101,2,FALSE)*G124)</f>
        <v>1.5535444444444445E-2</v>
      </c>
      <c r="I124" s="20">
        <f t="shared" si="4"/>
        <v>44</v>
      </c>
      <c r="J124" s="21">
        <f>VLOOKUP(I124,'Point Table'!A:B,2,FALSE)</f>
        <v>7.8</v>
      </c>
    </row>
    <row r="125" spans="1:30" ht="12.45" x14ac:dyDescent="0.3">
      <c r="A125" t="s">
        <v>204</v>
      </c>
      <c r="B125" t="s">
        <v>205</v>
      </c>
      <c r="C125" t="s">
        <v>37</v>
      </c>
      <c r="D125">
        <v>67</v>
      </c>
      <c r="E125" s="2" t="s">
        <v>16</v>
      </c>
      <c r="F125" s="19" t="str">
        <f t="shared" si="5"/>
        <v>JimPetersMGREATER DERRY TRACK CLUB</v>
      </c>
      <c r="G125" s="12">
        <v>2.0486111111111111E-2</v>
      </c>
      <c r="H125" s="19">
        <f>IF(C125="F",VLOOKUP(D125,'F 5K Road'!$A$2:$B$101,2,FALSE)*G125,VLOOKUP(D125,'M 5K Road'!$A$2:$B$101,2,FALSE)*G125)</f>
        <v>1.5581736111111112E-2</v>
      </c>
      <c r="I125" s="20">
        <f t="shared" si="4"/>
        <v>45</v>
      </c>
      <c r="J125" s="21">
        <f>VLOOKUP(I125,'Point Table'!A:B,2,FALSE)</f>
        <v>7.5</v>
      </c>
    </row>
    <row r="126" spans="1:30" ht="12.45" x14ac:dyDescent="0.3">
      <c r="A126" t="s">
        <v>206</v>
      </c>
      <c r="B126" t="s">
        <v>207</v>
      </c>
      <c r="C126" t="s">
        <v>37</v>
      </c>
      <c r="D126">
        <v>58</v>
      </c>
      <c r="E126" s="2" t="s">
        <v>17</v>
      </c>
      <c r="F126" s="19" t="str">
        <f t="shared" si="5"/>
        <v>ChristopherBaermanMMILLENNIUM RUNNING</v>
      </c>
      <c r="G126" s="12">
        <v>1.8958333333333334E-2</v>
      </c>
      <c r="H126" s="19">
        <f>IF(C126="F",VLOOKUP(D126,'F 5K Road'!$A$2:$B$101,2,FALSE)*G126,VLOOKUP(D126,'M 5K Road'!$A$2:$B$101,2,FALSE)*G126)</f>
        <v>1.5614083333333334E-2</v>
      </c>
      <c r="I126" s="20">
        <f t="shared" si="4"/>
        <v>46</v>
      </c>
      <c r="J126" s="21">
        <f>VLOOKUP(I126,'Point Table'!A:B,2,FALSE)</f>
        <v>7.25</v>
      </c>
      <c r="O126" s="6"/>
      <c r="Q126" s="9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2.45" x14ac:dyDescent="0.3">
      <c r="A127" t="s">
        <v>97</v>
      </c>
      <c r="B127" t="s">
        <v>98</v>
      </c>
      <c r="C127" t="s">
        <v>37</v>
      </c>
      <c r="D127">
        <v>45</v>
      </c>
      <c r="E127" s="2" t="s">
        <v>17</v>
      </c>
      <c r="F127" s="19" t="str">
        <f t="shared" si="5"/>
        <v>EricBoucherMMILLENNIUM RUNNING</v>
      </c>
      <c r="G127" s="12">
        <v>1.7083333333333332E-2</v>
      </c>
      <c r="H127" s="19">
        <f>IF(C127="F",VLOOKUP(D127,'F 5K Road'!$A$2:$B$101,2,FALSE)*G127,VLOOKUP(D127,'M 5K Road'!$A$2:$B$101,2,FALSE)*G127)</f>
        <v>1.5624416666666665E-2</v>
      </c>
      <c r="I127" s="20">
        <f t="shared" si="4"/>
        <v>47</v>
      </c>
      <c r="J127" s="21">
        <f>VLOOKUP(I127,'Point Table'!A:B,2,FALSE)</f>
        <v>7</v>
      </c>
    </row>
    <row r="128" spans="1:30" ht="12.45" x14ac:dyDescent="0.3">
      <c r="A128" t="s">
        <v>206</v>
      </c>
      <c r="B128" t="s">
        <v>208</v>
      </c>
      <c r="C128" t="s">
        <v>37</v>
      </c>
      <c r="D128">
        <v>32</v>
      </c>
      <c r="E128" s="2" t="s">
        <v>16</v>
      </c>
      <c r="F128" s="19" t="str">
        <f t="shared" si="5"/>
        <v>ChristopherForbesMGREATER DERRY TRACK CLUB</v>
      </c>
      <c r="G128" s="12">
        <v>1.5752314814814816E-2</v>
      </c>
      <c r="H128" s="19">
        <f>IF(C128="F",VLOOKUP(D128,'F 5K Road'!$A$2:$B$101,2,FALSE)*G128,VLOOKUP(D128,'M 5K Road'!$A$2:$B$101,2,FALSE)*G128)</f>
        <v>1.5703482638888891E-2</v>
      </c>
      <c r="I128" s="20">
        <f t="shared" si="4"/>
        <v>48</v>
      </c>
      <c r="J128" s="21">
        <f>VLOOKUP(I128,'Point Table'!A:B,2,FALSE)</f>
        <v>6.75</v>
      </c>
      <c r="O128" s="6"/>
      <c r="P128" s="6"/>
      <c r="Q128" s="9"/>
      <c r="Z128" s="2"/>
      <c r="AA128" s="2"/>
      <c r="AB128" s="2"/>
      <c r="AC128" s="2"/>
      <c r="AD128" s="2"/>
    </row>
    <row r="129" spans="1:30" ht="12.45" x14ac:dyDescent="0.3">
      <c r="A129" t="s">
        <v>209</v>
      </c>
      <c r="B129" t="s">
        <v>210</v>
      </c>
      <c r="C129" t="s">
        <v>37</v>
      </c>
      <c r="D129">
        <v>42</v>
      </c>
      <c r="E129" s="2" t="s">
        <v>17</v>
      </c>
      <c r="F129" s="19" t="str">
        <f t="shared" si="5"/>
        <v>RaimoKalviMMILLENNIUM RUNNING</v>
      </c>
      <c r="G129" s="12">
        <v>1.7037037037037038E-2</v>
      </c>
      <c r="H129" s="19">
        <f>IF(C129="F",VLOOKUP(D129,'F 5K Road'!$A$2:$B$101,2,FALSE)*G129,VLOOKUP(D129,'M 5K Road'!$A$2:$B$101,2,FALSE)*G129)</f>
        <v>1.5939851851851851E-2</v>
      </c>
      <c r="I129" s="20">
        <f t="shared" si="4"/>
        <v>49</v>
      </c>
      <c r="J129" s="21">
        <f>VLOOKUP(I129,'Point Table'!A:B,2,FALSE)</f>
        <v>6.5</v>
      </c>
      <c r="O129" s="6"/>
      <c r="P129" s="6"/>
      <c r="Q129" s="9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2.45" x14ac:dyDescent="0.3">
      <c r="A130" t="s">
        <v>164</v>
      </c>
      <c r="B130" t="s">
        <v>92</v>
      </c>
      <c r="C130" t="s">
        <v>37</v>
      </c>
      <c r="D130">
        <v>24</v>
      </c>
      <c r="E130" s="2" t="s">
        <v>16</v>
      </c>
      <c r="F130" s="19" t="str">
        <f t="shared" ref="F130:F154" si="6">A130&amp;B130&amp;C130&amp;E130</f>
        <v>KyleHoglundMGREATER DERRY TRACK CLUB</v>
      </c>
      <c r="G130" s="12">
        <v>1.5995370370370372E-2</v>
      </c>
      <c r="H130" s="19">
        <f>IF(C130="F",VLOOKUP(D130,'F 5K Road'!$A$2:$B$101,2,FALSE)*G130,VLOOKUP(D130,'M 5K Road'!$A$2:$B$101,2,FALSE)*G130)</f>
        <v>1.5995370370370372E-2</v>
      </c>
      <c r="I130" s="20">
        <f t="shared" si="4"/>
        <v>50</v>
      </c>
      <c r="J130" s="21">
        <f>VLOOKUP(I130,'Point Table'!A:B,2,FALSE)</f>
        <v>6.25</v>
      </c>
    </row>
    <row r="131" spans="1:30" ht="12.45" x14ac:dyDescent="0.3">
      <c r="A131" t="s">
        <v>64</v>
      </c>
      <c r="B131" t="s">
        <v>211</v>
      </c>
      <c r="C131" t="s">
        <v>37</v>
      </c>
      <c r="D131">
        <v>46</v>
      </c>
      <c r="E131" s="2" t="s">
        <v>15</v>
      </c>
      <c r="F131" s="19" t="str">
        <f t="shared" si="6"/>
        <v>StephenRouleauMGATE CITY STRIDERS</v>
      </c>
      <c r="G131" s="12">
        <v>1.7708333333333333E-2</v>
      </c>
      <c r="H131" s="19">
        <f>IF(C131="F",VLOOKUP(D131,'F 5K Road'!$A$2:$B$101,2,FALSE)*G131,VLOOKUP(D131,'M 5K Road'!$A$2:$B$101,2,FALSE)*G131)</f>
        <v>1.6072083333333331E-2</v>
      </c>
      <c r="I131" s="20">
        <f t="shared" ref="I131:I154" si="7">COUNTIFS($C$2:$C$300,C131,$H$2:$H$300,"&lt;"&amp;H131)+1</f>
        <v>51</v>
      </c>
      <c r="J131" s="21">
        <f>VLOOKUP(I131,'Point Table'!A:B,2,FALSE)</f>
        <v>6</v>
      </c>
      <c r="O131" s="6"/>
      <c r="P131" s="6"/>
      <c r="Q131" s="9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2.45" x14ac:dyDescent="0.3">
      <c r="A132" t="s">
        <v>82</v>
      </c>
      <c r="B132" t="s">
        <v>83</v>
      </c>
      <c r="C132" t="s">
        <v>37</v>
      </c>
      <c r="D132">
        <v>7</v>
      </c>
      <c r="E132" s="2" t="s">
        <v>16</v>
      </c>
      <c r="F132" s="19" t="str">
        <f t="shared" si="6"/>
        <v>ParkerRizzoMGREATER DERRY TRACK CLUB</v>
      </c>
      <c r="G132" s="12">
        <v>1.6192129629629629E-2</v>
      </c>
      <c r="H132" s="19">
        <f>IF(C132="F",VLOOKUP(D132,'F 5K Road'!$A$2:$B$101,2,FALSE)*G132,VLOOKUP(D132,'M 5K Road'!$A$2:$B$101,2,FALSE)*G132)</f>
        <v>1.6192129629629629E-2</v>
      </c>
      <c r="I132" s="20">
        <f t="shared" si="7"/>
        <v>52</v>
      </c>
      <c r="J132" s="21">
        <f>VLOOKUP(I132,'Point Table'!A:B,2,FALSE)</f>
        <v>5.75</v>
      </c>
    </row>
    <row r="133" spans="1:30" ht="12.45" x14ac:dyDescent="0.3">
      <c r="A133" t="s">
        <v>212</v>
      </c>
      <c r="B133" t="s">
        <v>213</v>
      </c>
      <c r="C133" t="s">
        <v>37</v>
      </c>
      <c r="D133">
        <v>42</v>
      </c>
      <c r="E133" s="2" t="s">
        <v>15</v>
      </c>
      <c r="F133" s="19" t="str">
        <f t="shared" si="6"/>
        <v>IsaacHornMGATE CITY STRIDERS</v>
      </c>
      <c r="G133" s="12">
        <v>1.7511574074074075E-2</v>
      </c>
      <c r="H133" s="19">
        <f>IF(C133="F",VLOOKUP(D133,'F 5K Road'!$A$2:$B$101,2,FALSE)*G133,VLOOKUP(D133,'M 5K Road'!$A$2:$B$101,2,FALSE)*G133)</f>
        <v>1.6383828703703706E-2</v>
      </c>
      <c r="I133" s="20">
        <f t="shared" si="7"/>
        <v>53</v>
      </c>
      <c r="J133" s="21">
        <f>VLOOKUP(I133,'Point Table'!A:B,2,FALSE)</f>
        <v>5.5</v>
      </c>
      <c r="O133" s="8"/>
      <c r="P133" s="6"/>
      <c r="Q133" s="9"/>
      <c r="W133" s="2"/>
      <c r="AA133" s="2"/>
      <c r="AB133" s="2"/>
      <c r="AC133" s="2"/>
      <c r="AD133" s="2"/>
    </row>
    <row r="134" spans="1:30" ht="12.45" x14ac:dyDescent="0.3">
      <c r="A134" t="s">
        <v>214</v>
      </c>
      <c r="B134" t="s">
        <v>215</v>
      </c>
      <c r="C134" t="s">
        <v>37</v>
      </c>
      <c r="D134">
        <v>60</v>
      </c>
      <c r="E134" s="2" t="s">
        <v>19</v>
      </c>
      <c r="F134" s="19" t="str">
        <f t="shared" si="6"/>
        <v>DominicGeffkenMGRANITE STATE RACING TEAM</v>
      </c>
      <c r="G134" s="12">
        <v>2.0347222222222221E-2</v>
      </c>
      <c r="H134" s="19">
        <f>IF(C134="F",VLOOKUP(D134,'F 5K Road'!$A$2:$B$101,2,FALSE)*G134,VLOOKUP(D134,'M 5K Road'!$A$2:$B$101,2,FALSE)*G134)</f>
        <v>1.6473111111111109E-2</v>
      </c>
      <c r="I134" s="20">
        <f t="shared" si="7"/>
        <v>54</v>
      </c>
      <c r="J134" s="21">
        <f>VLOOKUP(I134,'Point Table'!A:B,2,FALSE)</f>
        <v>5.25</v>
      </c>
      <c r="O134" s="8"/>
      <c r="P134" s="6"/>
      <c r="Q134" s="9"/>
      <c r="Z134" s="2"/>
      <c r="AA134" s="2"/>
      <c r="AB134" s="2"/>
      <c r="AC134" s="2"/>
      <c r="AD134" s="2"/>
    </row>
    <row r="135" spans="1:30" ht="12.45" x14ac:dyDescent="0.3">
      <c r="A135" t="s">
        <v>216</v>
      </c>
      <c r="B135" t="s">
        <v>217</v>
      </c>
      <c r="C135" t="s">
        <v>37</v>
      </c>
      <c r="D135">
        <v>70</v>
      </c>
      <c r="E135" s="2" t="s">
        <v>16</v>
      </c>
      <c r="F135" s="19" t="str">
        <f t="shared" si="6"/>
        <v>GarySomogieMGREATER DERRY TRACK CLUB</v>
      </c>
      <c r="G135" s="12">
        <v>2.2430555555555554E-2</v>
      </c>
      <c r="H135" s="19">
        <f>IF(C135="F",VLOOKUP(D135,'F 5K Road'!$A$2:$B$101,2,FALSE)*G135,VLOOKUP(D135,'M 5K Road'!$A$2:$B$101,2,FALSE)*G135)</f>
        <v>1.6529076388888887E-2</v>
      </c>
      <c r="I135" s="20">
        <f t="shared" si="7"/>
        <v>55</v>
      </c>
      <c r="J135" s="21">
        <f>VLOOKUP(I135,'Point Table'!A:B,2,FALSE)</f>
        <v>5</v>
      </c>
    </row>
    <row r="136" spans="1:30" ht="12.45" x14ac:dyDescent="0.3">
      <c r="A136" t="s">
        <v>218</v>
      </c>
      <c r="B136" t="s">
        <v>219</v>
      </c>
      <c r="C136" t="s">
        <v>37</v>
      </c>
      <c r="D136">
        <v>41</v>
      </c>
      <c r="E136" s="2" t="s">
        <v>17</v>
      </c>
      <c r="F136" s="19" t="str">
        <f t="shared" si="6"/>
        <v>JeffTobineMMILLENNIUM RUNNING</v>
      </c>
      <c r="G136" s="12">
        <v>1.7743055555555557E-2</v>
      </c>
      <c r="H136" s="19">
        <f>IF(C136="F",VLOOKUP(D136,'F 5K Road'!$A$2:$B$101,2,FALSE)*G136,VLOOKUP(D136,'M 5K Road'!$A$2:$B$101,2,FALSE)*G136)</f>
        <v>1.6724604166666667E-2</v>
      </c>
      <c r="I136" s="20">
        <f t="shared" si="7"/>
        <v>56</v>
      </c>
      <c r="J136" s="21">
        <f>VLOOKUP(I136,'Point Table'!A:B,2,FALSE)</f>
        <v>4.75</v>
      </c>
      <c r="O136" s="6"/>
      <c r="P136" s="6"/>
      <c r="Q136" s="9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2.45" x14ac:dyDescent="0.3">
      <c r="A137" t="s">
        <v>46</v>
      </c>
      <c r="B137" t="s">
        <v>200</v>
      </c>
      <c r="C137" t="s">
        <v>37</v>
      </c>
      <c r="D137">
        <v>49</v>
      </c>
      <c r="E137" s="2" t="s">
        <v>17</v>
      </c>
      <c r="F137" s="19" t="str">
        <f t="shared" si="6"/>
        <v>MichaelKlugMMILLENNIUM RUNNING</v>
      </c>
      <c r="G137" s="12">
        <v>1.9108796296296297E-2</v>
      </c>
      <c r="H137" s="19">
        <f>IF(C137="F",VLOOKUP(D137,'F 5K Road'!$A$2:$B$101,2,FALSE)*G137,VLOOKUP(D137,'M 5K Road'!$A$2:$B$101,2,FALSE)*G137)</f>
        <v>1.6941858796296297E-2</v>
      </c>
      <c r="I137" s="20">
        <f t="shared" si="7"/>
        <v>57</v>
      </c>
      <c r="J137" s="21">
        <f>VLOOKUP(I137,'Point Table'!A:B,2,FALSE)</f>
        <v>4.5</v>
      </c>
      <c r="O137" s="6"/>
      <c r="Q137" s="9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2.45" x14ac:dyDescent="0.3">
      <c r="A138" t="s">
        <v>220</v>
      </c>
      <c r="B138" t="s">
        <v>221</v>
      </c>
      <c r="C138" t="s">
        <v>37</v>
      </c>
      <c r="D138">
        <v>39</v>
      </c>
      <c r="E138" s="2" t="s">
        <v>16</v>
      </c>
      <c r="F138" s="19" t="str">
        <f t="shared" si="6"/>
        <v>RonaldGallantMGREATER DERRY TRACK CLUB</v>
      </c>
      <c r="G138" s="12">
        <v>1.7719907407407406E-2</v>
      </c>
      <c r="H138" s="19">
        <f>IF(C138="F",VLOOKUP(D138,'F 5K Road'!$A$2:$B$101,2,FALSE)*G138,VLOOKUP(D138,'M 5K Road'!$A$2:$B$101,2,FALSE)*G138)</f>
        <v>1.6950863425925927E-2</v>
      </c>
      <c r="I138" s="20">
        <f t="shared" si="7"/>
        <v>58</v>
      </c>
      <c r="J138" s="21">
        <f>VLOOKUP(I138,'Point Table'!A:B,2,FALSE)</f>
        <v>4.25</v>
      </c>
      <c r="O138" s="6"/>
      <c r="P138" s="6"/>
      <c r="Q138" s="9"/>
      <c r="Z138" s="2"/>
      <c r="AA138" s="2"/>
      <c r="AB138" s="2"/>
      <c r="AC138" s="2"/>
      <c r="AD138" s="2"/>
    </row>
    <row r="139" spans="1:30" ht="12.45" x14ac:dyDescent="0.3">
      <c r="A139" t="s">
        <v>68</v>
      </c>
      <c r="B139" t="s">
        <v>69</v>
      </c>
      <c r="C139" t="s">
        <v>37</v>
      </c>
      <c r="D139">
        <v>29</v>
      </c>
      <c r="E139" s="2" t="s">
        <v>16</v>
      </c>
      <c r="F139" s="19" t="str">
        <f t="shared" si="6"/>
        <v>JeremySayersMGREATER DERRY TRACK CLUB</v>
      </c>
      <c r="G139" s="12">
        <v>1.7395833333333333E-2</v>
      </c>
      <c r="H139" s="19">
        <f>IF(C139="F",VLOOKUP(D139,'F 5K Road'!$A$2:$B$101,2,FALSE)*G139,VLOOKUP(D139,'M 5K Road'!$A$2:$B$101,2,FALSE)*G139)</f>
        <v>1.7395833333333333E-2</v>
      </c>
      <c r="I139" s="20">
        <f t="shared" si="7"/>
        <v>59</v>
      </c>
      <c r="J139" s="21">
        <f>VLOOKUP(I139,'Point Table'!A:B,2,FALSE)</f>
        <v>4</v>
      </c>
    </row>
    <row r="140" spans="1:30" ht="12.45" x14ac:dyDescent="0.3">
      <c r="A140" t="s">
        <v>44</v>
      </c>
      <c r="B140" t="s">
        <v>83</v>
      </c>
      <c r="C140" t="s">
        <v>37</v>
      </c>
      <c r="D140">
        <v>36</v>
      </c>
      <c r="E140" s="2" t="s">
        <v>16</v>
      </c>
      <c r="F140" s="19" t="str">
        <f t="shared" si="6"/>
        <v>JoeRizzoMGREATER DERRY TRACK CLUB</v>
      </c>
      <c r="G140" s="12">
        <v>1.8877314814814816E-2</v>
      </c>
      <c r="H140" s="19">
        <f>IF(C140="F",VLOOKUP(D140,'F 5K Road'!$A$2:$B$101,2,FALSE)*G140,VLOOKUP(D140,'M 5K Road'!$A$2:$B$101,2,FALSE)*G140)</f>
        <v>1.8454462962962964E-2</v>
      </c>
      <c r="I140" s="20">
        <f t="shared" si="7"/>
        <v>60</v>
      </c>
      <c r="J140" s="21">
        <f>VLOOKUP(I140,'Point Table'!A:B,2,FALSE)</f>
        <v>3.75</v>
      </c>
      <c r="O140" s="6"/>
      <c r="Q140" s="9"/>
      <c r="W140" s="2"/>
      <c r="X140" s="2"/>
      <c r="Y140" s="2"/>
      <c r="Z140" s="2"/>
      <c r="AA140" s="2"/>
      <c r="AB140" s="2"/>
      <c r="AC140" s="2"/>
      <c r="AD140" s="2"/>
    </row>
    <row r="141" spans="1:30" ht="12.45" x14ac:dyDescent="0.3">
      <c r="A141" t="s">
        <v>222</v>
      </c>
      <c r="B141" t="s">
        <v>223</v>
      </c>
      <c r="C141" t="s">
        <v>37</v>
      </c>
      <c r="D141">
        <v>79</v>
      </c>
      <c r="E141" s="2" t="s">
        <v>15</v>
      </c>
      <c r="F141" s="19" t="str">
        <f t="shared" si="6"/>
        <v>RaymondBoutotteMGATE CITY STRIDERS</v>
      </c>
      <c r="G141" s="12">
        <v>2.931712962962963E-2</v>
      </c>
      <c r="H141" s="19">
        <f>IF(C141="F",VLOOKUP(D141,'F 5K Road'!$A$2:$B$101,2,FALSE)*G141,VLOOKUP(D141,'M 5K Road'!$A$2:$B$101,2,FALSE)*G141)</f>
        <v>1.8581196759259261E-2</v>
      </c>
      <c r="I141" s="20">
        <f t="shared" si="7"/>
        <v>61</v>
      </c>
      <c r="J141" s="21">
        <f>VLOOKUP(I141,'Point Table'!A:B,2,FALSE)</f>
        <v>3.5</v>
      </c>
    </row>
    <row r="142" spans="1:30" ht="12.45" x14ac:dyDescent="0.3">
      <c r="A142" t="s">
        <v>224</v>
      </c>
      <c r="B142" t="s">
        <v>225</v>
      </c>
      <c r="C142" t="s">
        <v>37</v>
      </c>
      <c r="D142">
        <v>73</v>
      </c>
      <c r="E142" s="2" t="s">
        <v>17</v>
      </c>
      <c r="F142" s="19" t="str">
        <f t="shared" si="6"/>
        <v>FrederickAndersonMMILLENNIUM RUNNING</v>
      </c>
      <c r="G142" s="12">
        <v>2.6296296296296297E-2</v>
      </c>
      <c r="H142" s="19">
        <f>IF(C142="F",VLOOKUP(D142,'F 5K Road'!$A$2:$B$101,2,FALSE)*G142,VLOOKUP(D142,'M 5K Road'!$A$2:$B$101,2,FALSE)*G142)</f>
        <v>1.8615148148148148E-2</v>
      </c>
      <c r="I142" s="20">
        <f t="shared" si="7"/>
        <v>62</v>
      </c>
      <c r="J142" s="21">
        <f>VLOOKUP(I142,'Point Table'!A:B,2,FALSE)</f>
        <v>3.25</v>
      </c>
      <c r="O142" s="6"/>
      <c r="Q142" s="9"/>
      <c r="W142" s="2"/>
      <c r="X142" s="2"/>
      <c r="Y142" s="2"/>
      <c r="Z142" s="2"/>
      <c r="AA142" s="2"/>
      <c r="AB142" s="2"/>
      <c r="AC142" s="2"/>
      <c r="AD142" s="2"/>
    </row>
    <row r="143" spans="1:30" ht="12.45" x14ac:dyDescent="0.3">
      <c r="A143" t="s">
        <v>145</v>
      </c>
      <c r="B143" t="s">
        <v>146</v>
      </c>
      <c r="C143" t="s">
        <v>37</v>
      </c>
      <c r="D143">
        <v>73</v>
      </c>
      <c r="E143" s="2" t="s">
        <v>17</v>
      </c>
      <c r="F143" s="19" t="str">
        <f t="shared" si="6"/>
        <v>GeorgeSheldonMMILLENNIUM RUNNING</v>
      </c>
      <c r="G143" s="12">
        <v>2.6435185185185187E-2</v>
      </c>
      <c r="H143" s="19">
        <f>IF(C143="F",VLOOKUP(D143,'F 5K Road'!$A$2:$B$101,2,FALSE)*G143,VLOOKUP(D143,'M 5K Road'!$A$2:$B$101,2,FALSE)*G143)</f>
        <v>1.8713467592592594E-2</v>
      </c>
      <c r="I143" s="20">
        <f t="shared" si="7"/>
        <v>63</v>
      </c>
      <c r="J143" s="21">
        <f>VLOOKUP(I143,'Point Table'!A:B,2,FALSE)</f>
        <v>3</v>
      </c>
    </row>
    <row r="144" spans="1:30" ht="12.45" x14ac:dyDescent="0.3">
      <c r="A144" t="s">
        <v>226</v>
      </c>
      <c r="B144" t="s">
        <v>227</v>
      </c>
      <c r="C144" t="s">
        <v>37</v>
      </c>
      <c r="D144">
        <v>52</v>
      </c>
      <c r="E144" s="2" t="s">
        <v>17</v>
      </c>
      <c r="F144" s="19" t="str">
        <f t="shared" si="6"/>
        <v>JonBurpeeMMILLENNIUM RUNNING</v>
      </c>
      <c r="G144" s="12">
        <v>2.1770833333333333E-2</v>
      </c>
      <c r="H144" s="19">
        <f>IF(C144="F",VLOOKUP(D144,'F 5K Road'!$A$2:$B$101,2,FALSE)*G144,VLOOKUP(D144,'M 5K Road'!$A$2:$B$101,2,FALSE)*G144)</f>
        <v>1.8844833333333335E-2</v>
      </c>
      <c r="I144" s="20">
        <f t="shared" si="7"/>
        <v>64</v>
      </c>
      <c r="J144" s="21">
        <f>VLOOKUP(I144,'Point Table'!A:B,2,FALSE)</f>
        <v>2.8</v>
      </c>
    </row>
    <row r="145" spans="1:30" ht="12.45" x14ac:dyDescent="0.3">
      <c r="A145" t="s">
        <v>228</v>
      </c>
      <c r="B145" t="s">
        <v>183</v>
      </c>
      <c r="C145" t="s">
        <v>37</v>
      </c>
      <c r="D145">
        <v>19</v>
      </c>
      <c r="E145" s="2" t="s">
        <v>16</v>
      </c>
      <c r="F145" s="19" t="str">
        <f t="shared" si="6"/>
        <v>JackAlizioMGREATER DERRY TRACK CLUB</v>
      </c>
      <c r="G145" s="12">
        <v>1.9270833333333334E-2</v>
      </c>
      <c r="H145" s="19">
        <f>IF(C145="F",VLOOKUP(D145,'F 5K Road'!$A$2:$B$101,2,FALSE)*G145,VLOOKUP(D145,'M 5K Road'!$A$2:$B$101,2,FALSE)*G145)</f>
        <v>1.9270833333333334E-2</v>
      </c>
      <c r="I145" s="20">
        <f t="shared" si="7"/>
        <v>65</v>
      </c>
      <c r="J145" s="21">
        <f>VLOOKUP(I145,'Point Table'!A:B,2,FALSE)</f>
        <v>2.6</v>
      </c>
    </row>
    <row r="146" spans="1:30" ht="12.45" x14ac:dyDescent="0.3">
      <c r="A146" t="s">
        <v>127</v>
      </c>
      <c r="B146" t="s">
        <v>128</v>
      </c>
      <c r="C146" t="s">
        <v>37</v>
      </c>
      <c r="D146">
        <v>46</v>
      </c>
      <c r="E146" s="2" t="s">
        <v>16</v>
      </c>
      <c r="F146" s="19" t="str">
        <f t="shared" si="6"/>
        <v>SharadVidyarthyMGREATER DERRY TRACK CLUB</v>
      </c>
      <c r="G146" s="12">
        <v>2.2604166666666668E-2</v>
      </c>
      <c r="H146" s="19">
        <f>IF(C146="F",VLOOKUP(D146,'F 5K Road'!$A$2:$B$101,2,FALSE)*G146,VLOOKUP(D146,'M 5K Road'!$A$2:$B$101,2,FALSE)*G146)</f>
        <v>2.0515541666666668E-2</v>
      </c>
      <c r="I146" s="20">
        <f t="shared" si="7"/>
        <v>66</v>
      </c>
      <c r="J146" s="21">
        <f>VLOOKUP(I146,'Point Table'!A:B,2,FALSE)</f>
        <v>2.4</v>
      </c>
    </row>
    <row r="147" spans="1:30" ht="12.45" x14ac:dyDescent="0.3">
      <c r="A147" t="s">
        <v>135</v>
      </c>
      <c r="B147" t="s">
        <v>136</v>
      </c>
      <c r="C147" t="s">
        <v>37</v>
      </c>
      <c r="D147">
        <v>59</v>
      </c>
      <c r="E147" s="2" t="s">
        <v>17</v>
      </c>
      <c r="F147" s="19" t="str">
        <f t="shared" si="6"/>
        <v>AlanCamusoMMILLENNIUM RUNNING</v>
      </c>
      <c r="G147" s="12">
        <v>2.5266203703703704E-2</v>
      </c>
      <c r="H147" s="19">
        <f>IF(C147="F",VLOOKUP(D147,'F 5K Road'!$A$2:$B$101,2,FALSE)*G147,VLOOKUP(D147,'M 5K Road'!$A$2:$B$101,2,FALSE)*G147)</f>
        <v>2.0632381944444445E-2</v>
      </c>
      <c r="I147" s="20">
        <f t="shared" si="7"/>
        <v>67</v>
      </c>
      <c r="J147" s="21">
        <f>VLOOKUP(I147,'Point Table'!A:B,2,FALSE)</f>
        <v>2.2000000000000002</v>
      </c>
    </row>
    <row r="148" spans="1:30" ht="12.45" x14ac:dyDescent="0.3">
      <c r="A148" t="s">
        <v>180</v>
      </c>
      <c r="B148" t="s">
        <v>229</v>
      </c>
      <c r="C148" t="s">
        <v>37</v>
      </c>
      <c r="D148">
        <v>67</v>
      </c>
      <c r="E148" s="2" t="s">
        <v>17</v>
      </c>
      <c r="F148" s="19" t="str">
        <f t="shared" si="6"/>
        <v>TomRaffioMMILLENNIUM RUNNING</v>
      </c>
      <c r="G148" s="12">
        <v>2.7777777777777776E-2</v>
      </c>
      <c r="H148" s="19">
        <f>IF(C148="F",VLOOKUP(D148,'F 5K Road'!$A$2:$B$101,2,FALSE)*G148,VLOOKUP(D148,'M 5K Road'!$A$2:$B$101,2,FALSE)*G148)</f>
        <v>2.1127777777777777E-2</v>
      </c>
      <c r="I148" s="20">
        <f t="shared" si="7"/>
        <v>68</v>
      </c>
      <c r="J148" s="21">
        <f>VLOOKUP(I148,'Point Table'!A:B,2,FALSE)</f>
        <v>2</v>
      </c>
      <c r="O148" s="8"/>
      <c r="P148" s="6"/>
      <c r="Q148" s="9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2.45" x14ac:dyDescent="0.3">
      <c r="A149" t="s">
        <v>230</v>
      </c>
      <c r="B149" t="s">
        <v>128</v>
      </c>
      <c r="C149" t="s">
        <v>37</v>
      </c>
      <c r="D149">
        <v>16</v>
      </c>
      <c r="E149" s="2" t="s">
        <v>16</v>
      </c>
      <c r="F149" s="19" t="str">
        <f t="shared" si="6"/>
        <v>AaravVidyarthyMGREATER DERRY TRACK CLUB</v>
      </c>
      <c r="G149" s="12">
        <v>2.1701388888888888E-2</v>
      </c>
      <c r="H149" s="19">
        <f>IF(C149="F",VLOOKUP(D149,'F 5K Road'!$A$2:$B$101,2,FALSE)*G149,VLOOKUP(D149,'M 5K Road'!$A$2:$B$101,2,FALSE)*G149)</f>
        <v>2.1701388888888888E-2</v>
      </c>
      <c r="I149" s="20">
        <f t="shared" si="7"/>
        <v>69</v>
      </c>
      <c r="J149" s="21">
        <f>VLOOKUP(I149,'Point Table'!A:B,2,FALSE)</f>
        <v>1.8</v>
      </c>
    </row>
    <row r="150" spans="1:30" ht="12.45" x14ac:dyDescent="0.3">
      <c r="A150" t="s">
        <v>74</v>
      </c>
      <c r="B150" t="s">
        <v>231</v>
      </c>
      <c r="C150" t="s">
        <v>37</v>
      </c>
      <c r="D150">
        <v>73</v>
      </c>
      <c r="E150" s="2" t="s">
        <v>17</v>
      </c>
      <c r="F150" s="19" t="str">
        <f t="shared" si="6"/>
        <v>JamesLoveringMMILLENNIUM RUNNING</v>
      </c>
      <c r="G150" s="12">
        <v>3.0925925925925926E-2</v>
      </c>
      <c r="H150" s="19">
        <f>IF(C150="F",VLOOKUP(D150,'F 5K Road'!$A$2:$B$101,2,FALSE)*G150,VLOOKUP(D150,'M 5K Road'!$A$2:$B$101,2,FALSE)*G150)</f>
        <v>2.1892462962962961E-2</v>
      </c>
      <c r="I150" s="20">
        <f t="shared" si="7"/>
        <v>70</v>
      </c>
      <c r="J150" s="21">
        <f>VLOOKUP(I150,'Point Table'!A:B,2,FALSE)</f>
        <v>1.6</v>
      </c>
      <c r="O150" s="6"/>
      <c r="P150" s="6"/>
      <c r="Q150" s="9"/>
      <c r="Z150" s="2"/>
      <c r="AA150" s="2"/>
      <c r="AB150" s="2"/>
      <c r="AC150" s="2"/>
      <c r="AD150" s="2"/>
    </row>
    <row r="151" spans="1:30" ht="12.45" x14ac:dyDescent="0.3">
      <c r="A151" t="s">
        <v>139</v>
      </c>
      <c r="B151" t="s">
        <v>232</v>
      </c>
      <c r="C151" t="s">
        <v>37</v>
      </c>
      <c r="D151">
        <v>72</v>
      </c>
      <c r="E151" s="2" t="s">
        <v>16</v>
      </c>
      <c r="F151" s="19" t="str">
        <f t="shared" si="6"/>
        <v>RobertKneppMGREATER DERRY TRACK CLUB</v>
      </c>
      <c r="G151" s="12">
        <v>3.0543981481481481E-2</v>
      </c>
      <c r="H151" s="19">
        <f>IF(C151="F",VLOOKUP(D151,'F 5K Road'!$A$2:$B$101,2,FALSE)*G151,VLOOKUP(D151,'M 5K Road'!$A$2:$B$101,2,FALSE)*G151)</f>
        <v>2.19366875E-2</v>
      </c>
      <c r="I151" s="20">
        <f t="shared" si="7"/>
        <v>71</v>
      </c>
      <c r="J151" s="21">
        <f>VLOOKUP(I151,'Point Table'!A:B,2,FALSE)</f>
        <v>1.5</v>
      </c>
      <c r="O151" s="6"/>
      <c r="P151" s="6"/>
      <c r="Q151" s="9"/>
      <c r="Z151" s="2"/>
      <c r="AA151" s="2"/>
      <c r="AB151" s="2"/>
      <c r="AC151" s="2"/>
      <c r="AD151" s="2"/>
    </row>
    <row r="152" spans="1:30" ht="12.45" x14ac:dyDescent="0.3">
      <c r="A152" t="s">
        <v>233</v>
      </c>
      <c r="B152" t="s">
        <v>234</v>
      </c>
      <c r="C152" t="s">
        <v>37</v>
      </c>
      <c r="D152">
        <v>23</v>
      </c>
      <c r="E152" s="2" t="s">
        <v>17</v>
      </c>
      <c r="F152" s="19" t="str">
        <f t="shared" si="6"/>
        <v>HaydenLayneMMILLENNIUM RUNNING</v>
      </c>
      <c r="G152" s="12">
        <v>2.3101851851851853E-2</v>
      </c>
      <c r="H152" s="19">
        <f>IF(C152="F",VLOOKUP(D152,'F 5K Road'!$A$2:$B$101,2,FALSE)*G152,VLOOKUP(D152,'M 5K Road'!$A$2:$B$101,2,FALSE)*G152)</f>
        <v>2.3101851851851853E-2</v>
      </c>
      <c r="I152" s="20">
        <f t="shared" si="7"/>
        <v>72</v>
      </c>
      <c r="J152" s="21">
        <f>VLOOKUP(I152,'Point Table'!A:B,2,FALSE)</f>
        <v>1.4</v>
      </c>
      <c r="O152" s="6"/>
      <c r="Q152" s="9"/>
      <c r="W152" s="2"/>
      <c r="X152" s="2"/>
      <c r="Y152" s="2"/>
      <c r="Z152" s="2"/>
      <c r="AA152" s="2"/>
      <c r="AB152" s="2"/>
      <c r="AC152" s="2"/>
      <c r="AD152" s="2"/>
    </row>
    <row r="153" spans="1:30" ht="13" customHeight="1" x14ac:dyDescent="0.3">
      <c r="A153" t="s">
        <v>235</v>
      </c>
      <c r="B153" t="s">
        <v>128</v>
      </c>
      <c r="C153" t="s">
        <v>37</v>
      </c>
      <c r="D153">
        <v>20</v>
      </c>
      <c r="E153" s="2" t="s">
        <v>16</v>
      </c>
      <c r="F153" s="19" t="str">
        <f t="shared" si="6"/>
        <v>AaryanVidyarthyMGREATER DERRY TRACK CLUB</v>
      </c>
      <c r="G153" s="12">
        <v>2.4259259259259258E-2</v>
      </c>
      <c r="H153" s="19">
        <f>IF(C153="F",VLOOKUP(D153,'F 5K Road'!$A$2:$B$101,2,FALSE)*G153,VLOOKUP(D153,'M 5K Road'!$A$2:$B$101,2,FALSE)*G153)</f>
        <v>2.4259259259259258E-2</v>
      </c>
      <c r="I153" s="20">
        <f t="shared" si="7"/>
        <v>73</v>
      </c>
      <c r="J153" s="21">
        <f>VLOOKUP(I153,'Point Table'!A:B,2,FALSE)</f>
        <v>1.3</v>
      </c>
    </row>
    <row r="154" spans="1:30" ht="12.45" x14ac:dyDescent="0.3">
      <c r="A154" t="s">
        <v>236</v>
      </c>
      <c r="B154" t="s">
        <v>237</v>
      </c>
      <c r="C154" t="s">
        <v>37</v>
      </c>
      <c r="D154">
        <v>48</v>
      </c>
      <c r="E154" s="2" t="s">
        <v>15</v>
      </c>
      <c r="F154" s="19" t="str">
        <f t="shared" si="6"/>
        <v>AdamGerhardMGATE CITY STRIDERS</v>
      </c>
      <c r="G154" s="12">
        <v>3.3645833333333333E-2</v>
      </c>
      <c r="H154" s="19">
        <f>IF(C154="F",VLOOKUP(D154,'F 5K Road'!$A$2:$B$101,2,FALSE)*G154,VLOOKUP(D154,'M 5K Road'!$A$2:$B$101,2,FALSE)*G154)</f>
        <v>3.0065916666666664E-2</v>
      </c>
      <c r="I154" s="20">
        <f t="shared" si="7"/>
        <v>74</v>
      </c>
      <c r="J154" s="21">
        <f>VLOOKUP(I154,'Point Table'!A:B,2,FALSE)</f>
        <v>1.2</v>
      </c>
      <c r="O154" s="8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2.45" x14ac:dyDescent="0.3">
      <c r="H155" s="6"/>
      <c r="I155" s="2"/>
      <c r="J155" s="38"/>
    </row>
    <row r="156" spans="1:30" ht="12.45" x14ac:dyDescent="0.3">
      <c r="H156" s="6"/>
      <c r="I156" s="2"/>
      <c r="J156" s="38"/>
    </row>
    <row r="157" spans="1:30" ht="12.45" x14ac:dyDescent="0.3">
      <c r="H157" s="6"/>
      <c r="I157" s="2"/>
      <c r="J157" s="38"/>
    </row>
    <row r="158" spans="1:30" ht="12.45" x14ac:dyDescent="0.3">
      <c r="H158" s="6"/>
      <c r="I158" s="2"/>
      <c r="J158" s="38"/>
    </row>
    <row r="159" spans="1:30" ht="12.45" x14ac:dyDescent="0.3">
      <c r="H159" s="6"/>
      <c r="I159" s="2"/>
      <c r="J159" s="38"/>
    </row>
    <row r="160" spans="1:30" ht="12.45" x14ac:dyDescent="0.3">
      <c r="H160" s="6"/>
      <c r="I160" s="2"/>
      <c r="J160" s="38"/>
    </row>
    <row r="161" spans="8:10" ht="12.45" x14ac:dyDescent="0.3">
      <c r="H161" s="6"/>
      <c r="I161" s="2"/>
      <c r="J161" s="38"/>
    </row>
    <row r="162" spans="8:10" ht="12.45" x14ac:dyDescent="0.3">
      <c r="H162" s="6"/>
      <c r="I162" s="2"/>
      <c r="J162" s="38"/>
    </row>
    <row r="163" spans="8:10" ht="12.45" x14ac:dyDescent="0.3">
      <c r="H163" s="6"/>
      <c r="I163" s="2"/>
      <c r="J163" s="38"/>
    </row>
    <row r="164" spans="8:10" ht="12.45" x14ac:dyDescent="0.3">
      <c r="H164" s="6"/>
      <c r="I164" s="2"/>
      <c r="J164" s="38"/>
    </row>
    <row r="165" spans="8:10" ht="12.45" x14ac:dyDescent="0.3">
      <c r="H165" s="6"/>
      <c r="I165" s="2"/>
      <c r="J165" s="38"/>
    </row>
    <row r="166" spans="8:10" ht="12.45" x14ac:dyDescent="0.3">
      <c r="H166" s="6"/>
      <c r="I166" s="2"/>
      <c r="J166" s="38"/>
    </row>
    <row r="167" spans="8:10" ht="12.45" x14ac:dyDescent="0.3">
      <c r="H167" s="6"/>
      <c r="I167" s="2"/>
      <c r="J167" s="38"/>
    </row>
    <row r="168" spans="8:10" ht="12.45" x14ac:dyDescent="0.3">
      <c r="H168" s="6"/>
      <c r="I168" s="2"/>
      <c r="J168" s="38"/>
    </row>
    <row r="169" spans="8:10" ht="12.45" x14ac:dyDescent="0.3">
      <c r="H169" s="6"/>
      <c r="I169" s="2"/>
      <c r="J169" s="38"/>
    </row>
    <row r="170" spans="8:10" ht="12.45" x14ac:dyDescent="0.3">
      <c r="H170" s="6"/>
      <c r="I170" s="2"/>
      <c r="J170" s="38"/>
    </row>
    <row r="171" spans="8:10" ht="12.45" x14ac:dyDescent="0.3">
      <c r="H171" s="6"/>
      <c r="I171" s="2"/>
      <c r="J171" s="38"/>
    </row>
    <row r="172" spans="8:10" ht="12.45" x14ac:dyDescent="0.3">
      <c r="H172" s="6"/>
      <c r="I172" s="2"/>
      <c r="J172" s="38"/>
    </row>
    <row r="173" spans="8:10" ht="12.45" x14ac:dyDescent="0.3">
      <c r="H173" s="6"/>
      <c r="I173" s="2"/>
      <c r="J173" s="38"/>
    </row>
    <row r="174" spans="8:10" ht="12.45" x14ac:dyDescent="0.3">
      <c r="H174" s="6"/>
      <c r="I174" s="2"/>
      <c r="J174" s="38"/>
    </row>
    <row r="175" spans="8:10" ht="12.45" x14ac:dyDescent="0.3">
      <c r="H175" s="6"/>
      <c r="I175" s="2"/>
      <c r="J175" s="38"/>
    </row>
    <row r="176" spans="8:10" ht="12.45" x14ac:dyDescent="0.3">
      <c r="H176" s="6"/>
      <c r="I176" s="2"/>
      <c r="J176" s="38"/>
    </row>
    <row r="177" spans="8:10" ht="12.45" x14ac:dyDescent="0.3">
      <c r="H177" s="6"/>
      <c r="I177" s="2"/>
      <c r="J177" s="38"/>
    </row>
    <row r="178" spans="8:10" ht="12.45" x14ac:dyDescent="0.3">
      <c r="H178" s="6"/>
      <c r="I178" s="2"/>
      <c r="J178" s="38"/>
    </row>
    <row r="179" spans="8:10" ht="12.45" x14ac:dyDescent="0.3">
      <c r="H179" s="6"/>
      <c r="I179" s="2"/>
      <c r="J179" s="38"/>
    </row>
    <row r="180" spans="8:10" ht="12.45" x14ac:dyDescent="0.3"/>
    <row r="181" spans="8:10" ht="12.45" x14ac:dyDescent="0.3"/>
    <row r="182" spans="8:10" ht="12.45" x14ac:dyDescent="0.3"/>
    <row r="183" spans="8:10" ht="12.45" x14ac:dyDescent="0.3"/>
    <row r="184" spans="8:10" ht="12.45" x14ac:dyDescent="0.3"/>
    <row r="185" spans="8:10" ht="12.45" x14ac:dyDescent="0.3"/>
    <row r="186" spans="8:10" ht="12.45" x14ac:dyDescent="0.3"/>
    <row r="187" spans="8:10" ht="12.45" x14ac:dyDescent="0.3"/>
    <row r="188" spans="8:10" ht="12.45" x14ac:dyDescent="0.3"/>
    <row r="189" spans="8:10" ht="12.45" x14ac:dyDescent="0.3"/>
    <row r="190" spans="8:10" ht="12.45" x14ac:dyDescent="0.3"/>
    <row r="191" spans="8:10" ht="12.45" x14ac:dyDescent="0.3"/>
    <row r="192" spans="8:10" ht="12.45" x14ac:dyDescent="0.3"/>
    <row r="193" ht="12.45" x14ac:dyDescent="0.3"/>
    <row r="194" ht="12.45" x14ac:dyDescent="0.3"/>
    <row r="195" ht="12.45" x14ac:dyDescent="0.3"/>
    <row r="196" ht="12.45" x14ac:dyDescent="0.3"/>
    <row r="197" ht="12.45" x14ac:dyDescent="0.3"/>
    <row r="198" ht="12.45" x14ac:dyDescent="0.3"/>
    <row r="199" ht="12.45" x14ac:dyDescent="0.3"/>
    <row r="200" ht="12.45" x14ac:dyDescent="0.3"/>
    <row r="201" ht="12.45" x14ac:dyDescent="0.3"/>
    <row r="202" ht="12.45" x14ac:dyDescent="0.3"/>
    <row r="203" ht="12.45" x14ac:dyDescent="0.3"/>
    <row r="204" ht="12.45" x14ac:dyDescent="0.3"/>
    <row r="205" ht="12.45" x14ac:dyDescent="0.3"/>
    <row r="206" ht="12.45" x14ac:dyDescent="0.3"/>
    <row r="207" ht="12.45" x14ac:dyDescent="0.3"/>
    <row r="208" ht="12.45" x14ac:dyDescent="0.3"/>
    <row r="209" ht="12.45" x14ac:dyDescent="0.3"/>
    <row r="210" ht="12.45" x14ac:dyDescent="0.3"/>
    <row r="211" ht="12.45" x14ac:dyDescent="0.3"/>
    <row r="212" ht="12.45" x14ac:dyDescent="0.3"/>
    <row r="213" ht="12.45" x14ac:dyDescent="0.3"/>
    <row r="214" ht="12.45" x14ac:dyDescent="0.3"/>
    <row r="215" ht="12.45" x14ac:dyDescent="0.3"/>
    <row r="216" ht="12.45" x14ac:dyDescent="0.3"/>
    <row r="217" ht="12.45" x14ac:dyDescent="0.3"/>
    <row r="218" ht="12.45" x14ac:dyDescent="0.3"/>
    <row r="219" ht="12.45" x14ac:dyDescent="0.3"/>
    <row r="220" ht="12.45" x14ac:dyDescent="0.3"/>
    <row r="221" ht="12.45" x14ac:dyDescent="0.3"/>
    <row r="222" ht="12.45" x14ac:dyDescent="0.3"/>
    <row r="223" ht="12.45" x14ac:dyDescent="0.3"/>
    <row r="224" ht="12.45" x14ac:dyDescent="0.3"/>
    <row r="225" ht="12.45" x14ac:dyDescent="0.3"/>
    <row r="226" ht="12.45" x14ac:dyDescent="0.3"/>
    <row r="227" ht="12.45" x14ac:dyDescent="0.3"/>
    <row r="228" ht="12.45" x14ac:dyDescent="0.3"/>
    <row r="229" ht="12.45" x14ac:dyDescent="0.3"/>
    <row r="230" ht="12.45" x14ac:dyDescent="0.3"/>
    <row r="231" ht="12.45" x14ac:dyDescent="0.3"/>
    <row r="232" ht="12.45" x14ac:dyDescent="0.3"/>
    <row r="233" ht="12.45" x14ac:dyDescent="0.3"/>
    <row r="234" ht="12.45" x14ac:dyDescent="0.3"/>
    <row r="235" ht="12.45" x14ac:dyDescent="0.3"/>
    <row r="236" ht="12.45" x14ac:dyDescent="0.3"/>
    <row r="237" ht="12.45" x14ac:dyDescent="0.3"/>
    <row r="238" ht="12.45" x14ac:dyDescent="0.3"/>
    <row r="239" ht="12.45" x14ac:dyDescent="0.3"/>
    <row r="240" ht="12.45" x14ac:dyDescent="0.3"/>
    <row r="241" ht="12.45" x14ac:dyDescent="0.3"/>
    <row r="242" ht="12.45" x14ac:dyDescent="0.3"/>
    <row r="243" ht="12.45" x14ac:dyDescent="0.3"/>
    <row r="244" ht="12.45" x14ac:dyDescent="0.3"/>
    <row r="245" ht="12.45" x14ac:dyDescent="0.3"/>
    <row r="246" ht="12.45" x14ac:dyDescent="0.3"/>
    <row r="247" ht="12.45" x14ac:dyDescent="0.3"/>
    <row r="248" ht="12.45" x14ac:dyDescent="0.3"/>
    <row r="249" ht="12.45" x14ac:dyDescent="0.3"/>
    <row r="250" ht="12.45" x14ac:dyDescent="0.3"/>
    <row r="251" ht="12.45" x14ac:dyDescent="0.3"/>
    <row r="252" ht="12.45" x14ac:dyDescent="0.3"/>
    <row r="253" ht="12.45" x14ac:dyDescent="0.3"/>
    <row r="254" ht="12.45" x14ac:dyDescent="0.3"/>
    <row r="255" ht="12.45" x14ac:dyDescent="0.3"/>
    <row r="256" ht="12.45" x14ac:dyDescent="0.3"/>
    <row r="257" ht="12.45" x14ac:dyDescent="0.3"/>
    <row r="258" ht="12.45" x14ac:dyDescent="0.3"/>
    <row r="259" ht="12.45" x14ac:dyDescent="0.3"/>
    <row r="260" ht="12.45" x14ac:dyDescent="0.3"/>
    <row r="261" ht="12.45" x14ac:dyDescent="0.3"/>
    <row r="262" ht="12.45" x14ac:dyDescent="0.3"/>
    <row r="263" ht="12.45" x14ac:dyDescent="0.3"/>
    <row r="264" ht="12.45" x14ac:dyDescent="0.3"/>
    <row r="265" ht="12.45" x14ac:dyDescent="0.3"/>
    <row r="266" ht="12.45" x14ac:dyDescent="0.3"/>
    <row r="267" ht="12.45" x14ac:dyDescent="0.3"/>
    <row r="268" ht="12.45" x14ac:dyDescent="0.3"/>
    <row r="269" ht="12.45" x14ac:dyDescent="0.3"/>
    <row r="270" ht="12.45" x14ac:dyDescent="0.3"/>
    <row r="271" ht="12.45" x14ac:dyDescent="0.3"/>
    <row r="272" ht="12.45" x14ac:dyDescent="0.3"/>
    <row r="273" ht="12.45" x14ac:dyDescent="0.3"/>
    <row r="274" ht="12.45" x14ac:dyDescent="0.3"/>
    <row r="275" ht="12.45" x14ac:dyDescent="0.3"/>
    <row r="276" ht="12.45" x14ac:dyDescent="0.3"/>
    <row r="277" ht="12.45" x14ac:dyDescent="0.3"/>
    <row r="278" ht="12.45" x14ac:dyDescent="0.3"/>
    <row r="279" ht="12.45" x14ac:dyDescent="0.3"/>
    <row r="280" ht="12.45" x14ac:dyDescent="0.3"/>
    <row r="281" ht="12.45" x14ac:dyDescent="0.3"/>
    <row r="282" ht="12.45" x14ac:dyDescent="0.3"/>
    <row r="283" ht="12.45" x14ac:dyDescent="0.3"/>
    <row r="284" ht="12.45" x14ac:dyDescent="0.3"/>
    <row r="285" ht="12.45" x14ac:dyDescent="0.3"/>
    <row r="286" ht="12.45" x14ac:dyDescent="0.3"/>
    <row r="287" ht="12.45" x14ac:dyDescent="0.3"/>
    <row r="288" ht="12.45" x14ac:dyDescent="0.3"/>
    <row r="289" ht="12.45" x14ac:dyDescent="0.3"/>
    <row r="290" ht="12.45" x14ac:dyDescent="0.3"/>
    <row r="291" ht="12.45" x14ac:dyDescent="0.3"/>
    <row r="292" ht="12.45" x14ac:dyDescent="0.3"/>
    <row r="293" ht="12.45" x14ac:dyDescent="0.3"/>
    <row r="294" ht="12.45" x14ac:dyDescent="0.3"/>
    <row r="295" ht="12.45" x14ac:dyDescent="0.3"/>
    <row r="296" ht="12.45" x14ac:dyDescent="0.3"/>
    <row r="297" ht="12.45" x14ac:dyDescent="0.3"/>
    <row r="298" ht="12.45" x14ac:dyDescent="0.3"/>
    <row r="299" ht="12.45" x14ac:dyDescent="0.3"/>
    <row r="300" ht="12.45" x14ac:dyDescent="0.3"/>
    <row r="301" ht="12.45" x14ac:dyDescent="0.3"/>
    <row r="302" ht="12.45" x14ac:dyDescent="0.3"/>
    <row r="303" ht="12.45" x14ac:dyDescent="0.3"/>
    <row r="304" ht="12.45" x14ac:dyDescent="0.3"/>
    <row r="305" ht="12.45" x14ac:dyDescent="0.3"/>
    <row r="306" ht="12.45" x14ac:dyDescent="0.3"/>
    <row r="307" ht="12.45" x14ac:dyDescent="0.3"/>
    <row r="308" ht="12.45" x14ac:dyDescent="0.3"/>
    <row r="309" ht="12.45" x14ac:dyDescent="0.3"/>
    <row r="310" ht="12.45" x14ac:dyDescent="0.3"/>
    <row r="311" ht="12.45" x14ac:dyDescent="0.3"/>
    <row r="312" ht="12.45" x14ac:dyDescent="0.3"/>
    <row r="313" ht="12.45" x14ac:dyDescent="0.3"/>
    <row r="314" ht="12.45" x14ac:dyDescent="0.3"/>
    <row r="315" ht="12.45" x14ac:dyDescent="0.3"/>
    <row r="316" ht="12.45" x14ac:dyDescent="0.3"/>
    <row r="317" ht="12.45" x14ac:dyDescent="0.3"/>
    <row r="318" ht="12.45" x14ac:dyDescent="0.3"/>
    <row r="319" ht="12.45" x14ac:dyDescent="0.3"/>
    <row r="320" ht="12.45" x14ac:dyDescent="0.3"/>
    <row r="321" ht="12.45" x14ac:dyDescent="0.3"/>
    <row r="322" ht="12.45" x14ac:dyDescent="0.3"/>
    <row r="323" ht="12.45" x14ac:dyDescent="0.3"/>
    <row r="324" ht="12.45" x14ac:dyDescent="0.3"/>
    <row r="325" ht="12.45" x14ac:dyDescent="0.3"/>
    <row r="326" ht="12.45" x14ac:dyDescent="0.3"/>
    <row r="327" ht="12.45" x14ac:dyDescent="0.3"/>
    <row r="328" ht="12.45" x14ac:dyDescent="0.3"/>
    <row r="329" ht="12.45" x14ac:dyDescent="0.3"/>
    <row r="330" ht="12.45" x14ac:dyDescent="0.3"/>
    <row r="331" ht="12.45" x14ac:dyDescent="0.3"/>
    <row r="332" ht="12.45" x14ac:dyDescent="0.3"/>
    <row r="333" ht="12.45" x14ac:dyDescent="0.3"/>
    <row r="334" ht="12.45" x14ac:dyDescent="0.3"/>
    <row r="335" ht="12.45" x14ac:dyDescent="0.3"/>
    <row r="336" ht="12.45" x14ac:dyDescent="0.3"/>
    <row r="337" ht="12.45" x14ac:dyDescent="0.3"/>
    <row r="338" ht="12.45" x14ac:dyDescent="0.3"/>
    <row r="339" ht="12.45" x14ac:dyDescent="0.3"/>
    <row r="340" ht="12.45" x14ac:dyDescent="0.3"/>
    <row r="341" ht="12.45" x14ac:dyDescent="0.3"/>
    <row r="342" ht="12.45" x14ac:dyDescent="0.3"/>
    <row r="343" ht="12.45" x14ac:dyDescent="0.3"/>
    <row r="344" ht="12.45" x14ac:dyDescent="0.3"/>
    <row r="345" ht="12.45" x14ac:dyDescent="0.3"/>
    <row r="346" ht="12.45" x14ac:dyDescent="0.3"/>
    <row r="347" ht="12.45" x14ac:dyDescent="0.3"/>
    <row r="348" ht="12.45" x14ac:dyDescent="0.3"/>
    <row r="349" ht="12.45" x14ac:dyDescent="0.3"/>
    <row r="350" ht="12.45" x14ac:dyDescent="0.3"/>
    <row r="351" ht="12.45" x14ac:dyDescent="0.3"/>
    <row r="352" ht="12.45" x14ac:dyDescent="0.3"/>
    <row r="353" ht="12.45" x14ac:dyDescent="0.3"/>
    <row r="354" ht="12.45" x14ac:dyDescent="0.3"/>
    <row r="355" ht="12.45" x14ac:dyDescent="0.3"/>
    <row r="356" ht="12.45" x14ac:dyDescent="0.3"/>
    <row r="357" ht="12.45" x14ac:dyDescent="0.3"/>
    <row r="358" ht="12.45" x14ac:dyDescent="0.3"/>
    <row r="359" ht="12.45" x14ac:dyDescent="0.3"/>
    <row r="360" ht="12.45" x14ac:dyDescent="0.3"/>
    <row r="361" ht="12.45" x14ac:dyDescent="0.3"/>
    <row r="362" ht="12.45" x14ac:dyDescent="0.3"/>
    <row r="363" ht="12.45" x14ac:dyDescent="0.3"/>
    <row r="364" ht="12.45" x14ac:dyDescent="0.3"/>
    <row r="365" ht="12.45" x14ac:dyDescent="0.3"/>
    <row r="366" ht="12.45" x14ac:dyDescent="0.3"/>
    <row r="367" ht="12.45" x14ac:dyDescent="0.3"/>
    <row r="368" ht="12.45" x14ac:dyDescent="0.3"/>
    <row r="369" ht="12.45" x14ac:dyDescent="0.3"/>
    <row r="370" ht="12.45" x14ac:dyDescent="0.3"/>
    <row r="371" ht="12.45" x14ac:dyDescent="0.3"/>
    <row r="372" ht="12.45" x14ac:dyDescent="0.3"/>
    <row r="373" ht="12.45" x14ac:dyDescent="0.3"/>
    <row r="374" ht="12.45" x14ac:dyDescent="0.3"/>
    <row r="375" ht="12.45" x14ac:dyDescent="0.3"/>
    <row r="376" ht="12.45" x14ac:dyDescent="0.3"/>
    <row r="377" ht="12.45" x14ac:dyDescent="0.3"/>
    <row r="378" ht="12.45" x14ac:dyDescent="0.3"/>
    <row r="379" ht="12.45" x14ac:dyDescent="0.3"/>
    <row r="380" ht="12.45" x14ac:dyDescent="0.3"/>
    <row r="381" ht="12.45" x14ac:dyDescent="0.3"/>
    <row r="382" ht="12.45" x14ac:dyDescent="0.3"/>
    <row r="383" ht="12.45" x14ac:dyDescent="0.3"/>
    <row r="384" ht="12.45" x14ac:dyDescent="0.3"/>
    <row r="385" ht="12.45" x14ac:dyDescent="0.3"/>
    <row r="386" ht="12.45" x14ac:dyDescent="0.3"/>
    <row r="387" ht="12.45" x14ac:dyDescent="0.3"/>
    <row r="388" ht="12.45" x14ac:dyDescent="0.3"/>
    <row r="389" ht="12.45" x14ac:dyDescent="0.3"/>
    <row r="390" ht="12.45" x14ac:dyDescent="0.3"/>
    <row r="391" ht="12.45" x14ac:dyDescent="0.3"/>
    <row r="392" ht="12.45" x14ac:dyDescent="0.3"/>
    <row r="393" ht="12.45" x14ac:dyDescent="0.3"/>
    <row r="394" ht="12.45" x14ac:dyDescent="0.3"/>
    <row r="395" ht="12.45" x14ac:dyDescent="0.3"/>
    <row r="396" ht="12.45" x14ac:dyDescent="0.3"/>
    <row r="397" ht="12.45" x14ac:dyDescent="0.3"/>
    <row r="398" ht="12.45" x14ac:dyDescent="0.3"/>
    <row r="399" ht="12.45" x14ac:dyDescent="0.3"/>
    <row r="400" ht="12.45" x14ac:dyDescent="0.3"/>
    <row r="401" ht="12.45" x14ac:dyDescent="0.3"/>
    <row r="402" ht="12.45" x14ac:dyDescent="0.3"/>
    <row r="403" ht="12.45" x14ac:dyDescent="0.3"/>
    <row r="404" ht="12.45" x14ac:dyDescent="0.3"/>
    <row r="405" ht="12.45" x14ac:dyDescent="0.3"/>
    <row r="406" ht="12.45" x14ac:dyDescent="0.3"/>
    <row r="407" ht="12.45" x14ac:dyDescent="0.3"/>
    <row r="408" ht="12.45" x14ac:dyDescent="0.3"/>
    <row r="409" ht="12.45" x14ac:dyDescent="0.3"/>
    <row r="410" ht="12.45" x14ac:dyDescent="0.3"/>
    <row r="411" ht="12.45" x14ac:dyDescent="0.3"/>
    <row r="412" ht="12.45" x14ac:dyDescent="0.3"/>
    <row r="413" ht="12.45" x14ac:dyDescent="0.3"/>
    <row r="414" ht="12.45" x14ac:dyDescent="0.3"/>
    <row r="415" ht="12.45" x14ac:dyDescent="0.3"/>
    <row r="416" ht="12.45" x14ac:dyDescent="0.3"/>
    <row r="417" ht="12.45" x14ac:dyDescent="0.3"/>
    <row r="418" ht="12.45" x14ac:dyDescent="0.3"/>
    <row r="419" ht="12.45" x14ac:dyDescent="0.3"/>
    <row r="420" ht="12.45" x14ac:dyDescent="0.3"/>
    <row r="421" ht="12.45" x14ac:dyDescent="0.3"/>
    <row r="422" ht="12.45" x14ac:dyDescent="0.3"/>
    <row r="423" ht="12.45" x14ac:dyDescent="0.3"/>
    <row r="424" ht="12.45" x14ac:dyDescent="0.3"/>
    <row r="425" ht="12.45" x14ac:dyDescent="0.3"/>
    <row r="426" ht="12.45" x14ac:dyDescent="0.3"/>
    <row r="427" ht="12.45" x14ac:dyDescent="0.3"/>
    <row r="428" ht="12.45" x14ac:dyDescent="0.3"/>
    <row r="429" ht="12.45" x14ac:dyDescent="0.3"/>
    <row r="430" ht="12.45" x14ac:dyDescent="0.3"/>
    <row r="431" ht="12.45" x14ac:dyDescent="0.3"/>
    <row r="432" ht="12.45" x14ac:dyDescent="0.3"/>
    <row r="433" ht="12.45" x14ac:dyDescent="0.3"/>
    <row r="434" ht="12.45" x14ac:dyDescent="0.3"/>
    <row r="435" ht="12.45" x14ac:dyDescent="0.3"/>
    <row r="436" ht="12.45" x14ac:dyDescent="0.3"/>
    <row r="437" ht="12.45" x14ac:dyDescent="0.3"/>
    <row r="438" ht="12.45" x14ac:dyDescent="0.3"/>
    <row r="439" ht="12.45" x14ac:dyDescent="0.3"/>
    <row r="440" ht="12.45" x14ac:dyDescent="0.3"/>
    <row r="441" ht="12.45" x14ac:dyDescent="0.3"/>
    <row r="442" ht="12.45" x14ac:dyDescent="0.3"/>
    <row r="443" ht="12.45" x14ac:dyDescent="0.3"/>
    <row r="444" ht="12.45" x14ac:dyDescent="0.3"/>
    <row r="445" ht="12.45" x14ac:dyDescent="0.3"/>
    <row r="446" ht="12.45" x14ac:dyDescent="0.3"/>
    <row r="447" ht="12.45" x14ac:dyDescent="0.3"/>
  </sheetData>
  <sortState xmlns:xlrd2="http://schemas.microsoft.com/office/spreadsheetml/2017/richdata2" ref="A2:AD447">
    <sortCondition ref="C2:C447"/>
    <sortCondition ref="H2:H447"/>
  </sortState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FE681-818D-47AF-A34A-5838B1202A9B}">
  <sheetPr>
    <outlinePr summaryBelow="0" summaryRight="0"/>
  </sheetPr>
  <dimension ref="A1:AE305"/>
  <sheetViews>
    <sheetView workbookViewId="0">
      <pane ySplit="1" topLeftCell="A2" activePane="bottomLeft" state="frozen"/>
      <selection activeCell="A57" sqref="A57:F58"/>
      <selection pane="bottomLeft"/>
    </sheetView>
  </sheetViews>
  <sheetFormatPr defaultColWidth="12.3828125" defaultRowHeight="12.45" outlineLevelCol="1" x14ac:dyDescent="0.3"/>
  <cols>
    <col min="1" max="1" width="14.4609375" style="3" bestFit="1" customWidth="1"/>
    <col min="2" max="2" width="14.23046875" style="3" bestFit="1" customWidth="1"/>
    <col min="3" max="3" width="11.61328125" style="3" bestFit="1" customWidth="1"/>
    <col min="4" max="4" width="8.69140625" style="3" bestFit="1" customWidth="1"/>
    <col min="5" max="5" width="28.3046875" style="3" bestFit="1" customWidth="1" collapsed="1"/>
    <col min="6" max="6" width="44.3828125" style="3" hidden="1" customWidth="1" outlineLevel="1"/>
    <col min="7" max="7" width="6.765625" style="3" bestFit="1" customWidth="1"/>
    <col min="8" max="8" width="9.61328125" style="3" bestFit="1" customWidth="1"/>
    <col min="9" max="9" width="5.3046875" style="3" bestFit="1" customWidth="1"/>
    <col min="10" max="10" width="12.69140625" style="15" bestFit="1" customWidth="1"/>
    <col min="11" max="16384" width="12.3828125" style="3"/>
  </cols>
  <sheetData>
    <row r="1" spans="1:31" s="10" customFormat="1" x14ac:dyDescent="0.3">
      <c r="A1" s="4" t="s">
        <v>7</v>
      </c>
      <c r="B1" s="4" t="s">
        <v>8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9</v>
      </c>
      <c r="H1" s="4" t="s">
        <v>10</v>
      </c>
      <c r="I1" s="4" t="s">
        <v>11</v>
      </c>
      <c r="J1" s="14" t="s">
        <v>12</v>
      </c>
    </row>
    <row r="2" spans="1:31" x14ac:dyDescent="0.3">
      <c r="A2" s="3" t="s">
        <v>61</v>
      </c>
      <c r="B2" s="3" t="s">
        <v>62</v>
      </c>
      <c r="C2" s="3" t="s">
        <v>34</v>
      </c>
      <c r="D2" s="3">
        <v>59</v>
      </c>
      <c r="E2" s="2" t="s">
        <v>17</v>
      </c>
      <c r="F2" s="19" t="str">
        <f>A2&amp;B2&amp;C2&amp;E2</f>
        <v>KarenLongFMILLENNIUM RUNNING</v>
      </c>
      <c r="G2" s="11">
        <v>5.0597222222222224E-2</v>
      </c>
      <c r="H2" s="19">
        <f>IF(C2="F",VLOOKUP(D2,'F Half'!$A$2:$B$101,2,FALSE)*G2,VLOOKUP(D2,'M Half'!$A$2:$B$101,2,FALSE)*G2)</f>
        <v>3.9966745833333338E-2</v>
      </c>
      <c r="I2" s="20">
        <f>COUNTIFS($C$2:$C$300,C2,$H$2:$H$300,"&lt;"&amp;H2)+1</f>
        <v>1</v>
      </c>
      <c r="J2" s="21">
        <f>VLOOKUP(I2,'Point Table'!A:B,2,FALSE)</f>
        <v>100</v>
      </c>
    </row>
    <row r="3" spans="1:31" x14ac:dyDescent="0.3">
      <c r="A3" s="3" t="s">
        <v>32</v>
      </c>
      <c r="B3" s="3" t="s">
        <v>33</v>
      </c>
      <c r="C3" s="3" t="s">
        <v>34</v>
      </c>
      <c r="D3" s="3">
        <v>43</v>
      </c>
      <c r="E3" s="2" t="s">
        <v>17</v>
      </c>
      <c r="F3" s="19" t="str">
        <f>A3&amp;B3&amp;C3&amp;E3</f>
        <v>JenniferMortimerFMILLENNIUM RUNNING</v>
      </c>
      <c r="G3" s="11">
        <v>4.301157407407407E-2</v>
      </c>
      <c r="H3" s="19">
        <f>IF(C3="F",VLOOKUP(D3,'F Half'!$A$2:$B$101,2,FALSE)*G3,VLOOKUP(D3,'M Half'!$A$2:$B$101,2,FALSE)*G3)</f>
        <v>4.0774972222222219E-2</v>
      </c>
      <c r="I3" s="20">
        <f>COUNTIFS($C$2:$C$300,C3,$H$2:$H$300,"&lt;"&amp;H3)+1</f>
        <v>2</v>
      </c>
      <c r="J3" s="21">
        <f>VLOOKUP(I3,'Point Table'!A:B,2,FALSE)</f>
        <v>96</v>
      </c>
    </row>
    <row r="4" spans="1:31" x14ac:dyDescent="0.3">
      <c r="A4" t="s">
        <v>379</v>
      </c>
      <c r="B4" t="s">
        <v>380</v>
      </c>
      <c r="C4" t="s">
        <v>34</v>
      </c>
      <c r="D4">
        <v>32</v>
      </c>
      <c r="E4" s="2" t="s">
        <v>16</v>
      </c>
      <c r="F4" s="19" t="str">
        <f>A4&amp;B4&amp;C4&amp;E4</f>
        <v>MeggieDonovanFGREATER DERRY TRACK CLUB</v>
      </c>
      <c r="G4" s="11">
        <v>4.2364583333333337E-2</v>
      </c>
      <c r="H4" s="19">
        <f>IF(C4="F",VLOOKUP(D4,'F Half'!$A$2:$B$101,2,FALSE)*G4,VLOOKUP(D4,'M Half'!$A$2:$B$101,2,FALSE)*G4)</f>
        <v>4.2262908333333342E-2</v>
      </c>
      <c r="I4" s="20">
        <f>COUNTIFS($C$2:$C$300,C4,$H$2:$H$300,"&lt;"&amp;H4)+1</f>
        <v>3</v>
      </c>
      <c r="J4" s="21">
        <f>VLOOKUP(I4,'Point Table'!A:B,2,FALSE)</f>
        <v>92</v>
      </c>
    </row>
    <row r="5" spans="1:31" x14ac:dyDescent="0.3">
      <c r="A5" s="3" t="s">
        <v>131</v>
      </c>
      <c r="B5" s="3" t="s">
        <v>240</v>
      </c>
      <c r="C5" s="3" t="s">
        <v>34</v>
      </c>
      <c r="D5" s="3">
        <v>42</v>
      </c>
      <c r="E5" s="2" t="s">
        <v>17</v>
      </c>
      <c r="F5" s="19" t="str">
        <f>A5&amp;B5&amp;C5&amp;E5</f>
        <v>MaryKleneFMILLENNIUM RUNNING</v>
      </c>
      <c r="G5" s="11">
        <v>4.4347222222222218E-2</v>
      </c>
      <c r="H5" s="19">
        <f>IF(C5="F",VLOOKUP(D5,'F Half'!$A$2:$B$101,2,FALSE)*G5,VLOOKUP(D5,'M Half'!$A$2:$B$101,2,FALSE)*G5)</f>
        <v>4.2360466666666666E-2</v>
      </c>
      <c r="I5" s="20">
        <f>COUNTIFS($C$2:$C$300,C5,$H$2:$H$300,"&lt;"&amp;H5)+1</f>
        <v>4</v>
      </c>
      <c r="J5" s="21">
        <f>VLOOKUP(I5,'Point Table'!A:B,2,FALSE)</f>
        <v>88</v>
      </c>
    </row>
    <row r="6" spans="1:31" x14ac:dyDescent="0.3">
      <c r="A6" t="s">
        <v>337</v>
      </c>
      <c r="B6" t="s">
        <v>338</v>
      </c>
      <c r="C6" t="s">
        <v>34</v>
      </c>
      <c r="D6">
        <v>54</v>
      </c>
      <c r="E6" s="2" t="s">
        <v>15</v>
      </c>
      <c r="F6" s="19" t="str">
        <f>A6&amp;B6&amp;C6&amp;E6</f>
        <v>SuzanneBarkerFGATE CITY STRIDERS</v>
      </c>
      <c r="G6" s="11">
        <v>5.1974537037037041E-2</v>
      </c>
      <c r="H6" s="19">
        <f>IF(C6="F",VLOOKUP(D6,'F Half'!$A$2:$B$101,2,FALSE)*G6,VLOOKUP(D6,'M Half'!$A$2:$B$101,2,FALSE)*G6)</f>
        <v>4.3757362731481488E-2</v>
      </c>
      <c r="I6" s="20">
        <f>COUNTIFS($C$2:$C$300,C6,$H$2:$H$300,"&lt;"&amp;H6)+1</f>
        <v>5</v>
      </c>
      <c r="J6" s="21">
        <f>VLOOKUP(I6,'Point Table'!A:B,2,FALSE)</f>
        <v>84</v>
      </c>
      <c r="K6" s="35"/>
      <c r="P6" s="8"/>
      <c r="Q6" s="6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3">
      <c r="A7" t="s">
        <v>347</v>
      </c>
      <c r="B7" t="s">
        <v>348</v>
      </c>
      <c r="C7" t="s">
        <v>34</v>
      </c>
      <c r="D7">
        <v>61</v>
      </c>
      <c r="E7" s="2" t="s">
        <v>15</v>
      </c>
      <c r="F7" s="19" t="str">
        <f>A7&amp;B7&amp;C7&amp;E7</f>
        <v>GinaJoubertFGATE CITY STRIDERS</v>
      </c>
      <c r="G7" s="11">
        <v>5.903125E-2</v>
      </c>
      <c r="H7" s="19">
        <f>IF(C7="F",VLOOKUP(D7,'F Half'!$A$2:$B$101,2,FALSE)*G7,VLOOKUP(D7,'M Half'!$A$2:$B$101,2,FALSE)*G7)</f>
        <v>4.5400934375E-2</v>
      </c>
      <c r="I7" s="20">
        <f>COUNTIFS($C$2:$C$300,C7,$H$2:$H$300,"&lt;"&amp;H7)+1</f>
        <v>6</v>
      </c>
      <c r="J7" s="21">
        <f>VLOOKUP(I7,'Point Table'!A:B,2,FALSE)</f>
        <v>80</v>
      </c>
      <c r="K7" s="35"/>
    </row>
    <row r="8" spans="1:31" x14ac:dyDescent="0.3">
      <c r="A8" t="s">
        <v>252</v>
      </c>
      <c r="B8" t="s">
        <v>253</v>
      </c>
      <c r="C8" t="s">
        <v>34</v>
      </c>
      <c r="D8">
        <v>65</v>
      </c>
      <c r="E8" s="2" t="s">
        <v>16</v>
      </c>
      <c r="F8" s="19" t="str">
        <f>A8&amp;B8&amp;C8&amp;E8</f>
        <v>PattyCrothersFGREATER DERRY TRACK CLUB</v>
      </c>
      <c r="G8" s="11">
        <v>6.348842592592592E-2</v>
      </c>
      <c r="H8" s="19">
        <f>IF(C8="F",VLOOKUP(D8,'F Half'!$A$2:$B$101,2,FALSE)*G8,VLOOKUP(D8,'M Half'!$A$2:$B$101,2,FALSE)*G8)</f>
        <v>4.6187829861111113E-2</v>
      </c>
      <c r="I8" s="20">
        <f>COUNTIFS($C$2:$C$300,C8,$H$2:$H$300,"&lt;"&amp;H8)+1</f>
        <v>7</v>
      </c>
      <c r="J8" s="21">
        <f>VLOOKUP(I8,'Point Table'!A:B,2,FALSE)</f>
        <v>76</v>
      </c>
    </row>
    <row r="9" spans="1:31" x14ac:dyDescent="0.3">
      <c r="A9" s="3" t="s">
        <v>248</v>
      </c>
      <c r="B9" s="3" t="s">
        <v>249</v>
      </c>
      <c r="C9" s="3" t="s">
        <v>34</v>
      </c>
      <c r="D9" s="3">
        <v>51</v>
      </c>
      <c r="E9" s="2" t="s">
        <v>17</v>
      </c>
      <c r="F9" s="19" t="str">
        <f>A9&amp;B9&amp;C9&amp;E9</f>
        <v>EmaliaRubnerFMILLENNIUM RUNNING</v>
      </c>
      <c r="G9" s="11">
        <v>5.324768518518519E-2</v>
      </c>
      <c r="H9" s="19">
        <f>IF(C9="F",VLOOKUP(D9,'F Half'!$A$2:$B$101,2,FALSE)*G9,VLOOKUP(D9,'M Half'!$A$2:$B$101,2,FALSE)*G9)</f>
        <v>4.649055393518519E-2</v>
      </c>
      <c r="I9" s="20">
        <f>COUNTIFS($C$2:$C$300,C9,$H$2:$H$300,"&lt;"&amp;H9)+1</f>
        <v>8</v>
      </c>
      <c r="J9" s="21">
        <f>VLOOKUP(I9,'Point Table'!A:B,2,FALSE)</f>
        <v>72</v>
      </c>
      <c r="K9" s="35"/>
    </row>
    <row r="10" spans="1:31" x14ac:dyDescent="0.3">
      <c r="A10" t="s">
        <v>537</v>
      </c>
      <c r="B10" t="s">
        <v>538</v>
      </c>
      <c r="C10" t="s">
        <v>34</v>
      </c>
      <c r="D10">
        <v>26</v>
      </c>
      <c r="E10" s="2" t="s">
        <v>17</v>
      </c>
      <c r="F10" s="19" t="str">
        <f>A10&amp;B10&amp;C10&amp;E10</f>
        <v>ColletteSoucyFMILLENNIUM RUNNING</v>
      </c>
      <c r="G10" s="11">
        <v>4.7442129629629633E-2</v>
      </c>
      <c r="H10" s="19">
        <f>IF(C10="F",VLOOKUP(D10,'F Half'!$A$2:$B$101,2,FALSE)*G10,VLOOKUP(D10,'M Half'!$A$2:$B$101,2,FALSE)*G10)</f>
        <v>4.7442129629629633E-2</v>
      </c>
      <c r="I10" s="20">
        <f>COUNTIFS($C$2:$C$300,C10,$H$2:$H$300,"&lt;"&amp;H10)+1</f>
        <v>9</v>
      </c>
      <c r="J10" s="21">
        <f>VLOOKUP(I10,'Point Table'!A:B,2,FALSE)</f>
        <v>68</v>
      </c>
      <c r="K10" s="35"/>
    </row>
    <row r="11" spans="1:31" x14ac:dyDescent="0.3">
      <c r="A11" s="3" t="s">
        <v>457</v>
      </c>
      <c r="B11" s="3" t="s">
        <v>458</v>
      </c>
      <c r="C11" s="3" t="s">
        <v>34</v>
      </c>
      <c r="D11" s="3">
        <v>66</v>
      </c>
      <c r="E11" s="2" t="s">
        <v>17</v>
      </c>
      <c r="F11" s="19" t="str">
        <f>A11&amp;B11&amp;C11&amp;E11</f>
        <v>DonnaDostieFMILLENNIUM RUNNING</v>
      </c>
      <c r="G11" s="11">
        <v>6.6373842592592588E-2</v>
      </c>
      <c r="H11" s="19">
        <f>IF(C11="F",VLOOKUP(D11,'F Half'!$A$2:$B$101,2,FALSE)*G11,VLOOKUP(D11,'M Half'!$A$2:$B$101,2,FALSE)*G11)</f>
        <v>4.7596682523148144E-2</v>
      </c>
      <c r="I11" s="20">
        <f>COUNTIFS($C$2:$C$300,C11,$H$2:$H$300,"&lt;"&amp;H11)+1</f>
        <v>10</v>
      </c>
      <c r="J11" s="21">
        <f>VLOOKUP(I11,'Point Table'!A:B,2,FALSE)</f>
        <v>64</v>
      </c>
      <c r="K11" s="35"/>
      <c r="P11" s="6"/>
      <c r="Q11" s="6"/>
      <c r="R11" s="9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3">
      <c r="A12" t="s">
        <v>356</v>
      </c>
      <c r="B12" t="s">
        <v>357</v>
      </c>
      <c r="C12" t="s">
        <v>34</v>
      </c>
      <c r="D12">
        <v>64</v>
      </c>
      <c r="E12" s="2" t="s">
        <v>15</v>
      </c>
      <c r="F12" s="19" t="str">
        <f>A12&amp;B12&amp;C12&amp;E12</f>
        <v>LindaKnippersFGATE CITY STRIDERS</v>
      </c>
      <c r="G12" s="11">
        <v>6.4510416666666667E-2</v>
      </c>
      <c r="H12" s="19">
        <f>IF(C12="F",VLOOKUP(D12,'F Half'!$A$2:$B$101,2,FALSE)*G12,VLOOKUP(D12,'M Half'!$A$2:$B$101,2,FALSE)*G12)</f>
        <v>4.7602236458333336E-2</v>
      </c>
      <c r="I12" s="20">
        <f>COUNTIFS($C$2:$C$300,C12,$H$2:$H$300,"&lt;"&amp;H12)+1</f>
        <v>11</v>
      </c>
      <c r="J12" s="21">
        <f>VLOOKUP(I12,'Point Table'!A:B,2,FALSE)</f>
        <v>61</v>
      </c>
      <c r="K12" s="35"/>
      <c r="P12" s="6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3">
      <c r="A13" t="s">
        <v>424</v>
      </c>
      <c r="B13" t="s">
        <v>425</v>
      </c>
      <c r="C13" t="s">
        <v>34</v>
      </c>
      <c r="D13">
        <v>29</v>
      </c>
      <c r="E13" s="2" t="s">
        <v>17</v>
      </c>
      <c r="F13" s="19" t="str">
        <f>A13&amp;B13&amp;C13&amp;E13</f>
        <v>MicheleTremblayFMILLENNIUM RUNNING</v>
      </c>
      <c r="G13" s="11">
        <v>4.789699074074074E-2</v>
      </c>
      <c r="H13" s="19">
        <f>IF(C13="F",VLOOKUP(D13,'F Half'!$A$2:$B$101,2,FALSE)*G13,VLOOKUP(D13,'M Half'!$A$2:$B$101,2,FALSE)*G13)</f>
        <v>4.789699074074074E-2</v>
      </c>
      <c r="I13" s="20">
        <f>COUNTIFS($C$2:$C$300,C13,$H$2:$H$300,"&lt;"&amp;H13)+1</f>
        <v>12</v>
      </c>
      <c r="J13" s="21">
        <f>VLOOKUP(I13,'Point Table'!A:B,2,FALSE)</f>
        <v>58</v>
      </c>
      <c r="K13" s="35"/>
    </row>
    <row r="14" spans="1:31" x14ac:dyDescent="0.3">
      <c r="A14" t="s">
        <v>258</v>
      </c>
      <c r="B14" t="s">
        <v>259</v>
      </c>
      <c r="C14" t="s">
        <v>34</v>
      </c>
      <c r="D14">
        <v>58</v>
      </c>
      <c r="E14" s="2" t="s">
        <v>15</v>
      </c>
      <c r="F14" s="19" t="str">
        <f>A14&amp;B14&amp;C14&amp;E14</f>
        <v>AdrianaTyersFGATE CITY STRIDERS</v>
      </c>
      <c r="G14" s="11">
        <v>6.0861111111111109E-2</v>
      </c>
      <c r="H14" s="19">
        <f>IF(C14="F",VLOOKUP(D14,'F Half'!$A$2:$B$101,2,FALSE)*G14,VLOOKUP(D14,'M Half'!$A$2:$B$101,2,FALSE)*G14)</f>
        <v>4.8707147222222219E-2</v>
      </c>
      <c r="I14" s="20">
        <f>COUNTIFS($C$2:$C$300,C14,$H$2:$H$300,"&lt;"&amp;H14)+1</f>
        <v>13</v>
      </c>
      <c r="J14" s="21">
        <f>VLOOKUP(I14,'Point Table'!A:B,2,FALSE)</f>
        <v>55</v>
      </c>
    </row>
    <row r="15" spans="1:31" x14ac:dyDescent="0.3">
      <c r="A15" s="3" t="s">
        <v>433</v>
      </c>
      <c r="B15" s="3" t="s">
        <v>434</v>
      </c>
      <c r="C15" s="3" t="s">
        <v>34</v>
      </c>
      <c r="D15" s="3">
        <v>50</v>
      </c>
      <c r="E15" s="2" t="s">
        <v>17</v>
      </c>
      <c r="F15" s="19" t="str">
        <f>A15&amp;B15&amp;C15&amp;E15</f>
        <v>CathleenBrownFMILLENNIUM RUNNING</v>
      </c>
      <c r="G15" s="11">
        <v>5.591087962962963E-2</v>
      </c>
      <c r="H15" s="19">
        <f>IF(C15="F",VLOOKUP(D15,'F Half'!$A$2:$B$101,2,FALSE)*G15,VLOOKUP(D15,'M Half'!$A$2:$B$101,2,FALSE)*G15)</f>
        <v>4.9397262152777774E-2</v>
      </c>
      <c r="I15" s="20">
        <f>COUNTIFS($C$2:$C$300,C15,$H$2:$H$300,"&lt;"&amp;H15)+1</f>
        <v>14</v>
      </c>
      <c r="J15" s="21">
        <f>VLOOKUP(I15,'Point Table'!A:B,2,FALSE)</f>
        <v>52</v>
      </c>
    </row>
    <row r="16" spans="1:31" x14ac:dyDescent="0.3">
      <c r="A16" s="3" t="s">
        <v>530</v>
      </c>
      <c r="B16" s="3" t="s">
        <v>531</v>
      </c>
      <c r="C16" s="3" t="s">
        <v>34</v>
      </c>
      <c r="D16" s="3">
        <v>68</v>
      </c>
      <c r="E16" s="2" t="s">
        <v>26</v>
      </c>
      <c r="F16" s="19" t="str">
        <f>A16&amp;B16&amp;C16&amp;E16</f>
        <v>MargieRiforgiatoFWHITE MOUNTAIN MILERS</v>
      </c>
      <c r="G16" s="11">
        <v>7.1160879629629636E-2</v>
      </c>
      <c r="H16" s="19">
        <f>IF(C16="F",VLOOKUP(D16,'F Half'!$A$2:$B$101,2,FALSE)*G16,VLOOKUP(D16,'M Half'!$A$2:$B$101,2,FALSE)*G16)</f>
        <v>4.9549320486111118E-2</v>
      </c>
      <c r="I16" s="20">
        <f>COUNTIFS($C$2:$C$300,C16,$H$2:$H$300,"&lt;"&amp;H16)+1</f>
        <v>15</v>
      </c>
      <c r="J16" s="21">
        <f>VLOOKUP(I16,'Point Table'!A:B,2,FALSE)</f>
        <v>49</v>
      </c>
      <c r="K16" s="35"/>
      <c r="P16" s="8"/>
      <c r="R16" s="9"/>
      <c r="AA16" s="2"/>
      <c r="AB16" s="2"/>
      <c r="AC16" s="2"/>
      <c r="AD16" s="2"/>
      <c r="AE16" s="2"/>
    </row>
    <row r="17" spans="1:31" x14ac:dyDescent="0.3">
      <c r="A17" t="s">
        <v>131</v>
      </c>
      <c r="B17" t="s">
        <v>532</v>
      </c>
      <c r="C17" t="s">
        <v>34</v>
      </c>
      <c r="D17">
        <v>68</v>
      </c>
      <c r="E17" s="2" t="s">
        <v>26</v>
      </c>
      <c r="F17" s="19" t="str">
        <f>A17&amp;B17&amp;C17&amp;E17</f>
        <v>MaryNagelFWHITE MOUNTAIN MILERS</v>
      </c>
      <c r="G17" s="11">
        <v>7.1163194444444439E-2</v>
      </c>
      <c r="H17" s="19">
        <f>IF(C17="F",VLOOKUP(D17,'F Half'!$A$2:$B$101,2,FALSE)*G17,VLOOKUP(D17,'M Half'!$A$2:$B$101,2,FALSE)*G17)</f>
        <v>4.9550932291666662E-2</v>
      </c>
      <c r="I17" s="20">
        <f>COUNTIFS($C$2:$C$300,C17,$H$2:$H$300,"&lt;"&amp;H17)+1</f>
        <v>16</v>
      </c>
      <c r="J17" s="21">
        <f>VLOOKUP(I17,'Point Table'!A:B,2,FALSE)</f>
        <v>46</v>
      </c>
      <c r="K17" s="35"/>
      <c r="P17" s="6"/>
      <c r="Q17" s="6"/>
      <c r="R17" s="9"/>
      <c r="AA17" s="2"/>
      <c r="AB17" s="2"/>
      <c r="AC17" s="2"/>
      <c r="AD17" s="2"/>
      <c r="AE17" s="2"/>
    </row>
    <row r="18" spans="1:31" x14ac:dyDescent="0.3">
      <c r="A18" t="s">
        <v>385</v>
      </c>
      <c r="B18" t="s">
        <v>386</v>
      </c>
      <c r="C18" t="s">
        <v>34</v>
      </c>
      <c r="D18">
        <v>37</v>
      </c>
      <c r="E18" s="2" t="s">
        <v>16</v>
      </c>
      <c r="F18" s="19" t="str">
        <f>A18&amp;B18&amp;C18&amp;E18</f>
        <v>TivanCasavantFGREATER DERRY TRACK CLUB</v>
      </c>
      <c r="G18" s="11">
        <v>5.0739583333333331E-2</v>
      </c>
      <c r="H18" s="19">
        <f>IF(C18="F",VLOOKUP(D18,'F Half'!$A$2:$B$101,2,FALSE)*G18,VLOOKUP(D18,'M Half'!$A$2:$B$101,2,FALSE)*G18)</f>
        <v>4.9877010416666666E-2</v>
      </c>
      <c r="I18" s="20">
        <f>COUNTIFS($C$2:$C$300,C18,$H$2:$H$300,"&lt;"&amp;H18)+1</f>
        <v>17</v>
      </c>
      <c r="J18" s="21">
        <f>VLOOKUP(I18,'Point Table'!A:B,2,FALSE)</f>
        <v>43</v>
      </c>
    </row>
    <row r="19" spans="1:31" x14ac:dyDescent="0.3">
      <c r="A19" t="s">
        <v>387</v>
      </c>
      <c r="B19" t="s">
        <v>388</v>
      </c>
      <c r="C19" t="s">
        <v>34</v>
      </c>
      <c r="D19">
        <v>44</v>
      </c>
      <c r="E19" s="2" t="s">
        <v>16</v>
      </c>
      <c r="F19" s="19" t="str">
        <f>A19&amp;B19&amp;C19&amp;E19</f>
        <v>KatyVeprauskasFGREATER DERRY TRACK CLUB</v>
      </c>
      <c r="G19" s="11">
        <v>5.3255787037037039E-2</v>
      </c>
      <c r="H19" s="19">
        <f>IF(C19="F",VLOOKUP(D19,'F Half'!$A$2:$B$101,2,FALSE)*G19,VLOOKUP(D19,'M Half'!$A$2:$B$101,2,FALSE)*G19)</f>
        <v>5.0076416550925928E-2</v>
      </c>
      <c r="I19" s="20">
        <f>COUNTIFS($C$2:$C$300,C19,$H$2:$H$300,"&lt;"&amp;H19)+1</f>
        <v>18</v>
      </c>
      <c r="J19" s="21">
        <f>VLOOKUP(I19,'Point Table'!A:B,2,FALSE)</f>
        <v>40</v>
      </c>
    </row>
    <row r="20" spans="1:31" x14ac:dyDescent="0.3">
      <c r="A20" t="s">
        <v>262</v>
      </c>
      <c r="B20" t="s">
        <v>263</v>
      </c>
      <c r="C20" t="s">
        <v>34</v>
      </c>
      <c r="D20">
        <v>59</v>
      </c>
      <c r="E20" s="2" t="s">
        <v>15</v>
      </c>
      <c r="F20" s="19" t="str">
        <f>A20&amp;B20&amp;C20&amp;E20</f>
        <v>MelissaWuFGATE CITY STRIDERS</v>
      </c>
      <c r="G20" s="11">
        <v>6.3703703703703707E-2</v>
      </c>
      <c r="H20" s="19">
        <f>IF(C20="F",VLOOKUP(D20,'F Half'!$A$2:$B$101,2,FALSE)*G20,VLOOKUP(D20,'M Half'!$A$2:$B$101,2,FALSE)*G20)</f>
        <v>5.0319555555555562E-2</v>
      </c>
      <c r="I20" s="20">
        <f>COUNTIFS($C$2:$C$300,C20,$H$2:$H$300,"&lt;"&amp;H20)+1</f>
        <v>19</v>
      </c>
      <c r="J20" s="21">
        <f>VLOOKUP(I20,'Point Table'!A:B,2,FALSE)</f>
        <v>37</v>
      </c>
    </row>
    <row r="21" spans="1:31" x14ac:dyDescent="0.3">
      <c r="A21" s="3" t="s">
        <v>383</v>
      </c>
      <c r="B21" s="3" t="s">
        <v>384</v>
      </c>
      <c r="C21" s="3" t="s">
        <v>34</v>
      </c>
      <c r="D21" s="3">
        <v>23</v>
      </c>
      <c r="E21" s="2" t="s">
        <v>16</v>
      </c>
      <c r="F21" s="19" t="str">
        <f>A21&amp;B21&amp;C21&amp;E21</f>
        <v>AsiaMercierFGREATER DERRY TRACK CLUB</v>
      </c>
      <c r="G21" s="11">
        <v>5.0393518518518518E-2</v>
      </c>
      <c r="H21" s="19">
        <f>IF(C21="F",VLOOKUP(D21,'F Half'!$A$2:$B$101,2,FALSE)*G21,VLOOKUP(D21,'M Half'!$A$2:$B$101,2,FALSE)*G21)</f>
        <v>5.0393518518518518E-2</v>
      </c>
      <c r="I21" s="20">
        <f>COUNTIFS($C$2:$C$300,C21,$H$2:$H$300,"&lt;"&amp;H21)+1</f>
        <v>20</v>
      </c>
      <c r="J21" s="21">
        <f>VLOOKUP(I21,'Point Table'!A:B,2,FALSE)</f>
        <v>34</v>
      </c>
      <c r="K21" s="35"/>
      <c r="P21" s="8"/>
      <c r="Q21" s="6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3">
      <c r="A22" s="3" t="s">
        <v>352</v>
      </c>
      <c r="B22" s="3" t="s">
        <v>353</v>
      </c>
      <c r="C22" s="3" t="s">
        <v>34</v>
      </c>
      <c r="D22" s="3">
        <v>56</v>
      </c>
      <c r="E22" s="2" t="s">
        <v>15</v>
      </c>
      <c r="F22" s="19" t="str">
        <f>A22&amp;B22&amp;C22&amp;E22</f>
        <v>DianeDrudingFGATE CITY STRIDERS</v>
      </c>
      <c r="G22" s="11">
        <v>6.3406249999999997E-2</v>
      </c>
      <c r="H22" s="19">
        <f>IF(C22="F",VLOOKUP(D22,'F Half'!$A$2:$B$101,2,FALSE)*G22,VLOOKUP(D22,'M Half'!$A$2:$B$101,2,FALSE)*G22)</f>
        <v>5.2062871875E-2</v>
      </c>
      <c r="I22" s="20">
        <f>COUNTIFS($C$2:$C$300,C22,$H$2:$H$300,"&lt;"&amp;H22)+1</f>
        <v>21</v>
      </c>
      <c r="J22" s="21">
        <f>VLOOKUP(I22,'Point Table'!A:B,2,FALSE)</f>
        <v>32</v>
      </c>
    </row>
    <row r="23" spans="1:31" x14ac:dyDescent="0.3">
      <c r="A23" s="3" t="s">
        <v>256</v>
      </c>
      <c r="B23" s="3" t="s">
        <v>257</v>
      </c>
      <c r="C23" s="3" t="s">
        <v>34</v>
      </c>
      <c r="D23" s="3">
        <v>56</v>
      </c>
      <c r="E23" s="2" t="s">
        <v>17</v>
      </c>
      <c r="F23" s="19" t="str">
        <f>A23&amp;B23&amp;C23&amp;E23</f>
        <v>RoxaneGagnonFMILLENNIUM RUNNING</v>
      </c>
      <c r="G23" s="11">
        <v>6.3553240740740743E-2</v>
      </c>
      <c r="H23" s="19">
        <f>IF(C23="F",VLOOKUP(D23,'F Half'!$A$2:$B$101,2,FALSE)*G23,VLOOKUP(D23,'M Half'!$A$2:$B$101,2,FALSE)*G23)</f>
        <v>5.2183565972222228E-2</v>
      </c>
      <c r="I23" s="20">
        <f>COUNTIFS($C$2:$C$300,C23,$H$2:$H$300,"&lt;"&amp;H23)+1</f>
        <v>22</v>
      </c>
      <c r="J23" s="21">
        <f>VLOOKUP(I23,'Point Table'!A:B,2,FALSE)</f>
        <v>30</v>
      </c>
    </row>
    <row r="24" spans="1:31" x14ac:dyDescent="0.3">
      <c r="A24" t="s">
        <v>390</v>
      </c>
      <c r="B24" t="s">
        <v>391</v>
      </c>
      <c r="C24" t="s">
        <v>34</v>
      </c>
      <c r="D24">
        <v>50</v>
      </c>
      <c r="E24" s="2" t="s">
        <v>16</v>
      </c>
      <c r="F24" s="19" t="str">
        <f>A24&amp;B24&amp;C24&amp;E24</f>
        <v>RebeccaNoeFGREATER DERRY TRACK CLUB</v>
      </c>
      <c r="G24" s="11">
        <v>5.9150462962962967E-2</v>
      </c>
      <c r="H24" s="19">
        <f>IF(C24="F",VLOOKUP(D24,'F Half'!$A$2:$B$101,2,FALSE)*G24,VLOOKUP(D24,'M Half'!$A$2:$B$101,2,FALSE)*G24)</f>
        <v>5.2259434027777781E-2</v>
      </c>
      <c r="I24" s="20">
        <f>COUNTIFS($C$2:$C$300,C24,$H$2:$H$300,"&lt;"&amp;H24)+1</f>
        <v>23</v>
      </c>
      <c r="J24" s="21">
        <f>VLOOKUP(I24,'Point Table'!A:B,2,FALSE)</f>
        <v>28</v>
      </c>
      <c r="K24" s="35"/>
      <c r="P24" s="6"/>
      <c r="Q24" s="6"/>
      <c r="R24" s="9"/>
      <c r="AA24" s="2"/>
      <c r="AB24" s="2"/>
      <c r="AC24" s="2"/>
      <c r="AD24" s="2"/>
      <c r="AE24" s="2"/>
    </row>
    <row r="25" spans="1:31" x14ac:dyDescent="0.3">
      <c r="A25" t="s">
        <v>266</v>
      </c>
      <c r="B25" t="s">
        <v>267</v>
      </c>
      <c r="C25" t="s">
        <v>34</v>
      </c>
      <c r="D25">
        <v>65</v>
      </c>
      <c r="E25" s="2" t="s">
        <v>17</v>
      </c>
      <c r="F25" s="19" t="str">
        <f>A25&amp;B25&amp;C25&amp;E25</f>
        <v>CharlaStevensFMILLENNIUM RUNNING</v>
      </c>
      <c r="G25" s="11">
        <v>7.2002314814814811E-2</v>
      </c>
      <c r="H25" s="19">
        <f>IF(C25="F",VLOOKUP(D25,'F Half'!$A$2:$B$101,2,FALSE)*G25,VLOOKUP(D25,'M Half'!$A$2:$B$101,2,FALSE)*G25)</f>
        <v>5.2381684027777778E-2</v>
      </c>
      <c r="I25" s="20">
        <f>COUNTIFS($C$2:$C$300,C25,$H$2:$H$300,"&lt;"&amp;H25)+1</f>
        <v>24</v>
      </c>
      <c r="J25" s="21">
        <f>VLOOKUP(I25,'Point Table'!A:B,2,FALSE)</f>
        <v>26</v>
      </c>
    </row>
    <row r="26" spans="1:31" x14ac:dyDescent="0.3">
      <c r="A26" t="s">
        <v>91</v>
      </c>
      <c r="B26" t="s">
        <v>92</v>
      </c>
      <c r="C26" t="s">
        <v>34</v>
      </c>
      <c r="D26">
        <v>56</v>
      </c>
      <c r="E26" s="2" t="s">
        <v>16</v>
      </c>
      <c r="F26" s="19" t="str">
        <f>A26&amp;B26&amp;C26&amp;E26</f>
        <v>CariHoglundFGREATER DERRY TRACK CLUB</v>
      </c>
      <c r="G26" s="11">
        <v>6.4425925925925928E-2</v>
      </c>
      <c r="H26" s="19">
        <f>IF(C26="F",VLOOKUP(D26,'F Half'!$A$2:$B$101,2,FALSE)*G26,VLOOKUP(D26,'M Half'!$A$2:$B$101,2,FALSE)*G26)</f>
        <v>5.2900127777777785E-2</v>
      </c>
      <c r="I26" s="20">
        <f>COUNTIFS($C$2:$C$300,C26,$H$2:$H$300,"&lt;"&amp;H26)+1</f>
        <v>25</v>
      </c>
      <c r="J26" s="21">
        <f>VLOOKUP(I26,'Point Table'!A:B,2,FALSE)</f>
        <v>24</v>
      </c>
      <c r="K26" s="35"/>
    </row>
    <row r="27" spans="1:31" x14ac:dyDescent="0.3">
      <c r="A27" t="s">
        <v>484</v>
      </c>
      <c r="B27" t="s">
        <v>485</v>
      </c>
      <c r="C27" t="s">
        <v>34</v>
      </c>
      <c r="D27">
        <v>68</v>
      </c>
      <c r="E27" s="2" t="s">
        <v>17</v>
      </c>
      <c r="F27" s="19" t="str">
        <f>A27&amp;B27&amp;C27&amp;E27</f>
        <v>BarbaraObecnyFMILLENNIUM RUNNING</v>
      </c>
      <c r="G27" s="11">
        <v>7.6722222222222219E-2</v>
      </c>
      <c r="H27" s="19">
        <f>IF(C27="F",VLOOKUP(D27,'F Half'!$A$2:$B$101,2,FALSE)*G27,VLOOKUP(D27,'M Half'!$A$2:$B$101,2,FALSE)*G27)</f>
        <v>5.3421683333333331E-2</v>
      </c>
      <c r="I27" s="20">
        <f>COUNTIFS($C$2:$C$300,C27,$H$2:$H$300,"&lt;"&amp;H27)+1</f>
        <v>26</v>
      </c>
      <c r="J27" s="21">
        <f>VLOOKUP(I27,'Point Table'!A:B,2,FALSE)</f>
        <v>22.5</v>
      </c>
    </row>
    <row r="28" spans="1:31" x14ac:dyDescent="0.3">
      <c r="A28" t="s">
        <v>264</v>
      </c>
      <c r="B28" t="s">
        <v>452</v>
      </c>
      <c r="C28" t="s">
        <v>34</v>
      </c>
      <c r="D28">
        <v>53</v>
      </c>
      <c r="E28" s="2" t="s">
        <v>17</v>
      </c>
      <c r="F28" s="19" t="str">
        <f>A28&amp;B28&amp;C28&amp;E28</f>
        <v>NancySurprenantFMILLENNIUM RUNNING</v>
      </c>
      <c r="G28" s="11">
        <v>6.3077546296296291E-2</v>
      </c>
      <c r="H28" s="19">
        <f>IF(C28="F",VLOOKUP(D28,'F Half'!$A$2:$B$101,2,FALSE)*G28,VLOOKUP(D28,'M Half'!$A$2:$B$101,2,FALSE)*G28)</f>
        <v>5.3760992708333323E-2</v>
      </c>
      <c r="I28" s="20">
        <f>COUNTIFS($C$2:$C$300,C28,$H$2:$H$300,"&lt;"&amp;H28)+1</f>
        <v>27</v>
      </c>
      <c r="J28" s="21">
        <f>VLOOKUP(I28,'Point Table'!A:B,2,FALSE)</f>
        <v>21</v>
      </c>
      <c r="K28" s="35"/>
    </row>
    <row r="29" spans="1:31" x14ac:dyDescent="0.3">
      <c r="A29" s="3" t="s">
        <v>100</v>
      </c>
      <c r="B29" s="3" t="s">
        <v>101</v>
      </c>
      <c r="C29" s="3" t="s">
        <v>34</v>
      </c>
      <c r="D29" s="3">
        <v>59</v>
      </c>
      <c r="E29" s="2" t="s">
        <v>15</v>
      </c>
      <c r="F29" s="19" t="str">
        <f>A29&amp;B29&amp;C29&amp;E29</f>
        <v>BethWhippleFGATE CITY STRIDERS</v>
      </c>
      <c r="G29" s="11">
        <v>6.8149305555555553E-2</v>
      </c>
      <c r="H29" s="19">
        <f>IF(C29="F",VLOOKUP(D29,'F Half'!$A$2:$B$101,2,FALSE)*G29,VLOOKUP(D29,'M Half'!$A$2:$B$101,2,FALSE)*G29)</f>
        <v>5.3831136458333331E-2</v>
      </c>
      <c r="I29" s="20">
        <f>COUNTIFS($C$2:$C$300,C29,$H$2:$H$300,"&lt;"&amp;H29)+1</f>
        <v>28</v>
      </c>
      <c r="J29" s="21">
        <f>VLOOKUP(I29,'Point Table'!A:B,2,FALSE)</f>
        <v>19.5</v>
      </c>
    </row>
    <row r="30" spans="1:31" x14ac:dyDescent="0.3">
      <c r="A30" t="s">
        <v>268</v>
      </c>
      <c r="B30" t="s">
        <v>217</v>
      </c>
      <c r="C30" t="s">
        <v>34</v>
      </c>
      <c r="D30">
        <v>69</v>
      </c>
      <c r="E30" s="2" t="s">
        <v>16</v>
      </c>
      <c r="F30" s="19" t="str">
        <f>A30&amp;B30&amp;C30&amp;E30</f>
        <v>BevSomogieFGREATER DERRY TRACK CLUB</v>
      </c>
      <c r="G30" s="11">
        <v>7.9061342592592593E-2</v>
      </c>
      <c r="H30" s="19">
        <f>IF(C30="F",VLOOKUP(D30,'F Half'!$A$2:$B$101,2,FALSE)*G30,VLOOKUP(D30,'M Half'!$A$2:$B$101,2,FALSE)*G30)</f>
        <v>5.4228174884259253E-2</v>
      </c>
      <c r="I30" s="20">
        <f>COUNTIFS($C$2:$C$300,C30,$H$2:$H$300,"&lt;"&amp;H30)+1</f>
        <v>29</v>
      </c>
      <c r="J30" s="21">
        <f>VLOOKUP(I30,'Point Table'!A:B,2,FALSE)</f>
        <v>18</v>
      </c>
      <c r="K30" s="35"/>
    </row>
    <row r="31" spans="1:31" x14ac:dyDescent="0.3">
      <c r="A31" s="3" t="s">
        <v>527</v>
      </c>
      <c r="B31" s="3" t="s">
        <v>528</v>
      </c>
      <c r="C31" s="3" t="s">
        <v>34</v>
      </c>
      <c r="D31" s="3">
        <v>35</v>
      </c>
      <c r="E31" s="2" t="s">
        <v>18</v>
      </c>
      <c r="F31" s="19" t="str">
        <f>A31&amp;B31&amp;C31&amp;E31</f>
        <v>StacyMcAllister-GellerFUPPER VALLEY RUNNING CLUB</v>
      </c>
      <c r="G31" s="11">
        <v>5.4903935185185181E-2</v>
      </c>
      <c r="H31" s="19">
        <f>IF(C31="F",VLOOKUP(D31,'F Half'!$A$2:$B$101,2,FALSE)*G31,VLOOKUP(D31,'M Half'!$A$2:$B$101,2,FALSE)*G31)</f>
        <v>5.43768574074074E-2</v>
      </c>
      <c r="I31" s="20">
        <f>COUNTIFS($C$2:$C$300,C31,$H$2:$H$300,"&lt;"&amp;H31)+1</f>
        <v>30</v>
      </c>
      <c r="J31" s="21">
        <f>VLOOKUP(I31,'Point Table'!A:B,2,FALSE)</f>
        <v>16.5</v>
      </c>
    </row>
    <row r="32" spans="1:31" x14ac:dyDescent="0.3">
      <c r="A32" t="s">
        <v>341</v>
      </c>
      <c r="B32" t="s">
        <v>342</v>
      </c>
      <c r="C32" t="s">
        <v>34</v>
      </c>
      <c r="D32">
        <v>42</v>
      </c>
      <c r="E32" s="2" t="s">
        <v>15</v>
      </c>
      <c r="F32" s="19" t="str">
        <f>A32&amp;B32&amp;C32&amp;E32</f>
        <v>ChristyKervinFGATE CITY STRIDERS</v>
      </c>
      <c r="G32" s="11">
        <v>5.7408564814814822E-2</v>
      </c>
      <c r="H32" s="19">
        <f>IF(C32="F",VLOOKUP(D32,'F Half'!$A$2:$B$101,2,FALSE)*G32,VLOOKUP(D32,'M Half'!$A$2:$B$101,2,FALSE)*G32)</f>
        <v>5.4836661111111122E-2</v>
      </c>
      <c r="I32" s="20">
        <f>COUNTIFS($C$2:$C$300,C32,$H$2:$H$300,"&lt;"&amp;H32)+1</f>
        <v>31</v>
      </c>
      <c r="J32" s="21">
        <f>VLOOKUP(I32,'Point Table'!A:B,2,FALSE)</f>
        <v>15.5</v>
      </c>
      <c r="K32" s="35"/>
    </row>
    <row r="33" spans="1:31" x14ac:dyDescent="0.3">
      <c r="A33" s="3" t="s">
        <v>551</v>
      </c>
      <c r="B33" s="3" t="s">
        <v>552</v>
      </c>
      <c r="C33" s="3" t="s">
        <v>34</v>
      </c>
      <c r="D33" s="3">
        <v>70</v>
      </c>
      <c r="E33" s="2" t="s">
        <v>17</v>
      </c>
      <c r="F33" s="19" t="str">
        <f>A33&amp;B33&amp;C33&amp;E33</f>
        <v>KathleenRiouxFMILLENNIUM RUNNING</v>
      </c>
      <c r="G33" s="11">
        <v>8.1412037037037033E-2</v>
      </c>
      <c r="H33" s="19">
        <f>IF(C33="F",VLOOKUP(D33,'F Half'!$A$2:$B$101,2,FALSE)*G33,VLOOKUP(D33,'M Half'!$A$2:$B$101,2,FALSE)*G33)</f>
        <v>5.4993831018518513E-2</v>
      </c>
      <c r="I33" s="20">
        <f>COUNTIFS($C$2:$C$300,C33,$H$2:$H$300,"&lt;"&amp;H33)+1</f>
        <v>32</v>
      </c>
      <c r="J33" s="21">
        <f>VLOOKUP(I33,'Point Table'!A:B,2,FALSE)</f>
        <v>14.5</v>
      </c>
      <c r="K33" s="35"/>
    </row>
    <row r="34" spans="1:31" x14ac:dyDescent="0.3">
      <c r="A34" s="3" t="s">
        <v>370</v>
      </c>
      <c r="B34" s="3" t="s">
        <v>544</v>
      </c>
      <c r="C34" s="3" t="s">
        <v>34</v>
      </c>
      <c r="D34" s="3">
        <v>47</v>
      </c>
      <c r="E34" s="2" t="s">
        <v>17</v>
      </c>
      <c r="F34" s="19" t="str">
        <f>A34&amp;B34&amp;C34&amp;E34</f>
        <v>EricaLetizoFMILLENNIUM RUNNING</v>
      </c>
      <c r="G34" s="11">
        <v>6.1226851851851852E-2</v>
      </c>
      <c r="H34" s="19">
        <f>IF(C34="F",VLOOKUP(D34,'F Half'!$A$2:$B$101,2,FALSE)*G34,VLOOKUP(D34,'M Half'!$A$2:$B$101,2,FALSE)*G34)</f>
        <v>5.5961342592592597E-2</v>
      </c>
      <c r="I34" s="20">
        <f>COUNTIFS($C$2:$C$300,C34,$H$2:$H$300,"&lt;"&amp;H34)+1</f>
        <v>33</v>
      </c>
      <c r="J34" s="21">
        <f>VLOOKUP(I34,'Point Table'!A:B,2,FALSE)</f>
        <v>13.5</v>
      </c>
    </row>
    <row r="35" spans="1:31" x14ac:dyDescent="0.3">
      <c r="A35" s="3" t="s">
        <v>463</v>
      </c>
      <c r="B35" s="3" t="s">
        <v>464</v>
      </c>
      <c r="C35" s="3" t="s">
        <v>34</v>
      </c>
      <c r="D35" s="3">
        <v>56</v>
      </c>
      <c r="E35" s="2" t="s">
        <v>17</v>
      </c>
      <c r="F35" s="19" t="str">
        <f>A35&amp;B35&amp;C35&amp;E35</f>
        <v>ChristinaBalchFMILLENNIUM RUNNING</v>
      </c>
      <c r="G35" s="11">
        <v>6.8252314814814821E-2</v>
      </c>
      <c r="H35" s="19">
        <f>IF(C35="F",VLOOKUP(D35,'F Half'!$A$2:$B$101,2,FALSE)*G35,VLOOKUP(D35,'M Half'!$A$2:$B$101,2,FALSE)*G35)</f>
        <v>5.6041975694444454E-2</v>
      </c>
      <c r="I35" s="20">
        <f>COUNTIFS($C$2:$C$300,C35,$H$2:$H$300,"&lt;"&amp;H35)+1</f>
        <v>34</v>
      </c>
      <c r="J35" s="21">
        <f>VLOOKUP(I35,'Point Table'!A:B,2,FALSE)</f>
        <v>12.5</v>
      </c>
      <c r="K35" s="35"/>
    </row>
    <row r="36" spans="1:31" x14ac:dyDescent="0.3">
      <c r="A36" s="3" t="s">
        <v>107</v>
      </c>
      <c r="B36" s="3" t="s">
        <v>144</v>
      </c>
      <c r="C36" s="3" t="s">
        <v>34</v>
      </c>
      <c r="D36" s="3">
        <v>57</v>
      </c>
      <c r="E36" s="2" t="s">
        <v>15</v>
      </c>
      <c r="F36" s="19" t="str">
        <f>A36&amp;B36&amp;C36&amp;E36</f>
        <v>AngelaConnollyFGATE CITY STRIDERS</v>
      </c>
      <c r="G36" s="11">
        <v>6.9346064814814812E-2</v>
      </c>
      <c r="H36" s="19">
        <f>IF(C36="F",VLOOKUP(D36,'F Half'!$A$2:$B$101,2,FALSE)*G36,VLOOKUP(D36,'M Half'!$A$2:$B$101,2,FALSE)*G36)</f>
        <v>5.6218854745370368E-2</v>
      </c>
      <c r="I36" s="20">
        <f>COUNTIFS($C$2:$C$300,C36,$H$2:$H$300,"&lt;"&amp;H36)+1</f>
        <v>35</v>
      </c>
      <c r="J36" s="21">
        <f>VLOOKUP(I36,'Point Table'!A:B,2,FALSE)</f>
        <v>11.5</v>
      </c>
    </row>
    <row r="37" spans="1:31" x14ac:dyDescent="0.3">
      <c r="A37" t="s">
        <v>424</v>
      </c>
      <c r="B37" t="s">
        <v>560</v>
      </c>
      <c r="C37" t="s">
        <v>34</v>
      </c>
      <c r="D37">
        <v>58</v>
      </c>
      <c r="E37" s="2" t="s">
        <v>17</v>
      </c>
      <c r="F37" s="19" t="str">
        <f>A37&amp;B37&amp;C37&amp;E37</f>
        <v>MicheleBogardusFMILLENNIUM RUNNING</v>
      </c>
      <c r="G37" s="11">
        <v>7.0324074074074081E-2</v>
      </c>
      <c r="H37" s="19">
        <f>IF(C37="F",VLOOKUP(D37,'F Half'!$A$2:$B$101,2,FALSE)*G37,VLOOKUP(D37,'M Half'!$A$2:$B$101,2,FALSE)*G37)</f>
        <v>5.628035648148149E-2</v>
      </c>
      <c r="I37" s="20">
        <f>COUNTIFS($C$2:$C$300,C37,$H$2:$H$300,"&lt;"&amp;H37)+1</f>
        <v>36</v>
      </c>
      <c r="J37" s="21">
        <f>VLOOKUP(I37,'Point Table'!A:B,2,FALSE)</f>
        <v>11</v>
      </c>
      <c r="K37" s="35"/>
    </row>
    <row r="38" spans="1:31" x14ac:dyDescent="0.3">
      <c r="A38" s="3" t="s">
        <v>433</v>
      </c>
      <c r="B38" t="s">
        <v>449</v>
      </c>
      <c r="C38" t="s">
        <v>34</v>
      </c>
      <c r="D38">
        <v>48</v>
      </c>
      <c r="E38" s="2" t="s">
        <v>17</v>
      </c>
      <c r="F38" s="19" t="str">
        <f>A38&amp;B38&amp;C38&amp;E38</f>
        <v>CathleenThompsonFMILLENNIUM RUNNING</v>
      </c>
      <c r="G38" s="11">
        <v>6.2253472222222217E-2</v>
      </c>
      <c r="H38" s="19">
        <f>IF(C38="F",VLOOKUP(D38,'F Half'!$A$2:$B$101,2,FALSE)*G38,VLOOKUP(D38,'M Half'!$A$2:$B$101,2,FALSE)*G38)</f>
        <v>5.6289589583333327E-2</v>
      </c>
      <c r="I38" s="20">
        <f>COUNTIFS($C$2:$C$300,C38,$H$2:$H$300,"&lt;"&amp;H38)+1</f>
        <v>37</v>
      </c>
      <c r="J38" s="21">
        <f>VLOOKUP(I38,'Point Table'!A:B,2,FALSE)</f>
        <v>10.5</v>
      </c>
      <c r="K38" s="35"/>
      <c r="P38" s="6"/>
      <c r="R38" s="9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3">
      <c r="A39" s="3" t="s">
        <v>398</v>
      </c>
      <c r="B39" s="3" t="s">
        <v>399</v>
      </c>
      <c r="C39" s="3" t="s">
        <v>34</v>
      </c>
      <c r="D39" s="3">
        <v>52</v>
      </c>
      <c r="E39" s="2" t="s">
        <v>16</v>
      </c>
      <c r="F39" s="19" t="str">
        <f>A39&amp;B39&amp;C39&amp;E39</f>
        <v>MariaChecketFGREATER DERRY TRACK CLUB</v>
      </c>
      <c r="G39" s="11">
        <v>6.525347222222222E-2</v>
      </c>
      <c r="H39" s="19">
        <f>IF(C39="F",VLOOKUP(D39,'F Half'!$A$2:$B$101,2,FALSE)*G39,VLOOKUP(D39,'M Half'!$A$2:$B$101,2,FALSE)*G39)</f>
        <v>5.6294170486111107E-2</v>
      </c>
      <c r="I39" s="20">
        <f>COUNTIFS($C$2:$C$300,C39,$H$2:$H$300,"&lt;"&amp;H39)+1</f>
        <v>38</v>
      </c>
      <c r="J39" s="21">
        <f>VLOOKUP(I39,'Point Table'!A:B,2,FALSE)</f>
        <v>10</v>
      </c>
      <c r="K39" s="35"/>
      <c r="P39" s="6"/>
      <c r="Q39" s="6"/>
      <c r="R39" s="9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3">
      <c r="A40" t="s">
        <v>554</v>
      </c>
      <c r="B40" t="s">
        <v>555</v>
      </c>
      <c r="C40" t="s">
        <v>34</v>
      </c>
      <c r="D40">
        <v>37</v>
      </c>
      <c r="E40" s="2" t="s">
        <v>17</v>
      </c>
      <c r="F40" s="19" t="str">
        <f>A40&amp;B40&amp;C40&amp;E40</f>
        <v>MargaritaMatosFMILLENNIUM RUNNING</v>
      </c>
      <c r="G40" s="11">
        <v>5.7268518518518517E-2</v>
      </c>
      <c r="H40" s="19">
        <f>IF(C40="F",VLOOKUP(D40,'F Half'!$A$2:$B$101,2,FALSE)*G40,VLOOKUP(D40,'M Half'!$A$2:$B$101,2,FALSE)*G40)</f>
        <v>5.6294953703703701E-2</v>
      </c>
      <c r="I40" s="20">
        <f>COUNTIFS($C$2:$C$300,C40,$H$2:$H$300,"&lt;"&amp;H40)+1</f>
        <v>39</v>
      </c>
      <c r="J40" s="21">
        <f>VLOOKUP(I40,'Point Table'!A:B,2,FALSE)</f>
        <v>9.5</v>
      </c>
      <c r="L40" s="2"/>
      <c r="M40" s="2"/>
    </row>
    <row r="41" spans="1:31" x14ac:dyDescent="0.3">
      <c r="A41" s="3" t="s">
        <v>450</v>
      </c>
      <c r="B41" s="3" t="s">
        <v>451</v>
      </c>
      <c r="C41" s="3" t="s">
        <v>34</v>
      </c>
      <c r="D41" s="3">
        <v>48</v>
      </c>
      <c r="E41" s="2" t="s">
        <v>17</v>
      </c>
      <c r="F41" s="19" t="str">
        <f>A41&amp;B41&amp;C41&amp;E41</f>
        <v>ToryWightFMILLENNIUM RUNNING</v>
      </c>
      <c r="G41" s="11">
        <v>6.2523148148148147E-2</v>
      </c>
      <c r="H41" s="19">
        <f>IF(C41="F",VLOOKUP(D41,'F Half'!$A$2:$B$101,2,FALSE)*G41,VLOOKUP(D41,'M Half'!$A$2:$B$101,2,FALSE)*G41)</f>
        <v>5.6533430555555556E-2</v>
      </c>
      <c r="I41" s="20">
        <f>COUNTIFS($C$2:$C$300,C41,$H$2:$H$300,"&lt;"&amp;H41)+1</f>
        <v>40</v>
      </c>
      <c r="J41" s="21">
        <f>VLOOKUP(I41,'Point Table'!A:B,2,FALSE)</f>
        <v>9</v>
      </c>
    </row>
    <row r="42" spans="1:31" x14ac:dyDescent="0.3">
      <c r="A42" s="3" t="s">
        <v>343</v>
      </c>
      <c r="B42" s="3" t="s">
        <v>344</v>
      </c>
      <c r="C42" s="3" t="s">
        <v>34</v>
      </c>
      <c r="D42" s="3">
        <v>38</v>
      </c>
      <c r="E42" s="2" t="s">
        <v>15</v>
      </c>
      <c r="F42" s="19" t="str">
        <f>A42&amp;B42&amp;C42&amp;E42</f>
        <v>AmandaNaroFGATE CITY STRIDERS</v>
      </c>
      <c r="G42" s="11">
        <v>5.8246527777777779E-2</v>
      </c>
      <c r="H42" s="19">
        <f>IF(C42="F",VLOOKUP(D42,'F Half'!$A$2:$B$101,2,FALSE)*G42,VLOOKUP(D42,'M Half'!$A$2:$B$101,2,FALSE)*G42)</f>
        <v>5.6994227430555558E-2</v>
      </c>
      <c r="I42" s="20">
        <f>COUNTIFS($C$2:$C$300,C42,$H$2:$H$300,"&lt;"&amp;H42)+1</f>
        <v>41</v>
      </c>
      <c r="J42" s="21">
        <f>VLOOKUP(I42,'Point Table'!A:B,2,FALSE)</f>
        <v>8.6999999999999993</v>
      </c>
    </row>
    <row r="43" spans="1:31" x14ac:dyDescent="0.3">
      <c r="A43" s="3" t="s">
        <v>401</v>
      </c>
      <c r="B43" s="3" t="s">
        <v>402</v>
      </c>
      <c r="C43" s="3" t="s">
        <v>34</v>
      </c>
      <c r="D43" s="3">
        <v>54</v>
      </c>
      <c r="E43" s="2" t="s">
        <v>16</v>
      </c>
      <c r="F43" s="19" t="str">
        <f>A43&amp;B43&amp;C43&amp;E43</f>
        <v>JoanneToscanoFGREATER DERRY TRACK CLUB</v>
      </c>
      <c r="G43" s="11">
        <v>6.8366898148148142E-2</v>
      </c>
      <c r="H43" s="19">
        <f>IF(C43="F",VLOOKUP(D43,'F Half'!$A$2:$B$101,2,FALSE)*G43,VLOOKUP(D43,'M Half'!$A$2:$B$101,2,FALSE)*G43)</f>
        <v>5.7558091550925922E-2</v>
      </c>
      <c r="I43" s="20">
        <f>COUNTIFS($C$2:$C$300,C43,$H$2:$H$300,"&lt;"&amp;H43)+1</f>
        <v>42</v>
      </c>
      <c r="J43" s="21">
        <f>VLOOKUP(I43,'Point Table'!A:B,2,FALSE)</f>
        <v>8.4</v>
      </c>
    </row>
    <row r="44" spans="1:31" x14ac:dyDescent="0.3">
      <c r="A44" t="s">
        <v>32</v>
      </c>
      <c r="B44" t="s">
        <v>362</v>
      </c>
      <c r="C44" t="s">
        <v>34</v>
      </c>
      <c r="D44">
        <v>52</v>
      </c>
      <c r="E44" s="2" t="s">
        <v>15</v>
      </c>
      <c r="F44" s="19" t="str">
        <f>A44&amp;B44&amp;C44&amp;E44</f>
        <v>JenniferSaleskyFGATE CITY STRIDERS</v>
      </c>
      <c r="G44" s="11">
        <v>6.6728009259259258E-2</v>
      </c>
      <c r="H44" s="19">
        <f>IF(C44="F",VLOOKUP(D44,'F Half'!$A$2:$B$101,2,FALSE)*G44,VLOOKUP(D44,'M Half'!$A$2:$B$101,2,FALSE)*G44)</f>
        <v>5.7566253587962961E-2</v>
      </c>
      <c r="I44" s="20">
        <f>COUNTIFS($C$2:$C$300,C44,$H$2:$H$300,"&lt;"&amp;H44)+1</f>
        <v>43</v>
      </c>
      <c r="J44" s="21">
        <f>VLOOKUP(I44,'Point Table'!A:B,2,FALSE)</f>
        <v>8.1</v>
      </c>
    </row>
    <row r="45" spans="1:31" x14ac:dyDescent="0.3">
      <c r="A45" s="3" t="s">
        <v>465</v>
      </c>
      <c r="B45" s="3" t="s">
        <v>466</v>
      </c>
      <c r="C45" s="3" t="s">
        <v>34</v>
      </c>
      <c r="D45" s="3">
        <v>54</v>
      </c>
      <c r="E45" s="2" t="s">
        <v>17</v>
      </c>
      <c r="F45" s="19" t="str">
        <f>A45&amp;B45&amp;C45&amp;E45</f>
        <v>JackieCombsFMILLENNIUM RUNNING</v>
      </c>
      <c r="G45" s="11">
        <v>6.8416666666666667E-2</v>
      </c>
      <c r="H45" s="19">
        <f>IF(C45="F",VLOOKUP(D45,'F Half'!$A$2:$B$101,2,FALSE)*G45,VLOOKUP(D45,'M Half'!$A$2:$B$101,2,FALSE)*G45)</f>
        <v>5.7599991666666663E-2</v>
      </c>
      <c r="I45" s="20">
        <f>COUNTIFS($C$2:$C$300,C45,$H$2:$H$300,"&lt;"&amp;H45)+1</f>
        <v>44</v>
      </c>
      <c r="J45" s="21">
        <f>VLOOKUP(I45,'Point Table'!A:B,2,FALSE)</f>
        <v>7.8</v>
      </c>
    </row>
    <row r="46" spans="1:31" x14ac:dyDescent="0.3">
      <c r="A46" t="s">
        <v>444</v>
      </c>
      <c r="B46" t="s">
        <v>445</v>
      </c>
      <c r="C46" t="s">
        <v>34</v>
      </c>
      <c r="D46">
        <v>42</v>
      </c>
      <c r="E46" s="2" t="s">
        <v>17</v>
      </c>
      <c r="F46" s="19" t="str">
        <f>A46&amp;B46&amp;C46&amp;E46</f>
        <v>KariNewtonFMILLENNIUM RUNNING</v>
      </c>
      <c r="G46" s="11">
        <v>6.034027777777777E-2</v>
      </c>
      <c r="H46" s="19">
        <f>IF(C46="F",VLOOKUP(D46,'F Half'!$A$2:$B$101,2,FALSE)*G46,VLOOKUP(D46,'M Half'!$A$2:$B$101,2,FALSE)*G46)</f>
        <v>5.763703333333333E-2</v>
      </c>
      <c r="I46" s="20">
        <f>COUNTIFS($C$2:$C$300,C46,$H$2:$H$300,"&lt;"&amp;H46)+1</f>
        <v>45</v>
      </c>
      <c r="J46" s="21">
        <f>VLOOKUP(I46,'Point Table'!A:B,2,FALSE)</f>
        <v>7.5</v>
      </c>
      <c r="K46" s="35"/>
      <c r="P46" s="6"/>
      <c r="R46" s="9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3">
      <c r="A47" t="s">
        <v>274</v>
      </c>
      <c r="B47" t="s">
        <v>275</v>
      </c>
      <c r="C47" t="s">
        <v>34</v>
      </c>
      <c r="D47">
        <v>48</v>
      </c>
      <c r="E47" s="2" t="s">
        <v>17</v>
      </c>
      <c r="F47" s="19" t="str">
        <f>A47&amp;B47&amp;C47&amp;E47</f>
        <v>LauraHeathFMILLENNIUM RUNNING</v>
      </c>
      <c r="G47" s="11">
        <v>6.3993055555555553E-2</v>
      </c>
      <c r="H47" s="19">
        <f>IF(C47="F",VLOOKUP(D47,'F Half'!$A$2:$B$101,2,FALSE)*G47,VLOOKUP(D47,'M Half'!$A$2:$B$101,2,FALSE)*G47)</f>
        <v>5.7862520833333334E-2</v>
      </c>
      <c r="I47" s="20">
        <f>COUNTIFS($C$2:$C$300,C47,$H$2:$H$300,"&lt;"&amp;H47)+1</f>
        <v>46</v>
      </c>
      <c r="J47" s="21">
        <f>VLOOKUP(I47,'Point Table'!A:B,2,FALSE)</f>
        <v>7.25</v>
      </c>
      <c r="K47" s="35"/>
    </row>
    <row r="48" spans="1:31" x14ac:dyDescent="0.3">
      <c r="A48" s="3" t="s">
        <v>442</v>
      </c>
      <c r="B48" s="3" t="s">
        <v>443</v>
      </c>
      <c r="C48" s="3" t="s">
        <v>34</v>
      </c>
      <c r="D48" s="3">
        <v>40</v>
      </c>
      <c r="E48" s="2" t="s">
        <v>17</v>
      </c>
      <c r="F48" s="19" t="str">
        <f>A48&amp;B48&amp;C48&amp;E48</f>
        <v>AnnEdwardsFMILLENNIUM RUNNING</v>
      </c>
      <c r="G48" s="11">
        <v>5.9840277777777777E-2</v>
      </c>
      <c r="H48" s="19">
        <f>IF(C48="F",VLOOKUP(D48,'F Half'!$A$2:$B$101,2,FALSE)*G48,VLOOKUP(D48,'M Half'!$A$2:$B$101,2,FALSE)*G48)</f>
        <v>5.7919404861111107E-2</v>
      </c>
      <c r="I48" s="20">
        <f>COUNTIFS($C$2:$C$300,C48,$H$2:$H$300,"&lt;"&amp;H48)+1</f>
        <v>47</v>
      </c>
      <c r="J48" s="21">
        <f>VLOOKUP(I48,'Point Table'!A:B,2,FALSE)</f>
        <v>7</v>
      </c>
    </row>
    <row r="49" spans="1:31" x14ac:dyDescent="0.3">
      <c r="A49" t="s">
        <v>345</v>
      </c>
      <c r="B49" t="s">
        <v>346</v>
      </c>
      <c r="C49" t="s">
        <v>34</v>
      </c>
      <c r="D49">
        <v>32</v>
      </c>
      <c r="E49" s="2" t="s">
        <v>15</v>
      </c>
      <c r="F49" s="19" t="str">
        <f>A49&amp;B49&amp;C49&amp;E49</f>
        <v>JoyceLiangFGATE CITY STRIDERS</v>
      </c>
      <c r="G49" s="11">
        <v>5.8530092592592592E-2</v>
      </c>
      <c r="H49" s="19">
        <f>IF(C49="F",VLOOKUP(D49,'F Half'!$A$2:$B$101,2,FALSE)*G49,VLOOKUP(D49,'M Half'!$A$2:$B$101,2,FALSE)*G49)</f>
        <v>5.838962037037037E-2</v>
      </c>
      <c r="I49" s="20">
        <f>COUNTIFS($C$2:$C$300,C49,$H$2:$H$300,"&lt;"&amp;H49)+1</f>
        <v>48</v>
      </c>
      <c r="J49" s="21">
        <f>VLOOKUP(I49,'Point Table'!A:B,2,FALSE)</f>
        <v>6.75</v>
      </c>
      <c r="K49" s="35"/>
      <c r="P49" s="6"/>
      <c r="Q49" s="6"/>
      <c r="R49" s="9"/>
      <c r="AA49" s="2"/>
      <c r="AB49" s="2"/>
      <c r="AC49" s="2"/>
      <c r="AD49" s="2"/>
      <c r="AE49" s="2"/>
    </row>
    <row r="50" spans="1:31" x14ac:dyDescent="0.3">
      <c r="A50" t="s">
        <v>368</v>
      </c>
      <c r="B50" t="s">
        <v>369</v>
      </c>
      <c r="C50" t="s">
        <v>34</v>
      </c>
      <c r="D50">
        <v>59</v>
      </c>
      <c r="E50" s="2" t="s">
        <v>15</v>
      </c>
      <c r="F50" s="19" t="str">
        <f>A50&amp;B50&amp;C50&amp;E50</f>
        <v>SusanneYeeFGATE CITY STRIDERS</v>
      </c>
      <c r="G50" s="11">
        <v>7.3953703703703702E-2</v>
      </c>
      <c r="H50" s="19">
        <f>IF(C50="F",VLOOKUP(D50,'F Half'!$A$2:$B$101,2,FALSE)*G50,VLOOKUP(D50,'M Half'!$A$2:$B$101,2,FALSE)*G50)</f>
        <v>5.8416030555555561E-2</v>
      </c>
      <c r="I50" s="20">
        <f>COUNTIFS($C$2:$C$300,C50,$H$2:$H$300,"&lt;"&amp;H50)+1</f>
        <v>49</v>
      </c>
      <c r="J50" s="21">
        <f>VLOOKUP(I50,'Point Table'!A:B,2,FALSE)</f>
        <v>6.5</v>
      </c>
    </row>
    <row r="51" spans="1:31" x14ac:dyDescent="0.3">
      <c r="A51" t="s">
        <v>360</v>
      </c>
      <c r="B51" t="s">
        <v>361</v>
      </c>
      <c r="C51" t="s">
        <v>34</v>
      </c>
      <c r="D51">
        <v>50</v>
      </c>
      <c r="E51" s="2" t="s">
        <v>15</v>
      </c>
      <c r="F51" s="19" t="str">
        <f>A51&amp;B51&amp;C51&amp;E51</f>
        <v>KellyAschbrennerFGATE CITY STRIDERS</v>
      </c>
      <c r="G51" s="11">
        <v>6.640625E-2</v>
      </c>
      <c r="H51" s="19">
        <f>IF(C51="F",VLOOKUP(D51,'F Half'!$A$2:$B$101,2,FALSE)*G51,VLOOKUP(D51,'M Half'!$A$2:$B$101,2,FALSE)*G51)</f>
        <v>5.8669921874999996E-2</v>
      </c>
      <c r="I51" s="20">
        <f>COUNTIFS($C$2:$C$300,C51,$H$2:$H$300,"&lt;"&amp;H51)+1</f>
        <v>50</v>
      </c>
      <c r="J51" s="21">
        <f>VLOOKUP(I51,'Point Table'!A:B,2,FALSE)</f>
        <v>6.25</v>
      </c>
      <c r="K51" s="35"/>
    </row>
    <row r="52" spans="1:31" x14ac:dyDescent="0.3">
      <c r="A52" t="s">
        <v>343</v>
      </c>
      <c r="B52" t="s">
        <v>363</v>
      </c>
      <c r="C52" t="s">
        <v>34</v>
      </c>
      <c r="D52">
        <v>51</v>
      </c>
      <c r="E52" s="2" t="s">
        <v>15</v>
      </c>
      <c r="F52" s="19" t="str">
        <f>A52&amp;B52&amp;C52&amp;E52</f>
        <v>AmandaMcCannFGATE CITY STRIDERS</v>
      </c>
      <c r="G52" s="11">
        <v>6.7259259259259255E-2</v>
      </c>
      <c r="H52" s="19">
        <f>IF(C52="F",VLOOKUP(D52,'F Half'!$A$2:$B$101,2,FALSE)*G52,VLOOKUP(D52,'M Half'!$A$2:$B$101,2,FALSE)*G52)</f>
        <v>5.8724059259259255E-2</v>
      </c>
      <c r="I52" s="20">
        <f>COUNTIFS($C$2:$C$300,C52,$H$2:$H$300,"&lt;"&amp;H52)+1</f>
        <v>51</v>
      </c>
      <c r="J52" s="21">
        <f>VLOOKUP(I52,'Point Table'!A:B,2,FALSE)</f>
        <v>6</v>
      </c>
      <c r="K52" s="35"/>
      <c r="P52" s="6"/>
      <c r="R52" s="9"/>
      <c r="X52" s="2"/>
      <c r="Y52" s="2"/>
      <c r="Z52" s="2"/>
      <c r="AA52" s="2"/>
      <c r="AB52" s="2"/>
    </row>
    <row r="53" spans="1:31" x14ac:dyDescent="0.3">
      <c r="A53" t="s">
        <v>366</v>
      </c>
      <c r="B53" t="s">
        <v>367</v>
      </c>
      <c r="C53" t="s">
        <v>34</v>
      </c>
      <c r="D53">
        <v>53</v>
      </c>
      <c r="E53" s="2" t="s">
        <v>15</v>
      </c>
      <c r="F53" s="19" t="str">
        <f>A53&amp;B53&amp;C53&amp;E53</f>
        <v>KerryBaxterFGATE CITY STRIDERS</v>
      </c>
      <c r="G53" s="11">
        <v>6.9145833333333337E-2</v>
      </c>
      <c r="H53" s="19">
        <f>IF(C53="F",VLOOKUP(D53,'F Half'!$A$2:$B$101,2,FALSE)*G53,VLOOKUP(D53,'M Half'!$A$2:$B$101,2,FALSE)*G53)</f>
        <v>5.8932993750000003E-2</v>
      </c>
      <c r="I53" s="20">
        <f>COUNTIFS($C$2:$C$300,C53,$H$2:$H$300,"&lt;"&amp;H53)+1</f>
        <v>52</v>
      </c>
      <c r="J53" s="21">
        <f>VLOOKUP(I53,'Point Table'!A:B,2,FALSE)</f>
        <v>5.75</v>
      </c>
      <c r="K53" s="35"/>
    </row>
    <row r="54" spans="1:31" x14ac:dyDescent="0.3">
      <c r="A54" s="3" t="s">
        <v>455</v>
      </c>
      <c r="B54" s="3" t="s">
        <v>565</v>
      </c>
      <c r="C54" s="3" t="s">
        <v>34</v>
      </c>
      <c r="D54" s="3">
        <v>45</v>
      </c>
      <c r="E54" s="2" t="s">
        <v>17</v>
      </c>
      <c r="F54" s="19" t="str">
        <f>A54&amp;B54&amp;C54&amp;E54</f>
        <v>SheilaWilsonFMILLENNIUM RUNNING</v>
      </c>
      <c r="G54" s="11">
        <v>6.3472222222222222E-2</v>
      </c>
      <c r="H54" s="19">
        <f>IF(C54="F",VLOOKUP(D54,'F Half'!$A$2:$B$101,2,FALSE)*G54,VLOOKUP(D54,'M Half'!$A$2:$B$101,2,FALSE)*G54)</f>
        <v>5.9162458333333334E-2</v>
      </c>
      <c r="I54" s="20">
        <f>COUNTIFS($C$2:$C$300,C54,$H$2:$H$300,"&lt;"&amp;H54)+1</f>
        <v>53</v>
      </c>
      <c r="J54" s="21">
        <f>VLOOKUP(I54,'Point Table'!A:B,2,FALSE)</f>
        <v>5.5</v>
      </c>
      <c r="K54" s="35"/>
      <c r="P54" s="6"/>
      <c r="Q54" s="6"/>
      <c r="R54" s="9"/>
      <c r="AA54" s="2"/>
      <c r="AB54" s="2"/>
      <c r="AC54" s="2"/>
      <c r="AD54" s="2"/>
      <c r="AE54" s="2"/>
    </row>
    <row r="55" spans="1:31" x14ac:dyDescent="0.3">
      <c r="A55" t="s">
        <v>89</v>
      </c>
      <c r="B55" t="s">
        <v>90</v>
      </c>
      <c r="C55" t="s">
        <v>34</v>
      </c>
      <c r="D55">
        <v>48</v>
      </c>
      <c r="E55" s="2" t="s">
        <v>16</v>
      </c>
      <c r="F55" s="19" t="str">
        <f>A55&amp;B55&amp;C55&amp;E55</f>
        <v>ElizabethBusteedFGREATER DERRY TRACK CLUB</v>
      </c>
      <c r="G55" s="11">
        <v>6.5708333333333327E-2</v>
      </c>
      <c r="H55" s="19">
        <f>IF(C55="F",VLOOKUP(D55,'F Half'!$A$2:$B$101,2,FALSE)*G55,VLOOKUP(D55,'M Half'!$A$2:$B$101,2,FALSE)*G55)</f>
        <v>5.9413474999999993E-2</v>
      </c>
      <c r="I55" s="20">
        <f>COUNTIFS($C$2:$C$300,C55,$H$2:$H$300,"&lt;"&amp;H55)+1</f>
        <v>54</v>
      </c>
      <c r="J55" s="21">
        <f>VLOOKUP(I55,'Point Table'!A:B,2,FALSE)</f>
        <v>5.25</v>
      </c>
    </row>
    <row r="56" spans="1:31" x14ac:dyDescent="0.3">
      <c r="A56" s="3" t="s">
        <v>274</v>
      </c>
      <c r="B56" s="3" t="s">
        <v>553</v>
      </c>
      <c r="C56" s="3" t="s">
        <v>34</v>
      </c>
      <c r="D56" s="3">
        <v>58</v>
      </c>
      <c r="E56" s="2" t="s">
        <v>17</v>
      </c>
      <c r="F56" s="19" t="str">
        <f>A56&amp;B56&amp;C56&amp;E56</f>
        <v>LauraKeeleyFMILLENNIUM RUNNING</v>
      </c>
      <c r="G56" s="11">
        <v>7.4722222222222218E-2</v>
      </c>
      <c r="H56" s="19">
        <f>IF(C56="F",VLOOKUP(D56,'F Half'!$A$2:$B$101,2,FALSE)*G56,VLOOKUP(D56,'M Half'!$A$2:$B$101,2,FALSE)*G56)</f>
        <v>5.9800194444444441E-2</v>
      </c>
      <c r="I56" s="20">
        <f>COUNTIFS($C$2:$C$300,C56,$H$2:$H$300,"&lt;"&amp;H56)+1</f>
        <v>55</v>
      </c>
      <c r="J56" s="21">
        <f>VLOOKUP(I56,'Point Table'!A:B,2,FALSE)</f>
        <v>5</v>
      </c>
      <c r="K56" s="35"/>
      <c r="P56" s="6"/>
      <c r="R56" s="9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3">
      <c r="A57" s="3" t="s">
        <v>447</v>
      </c>
      <c r="B57" s="3" t="s">
        <v>448</v>
      </c>
      <c r="C57" s="3" t="s">
        <v>34</v>
      </c>
      <c r="D57" s="3">
        <v>35</v>
      </c>
      <c r="E57" s="2" t="s">
        <v>17</v>
      </c>
      <c r="F57" s="19" t="str">
        <f>A57&amp;B57&amp;C57&amp;E57</f>
        <v>KelseyMedeirosFMILLENNIUM RUNNING</v>
      </c>
      <c r="G57" s="11">
        <v>6.0591435185185193E-2</v>
      </c>
      <c r="H57" s="19">
        <f>IF(C57="F",VLOOKUP(D57,'F Half'!$A$2:$B$101,2,FALSE)*G57,VLOOKUP(D57,'M Half'!$A$2:$B$101,2,FALSE)*G57)</f>
        <v>6.000975740740741E-2</v>
      </c>
      <c r="I57" s="20">
        <f>COUNTIFS($C$2:$C$300,C57,$H$2:$H$300,"&lt;"&amp;H57)+1</f>
        <v>56</v>
      </c>
      <c r="J57" s="21">
        <f>VLOOKUP(I57,'Point Table'!A:B,2,FALSE)</f>
        <v>4.75</v>
      </c>
    </row>
    <row r="58" spans="1:31" x14ac:dyDescent="0.3">
      <c r="A58" t="s">
        <v>254</v>
      </c>
      <c r="B58" t="s">
        <v>276</v>
      </c>
      <c r="C58" t="s">
        <v>34</v>
      </c>
      <c r="D58">
        <v>38</v>
      </c>
      <c r="E58" s="2" t="s">
        <v>19</v>
      </c>
      <c r="F58" s="19" t="str">
        <f>A58&amp;B58&amp;C58&amp;E58</f>
        <v>SarahZarnowskiFGRANITE STATE RACING TEAM</v>
      </c>
      <c r="G58" s="11">
        <v>6.1384259259259263E-2</v>
      </c>
      <c r="H58" s="19">
        <f>IF(C58="F",VLOOKUP(D58,'F Half'!$A$2:$B$101,2,FALSE)*G58,VLOOKUP(D58,'M Half'!$A$2:$B$101,2,FALSE)*G58)</f>
        <v>6.0064497685185195E-2</v>
      </c>
      <c r="I58" s="20">
        <f>COUNTIFS($C$2:$C$300,C58,$H$2:$H$300,"&lt;"&amp;H58)+1</f>
        <v>57</v>
      </c>
      <c r="J58" s="21">
        <f>VLOOKUP(I58,'Point Table'!A:B,2,FALSE)</f>
        <v>4.5</v>
      </c>
      <c r="K58" s="35"/>
      <c r="P58" s="6"/>
      <c r="Y58" s="2"/>
      <c r="Z58" s="2"/>
      <c r="AA58" s="2"/>
      <c r="AB58" s="2"/>
      <c r="AC58" s="2"/>
      <c r="AD58" s="2"/>
      <c r="AE58" s="2"/>
    </row>
    <row r="59" spans="1:31" x14ac:dyDescent="0.3">
      <c r="A59" s="3" t="s">
        <v>541</v>
      </c>
      <c r="B59" s="3" t="s">
        <v>542</v>
      </c>
      <c r="C59" s="3" t="s">
        <v>34</v>
      </c>
      <c r="D59" s="3">
        <v>68</v>
      </c>
      <c r="E59" s="2" t="s">
        <v>17</v>
      </c>
      <c r="F59" s="19" t="str">
        <f>A59&amp;B59&amp;C59&amp;E59</f>
        <v>CynthiaJennessFMILLENNIUM RUNNING</v>
      </c>
      <c r="G59" s="11">
        <v>8.6585648148148148E-2</v>
      </c>
      <c r="H59" s="19">
        <f>IF(C59="F",VLOOKUP(D59,'F Half'!$A$2:$B$101,2,FALSE)*G59,VLOOKUP(D59,'M Half'!$A$2:$B$101,2,FALSE)*G59)</f>
        <v>6.0289586805555559E-2</v>
      </c>
      <c r="I59" s="20">
        <f>COUNTIFS($C$2:$C$300,C59,$H$2:$H$300,"&lt;"&amp;H59)+1</f>
        <v>58</v>
      </c>
      <c r="J59" s="21">
        <f>VLOOKUP(I59,'Point Table'!A:B,2,FALSE)</f>
        <v>4.25</v>
      </c>
    </row>
    <row r="60" spans="1:31" x14ac:dyDescent="0.3">
      <c r="A60" t="s">
        <v>78</v>
      </c>
      <c r="B60" t="s">
        <v>79</v>
      </c>
      <c r="C60" t="s">
        <v>34</v>
      </c>
      <c r="D60">
        <v>47</v>
      </c>
      <c r="E60" s="2" t="s">
        <v>16</v>
      </c>
      <c r="F60" s="19" t="str">
        <f>A60&amp;B60&amp;C60&amp;E60</f>
        <v>KirstenKortzFGREATER DERRY TRACK CLUB</v>
      </c>
      <c r="G60" s="11">
        <v>6.6144675925925919E-2</v>
      </c>
      <c r="H60" s="19">
        <f>IF(C60="F",VLOOKUP(D60,'F Half'!$A$2:$B$101,2,FALSE)*G60,VLOOKUP(D60,'M Half'!$A$2:$B$101,2,FALSE)*G60)</f>
        <v>6.0456233796296291E-2</v>
      </c>
      <c r="I60" s="20">
        <f>COUNTIFS($C$2:$C$300,C60,$H$2:$H$300,"&lt;"&amp;H60)+1</f>
        <v>59</v>
      </c>
      <c r="J60" s="21">
        <f>VLOOKUP(I60,'Point Table'!A:B,2,FALSE)</f>
        <v>4</v>
      </c>
      <c r="K60" s="35"/>
    </row>
    <row r="61" spans="1:31" x14ac:dyDescent="0.3">
      <c r="A61" t="s">
        <v>352</v>
      </c>
      <c r="B61" t="s">
        <v>543</v>
      </c>
      <c r="C61" t="s">
        <v>34</v>
      </c>
      <c r="D61">
        <v>69</v>
      </c>
      <c r="E61" s="2" t="s">
        <v>17</v>
      </c>
      <c r="F61" s="19" t="str">
        <f>A61&amp;B61&amp;C61&amp;E61</f>
        <v>DianeNugentFMILLENNIUM RUNNING</v>
      </c>
      <c r="G61" s="11">
        <v>8.8263888888888892E-2</v>
      </c>
      <c r="H61" s="19">
        <f>IF(C61="F",VLOOKUP(D61,'F Half'!$A$2:$B$101,2,FALSE)*G61,VLOOKUP(D61,'M Half'!$A$2:$B$101,2,FALSE)*G61)</f>
        <v>6.0540201388888888E-2</v>
      </c>
      <c r="I61" s="20">
        <f>COUNTIFS($C$2:$C$300,C61,$H$2:$H$300,"&lt;"&amp;H61)+1</f>
        <v>60</v>
      </c>
      <c r="J61" s="21">
        <f>VLOOKUP(I61,'Point Table'!A:B,2,FALSE)</f>
        <v>3.75</v>
      </c>
      <c r="K61" s="35"/>
    </row>
    <row r="62" spans="1:31" x14ac:dyDescent="0.3">
      <c r="A62" t="s">
        <v>252</v>
      </c>
      <c r="B62" t="s">
        <v>561</v>
      </c>
      <c r="C62" t="s">
        <v>34</v>
      </c>
      <c r="D62">
        <v>60</v>
      </c>
      <c r="E62" s="2" t="s">
        <v>17</v>
      </c>
      <c r="F62" s="19" t="str">
        <f>A62&amp;B62&amp;C62&amp;E62</f>
        <v>PattyKonstantopoulosFMILLENNIUM RUNNING</v>
      </c>
      <c r="G62" s="11">
        <v>7.8946759259259258E-2</v>
      </c>
      <c r="H62" s="19">
        <f>IF(C62="F",VLOOKUP(D62,'F Half'!$A$2:$B$101,2,FALSE)*G62,VLOOKUP(D62,'M Half'!$A$2:$B$101,2,FALSE)*G62)</f>
        <v>6.153899884259259E-2</v>
      </c>
      <c r="I62" s="20">
        <f>COUNTIFS($C$2:$C$300,C62,$H$2:$H$300,"&lt;"&amp;H62)+1</f>
        <v>61</v>
      </c>
      <c r="J62" s="21">
        <f>VLOOKUP(I62,'Point Table'!A:B,2,FALSE)</f>
        <v>3.5</v>
      </c>
    </row>
    <row r="63" spans="1:31" x14ac:dyDescent="0.3">
      <c r="A63" t="s">
        <v>297</v>
      </c>
      <c r="B63" t="s">
        <v>351</v>
      </c>
      <c r="C63" t="s">
        <v>34</v>
      </c>
      <c r="D63">
        <v>28</v>
      </c>
      <c r="E63" s="2" t="s">
        <v>15</v>
      </c>
      <c r="F63" s="19" t="str">
        <f>A63&amp;B63&amp;C63&amp;E63</f>
        <v>JessicaCoakleyFGATE CITY STRIDERS</v>
      </c>
      <c r="G63" s="11">
        <v>6.2053240740740735E-2</v>
      </c>
      <c r="H63" s="19">
        <f>IF(C63="F",VLOOKUP(D63,'F Half'!$A$2:$B$101,2,FALSE)*G63,VLOOKUP(D63,'M Half'!$A$2:$B$101,2,FALSE)*G63)</f>
        <v>6.2053240740740735E-2</v>
      </c>
      <c r="I63" s="20">
        <f>COUNTIFS($C$2:$C$300,C63,$H$2:$H$300,"&lt;"&amp;H63)+1</f>
        <v>62</v>
      </c>
      <c r="J63" s="21">
        <f>VLOOKUP(I63,'Point Table'!A:B,2,FALSE)</f>
        <v>3.25</v>
      </c>
    </row>
    <row r="64" spans="1:31" x14ac:dyDescent="0.3">
      <c r="A64" t="s">
        <v>107</v>
      </c>
      <c r="B64" t="s">
        <v>364</v>
      </c>
      <c r="C64" t="s">
        <v>34</v>
      </c>
      <c r="D64">
        <v>46</v>
      </c>
      <c r="E64" s="2" t="s">
        <v>15</v>
      </c>
      <c r="F64" s="19" t="str">
        <f>A64&amp;B64&amp;C64&amp;E64</f>
        <v>AngelaPoulinFGATE CITY STRIDERS</v>
      </c>
      <c r="G64" s="11">
        <v>6.7402777777777784E-2</v>
      </c>
      <c r="H64" s="19">
        <f>IF(C64="F",VLOOKUP(D64,'F Half'!$A$2:$B$101,2,FALSE)*G64,VLOOKUP(D64,'M Half'!$A$2:$B$101,2,FALSE)*G64)</f>
        <v>6.2232984722222232E-2</v>
      </c>
      <c r="I64" s="20">
        <f>COUNTIFS($C$2:$C$300,C64,$H$2:$H$300,"&lt;"&amp;H64)+1</f>
        <v>63</v>
      </c>
      <c r="J64" s="21">
        <f>VLOOKUP(I64,'Point Table'!A:B,2,FALSE)</f>
        <v>3</v>
      </c>
      <c r="K64" s="35"/>
      <c r="P64" s="8"/>
      <c r="R64" s="9"/>
      <c r="Y64" s="2"/>
      <c r="Z64" s="2"/>
      <c r="AA64" s="2"/>
      <c r="AB64" s="2"/>
      <c r="AC64" s="2"/>
      <c r="AD64" s="2"/>
      <c r="AE64" s="2"/>
    </row>
    <row r="65" spans="1:31" x14ac:dyDescent="0.3">
      <c r="A65" t="s">
        <v>120</v>
      </c>
      <c r="B65" t="s">
        <v>121</v>
      </c>
      <c r="C65" t="s">
        <v>34</v>
      </c>
      <c r="D65">
        <v>58</v>
      </c>
      <c r="E65" s="2" t="s">
        <v>16</v>
      </c>
      <c r="F65" s="19" t="str">
        <f>A65&amp;B65&amp;C65&amp;E65</f>
        <v>JennJensenFGREATER DERRY TRACK CLUB</v>
      </c>
      <c r="G65" s="11">
        <v>7.8307870370370375E-2</v>
      </c>
      <c r="H65" s="19">
        <f>IF(C65="F",VLOOKUP(D65,'F Half'!$A$2:$B$101,2,FALSE)*G65,VLOOKUP(D65,'M Half'!$A$2:$B$101,2,FALSE)*G65)</f>
        <v>6.266978865740741E-2</v>
      </c>
      <c r="I65" s="20">
        <f>COUNTIFS($C$2:$C$300,C65,$H$2:$H$300,"&lt;"&amp;H65)+1</f>
        <v>64</v>
      </c>
      <c r="J65" s="21">
        <f>VLOOKUP(I65,'Point Table'!A:B,2,FALSE)</f>
        <v>2.8</v>
      </c>
    </row>
    <row r="66" spans="1:31" x14ac:dyDescent="0.3">
      <c r="A66" s="3" t="s">
        <v>360</v>
      </c>
      <c r="B66" s="3" t="s">
        <v>365</v>
      </c>
      <c r="C66" s="3" t="s">
        <v>34</v>
      </c>
      <c r="D66" s="3">
        <v>46</v>
      </c>
      <c r="E66" s="2" t="s">
        <v>15</v>
      </c>
      <c r="F66" s="19" t="str">
        <f>A66&amp;B66&amp;C66&amp;E66</f>
        <v>KellyReinhartFGATE CITY STRIDERS</v>
      </c>
      <c r="G66" s="11">
        <v>6.806712962962963E-2</v>
      </c>
      <c r="H66" s="19">
        <f>IF(C66="F",VLOOKUP(D66,'F Half'!$A$2:$B$101,2,FALSE)*G66,VLOOKUP(D66,'M Half'!$A$2:$B$101,2,FALSE)*G66)</f>
        <v>6.284638078703704E-2</v>
      </c>
      <c r="I66" s="20">
        <f>COUNTIFS($C$2:$C$300,C66,$H$2:$H$300,"&lt;"&amp;H66)+1</f>
        <v>65</v>
      </c>
      <c r="J66" s="21">
        <f>VLOOKUP(I66,'Point Table'!A:B,2,FALSE)</f>
        <v>2.6</v>
      </c>
    </row>
    <row r="67" spans="1:31" x14ac:dyDescent="0.3">
      <c r="A67" s="3" t="s">
        <v>290</v>
      </c>
      <c r="B67" t="s">
        <v>200</v>
      </c>
      <c r="C67" t="s">
        <v>34</v>
      </c>
      <c r="D67">
        <v>46</v>
      </c>
      <c r="E67" s="2" t="s">
        <v>17</v>
      </c>
      <c r="F67" s="19" t="str">
        <f>A67&amp;B67&amp;C67&amp;E67</f>
        <v>AchsaKlugFMILLENNIUM RUNNING</v>
      </c>
      <c r="G67" s="11">
        <v>6.8144675925925921E-2</v>
      </c>
      <c r="H67" s="19">
        <f>IF(C67="F",VLOOKUP(D67,'F Half'!$A$2:$B$101,2,FALSE)*G67,VLOOKUP(D67,'M Half'!$A$2:$B$101,2,FALSE)*G67)</f>
        <v>6.2917979282407402E-2</v>
      </c>
      <c r="I67" s="20">
        <f>COUNTIFS($C$2:$C$300,C67,$H$2:$H$300,"&lt;"&amp;H67)+1</f>
        <v>66</v>
      </c>
      <c r="J67" s="21">
        <f>VLOOKUP(I67,'Point Table'!A:B,2,FALSE)</f>
        <v>2.4</v>
      </c>
      <c r="K67" s="35"/>
      <c r="P67" s="8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3">
      <c r="A68" s="3" t="s">
        <v>390</v>
      </c>
      <c r="B68" s="3" t="s">
        <v>483</v>
      </c>
      <c r="C68" s="3" t="s">
        <v>34</v>
      </c>
      <c r="D68" s="3">
        <v>54</v>
      </c>
      <c r="E68" s="2" t="s">
        <v>17</v>
      </c>
      <c r="F68" s="19" t="str">
        <f>A68&amp;B68&amp;C68&amp;E68</f>
        <v>RebeccaDrakeFMILLENNIUM RUNNING</v>
      </c>
      <c r="G68" s="11">
        <v>7.5010416666666663E-2</v>
      </c>
      <c r="H68" s="19">
        <f>IF(C68="F",VLOOKUP(D68,'F Half'!$A$2:$B$101,2,FALSE)*G68,VLOOKUP(D68,'M Half'!$A$2:$B$101,2,FALSE)*G68)</f>
        <v>6.3151269791666659E-2</v>
      </c>
      <c r="I68" s="20">
        <f>COUNTIFS($C$2:$C$300,C68,$H$2:$H$300,"&lt;"&amp;H68)+1</f>
        <v>67</v>
      </c>
      <c r="J68" s="21">
        <f>VLOOKUP(I68,'Point Table'!A:B,2,FALSE)</f>
        <v>2.2000000000000002</v>
      </c>
    </row>
    <row r="69" spans="1:31" x14ac:dyDescent="0.3">
      <c r="A69" s="3" t="s">
        <v>107</v>
      </c>
      <c r="B69" s="3" t="s">
        <v>473</v>
      </c>
      <c r="C69" s="3" t="s">
        <v>34</v>
      </c>
      <c r="D69" s="3">
        <v>49</v>
      </c>
      <c r="E69" s="2" t="s">
        <v>17</v>
      </c>
      <c r="F69" s="19" t="str">
        <f>A69&amp;B69&amp;C69&amp;E69</f>
        <v>AngelaNordabyFMILLENNIUM RUNNING</v>
      </c>
      <c r="G69" s="11">
        <v>7.085995370370371E-2</v>
      </c>
      <c r="H69" s="19">
        <f>IF(C69="F",VLOOKUP(D69,'F Half'!$A$2:$B$101,2,FALSE)*G69,VLOOKUP(D69,'M Half'!$A$2:$B$101,2,FALSE)*G69)</f>
        <v>6.3341712615740745E-2</v>
      </c>
      <c r="I69" s="20">
        <f>COUNTIFS($C$2:$C$300,C69,$H$2:$H$300,"&lt;"&amp;H69)+1</f>
        <v>68</v>
      </c>
      <c r="J69" s="21">
        <f>VLOOKUP(I69,'Point Table'!A:B,2,FALSE)</f>
        <v>2</v>
      </c>
    </row>
    <row r="70" spans="1:31" x14ac:dyDescent="0.3">
      <c r="A70" t="s">
        <v>103</v>
      </c>
      <c r="B70" t="s">
        <v>104</v>
      </c>
      <c r="C70" t="s">
        <v>34</v>
      </c>
      <c r="D70">
        <v>43</v>
      </c>
      <c r="E70" s="2" t="s">
        <v>16</v>
      </c>
      <c r="F70" s="19" t="str">
        <f>A70&amp;B70&amp;C70&amp;E70</f>
        <v>SharonPetersonFGREATER DERRY TRACK CLUB</v>
      </c>
      <c r="G70" s="11">
        <v>6.739699074074075E-2</v>
      </c>
      <c r="H70" s="19">
        <f>IF(C70="F",VLOOKUP(D70,'F Half'!$A$2:$B$101,2,FALSE)*G70,VLOOKUP(D70,'M Half'!$A$2:$B$101,2,FALSE)*G70)</f>
        <v>6.3892347222222229E-2</v>
      </c>
      <c r="I70" s="20">
        <f>COUNTIFS($C$2:$C$300,C70,$H$2:$H$300,"&lt;"&amp;H70)+1</f>
        <v>69</v>
      </c>
      <c r="J70" s="21">
        <f>VLOOKUP(I70,'Point Table'!A:B,2,FALSE)</f>
        <v>1.8</v>
      </c>
      <c r="K70" s="35"/>
    </row>
    <row r="71" spans="1:31" x14ac:dyDescent="0.3">
      <c r="A71" t="s">
        <v>107</v>
      </c>
      <c r="B71" t="s">
        <v>534</v>
      </c>
      <c r="C71" t="s">
        <v>34</v>
      </c>
      <c r="D71">
        <v>52</v>
      </c>
      <c r="E71" s="2" t="s">
        <v>17</v>
      </c>
      <c r="F71" s="19" t="str">
        <f>A71&amp;B71&amp;C71&amp;E71</f>
        <v>AngelaArnoldFMILLENNIUM RUNNING</v>
      </c>
      <c r="G71" s="11">
        <v>7.4328703703703702E-2</v>
      </c>
      <c r="H71" s="19">
        <f>IF(C71="F",VLOOKUP(D71,'F Half'!$A$2:$B$101,2,FALSE)*G71,VLOOKUP(D71,'M Half'!$A$2:$B$101,2,FALSE)*G71)</f>
        <v>6.4123372685185184E-2</v>
      </c>
      <c r="I71" s="20">
        <f>COUNTIFS($C$2:$C$300,C71,$H$2:$H$300,"&lt;"&amp;H71)+1</f>
        <v>70</v>
      </c>
      <c r="J71" s="21">
        <f>VLOOKUP(I71,'Point Table'!A:B,2,FALSE)</f>
        <v>1.6</v>
      </c>
      <c r="K71" s="35"/>
    </row>
    <row r="72" spans="1:31" x14ac:dyDescent="0.3">
      <c r="A72" s="3" t="s">
        <v>137</v>
      </c>
      <c r="B72" s="3" t="s">
        <v>521</v>
      </c>
      <c r="C72" s="3" t="s">
        <v>34</v>
      </c>
      <c r="D72" s="3">
        <v>50</v>
      </c>
      <c r="E72" s="2" t="s">
        <v>23</v>
      </c>
      <c r="F72" s="19" t="str">
        <f>A72&amp;B72&amp;C72&amp;E72</f>
        <v>ChristineSorensenFROCHESTER RUNNERS</v>
      </c>
      <c r="G72" s="11">
        <v>7.3206018518518517E-2</v>
      </c>
      <c r="H72" s="19">
        <f>IF(C72="F",VLOOKUP(D72,'F Half'!$A$2:$B$101,2,FALSE)*G72,VLOOKUP(D72,'M Half'!$A$2:$B$101,2,FALSE)*G72)</f>
        <v>6.4677517361111103E-2</v>
      </c>
      <c r="I72" s="20">
        <f>COUNTIFS($C$2:$C$300,C72,$H$2:$H$300,"&lt;"&amp;H72)+1</f>
        <v>71</v>
      </c>
      <c r="J72" s="21">
        <f>VLOOKUP(I72,'Point Table'!A:B,2,FALSE)</f>
        <v>1.5</v>
      </c>
    </row>
    <row r="73" spans="1:31" x14ac:dyDescent="0.3">
      <c r="A73" t="s">
        <v>495</v>
      </c>
      <c r="B73" t="s">
        <v>496</v>
      </c>
      <c r="C73" t="s">
        <v>34</v>
      </c>
      <c r="D73">
        <v>57</v>
      </c>
      <c r="E73" s="2" t="s">
        <v>17</v>
      </c>
      <c r="F73" s="19" t="str">
        <f>A73&amp;B73&amp;C73&amp;E73</f>
        <v>DianaRogersFMILLENNIUM RUNNING</v>
      </c>
      <c r="G73" s="11">
        <v>8.016898148148148E-2</v>
      </c>
      <c r="H73" s="19">
        <f>IF(C73="F",VLOOKUP(D73,'F Half'!$A$2:$B$101,2,FALSE)*G73,VLOOKUP(D73,'M Half'!$A$2:$B$101,2,FALSE)*G73)</f>
        <v>6.4992993287037032E-2</v>
      </c>
      <c r="I73" s="20">
        <f>COUNTIFS($C$2:$C$300,C73,$H$2:$H$300,"&lt;"&amp;H73)+1</f>
        <v>72</v>
      </c>
      <c r="J73" s="21">
        <f>VLOOKUP(I73,'Point Table'!A:B,2,FALSE)</f>
        <v>1.4</v>
      </c>
      <c r="K73" s="35"/>
    </row>
    <row r="74" spans="1:31" x14ac:dyDescent="0.3">
      <c r="A74" s="3" t="s">
        <v>461</v>
      </c>
      <c r="B74" s="3" t="s">
        <v>462</v>
      </c>
      <c r="C74" s="3" t="s">
        <v>34</v>
      </c>
      <c r="D74" s="3">
        <v>40</v>
      </c>
      <c r="E74" s="2" t="s">
        <v>17</v>
      </c>
      <c r="F74" s="19" t="str">
        <f>A74&amp;B74&amp;C74&amp;E74</f>
        <v>AshleyFurnessFMILLENNIUM RUNNING</v>
      </c>
      <c r="G74" s="11">
        <v>6.7355324074074074E-2</v>
      </c>
      <c r="H74" s="19">
        <f>IF(C74="F",VLOOKUP(D74,'F Half'!$A$2:$B$101,2,FALSE)*G74,VLOOKUP(D74,'M Half'!$A$2:$B$101,2,FALSE)*G74)</f>
        <v>6.5193218171296294E-2</v>
      </c>
      <c r="I74" s="20">
        <f>COUNTIFS($C$2:$C$300,C74,$H$2:$H$300,"&lt;"&amp;H74)+1</f>
        <v>73</v>
      </c>
      <c r="J74" s="21">
        <f>VLOOKUP(I74,'Point Table'!A:B,2,FALSE)</f>
        <v>1.3</v>
      </c>
    </row>
    <row r="75" spans="1:31" x14ac:dyDescent="0.3">
      <c r="A75" t="s">
        <v>307</v>
      </c>
      <c r="B75" t="s">
        <v>308</v>
      </c>
      <c r="C75" t="s">
        <v>34</v>
      </c>
      <c r="D75">
        <v>48</v>
      </c>
      <c r="E75" s="2" t="s">
        <v>17</v>
      </c>
      <c r="F75" s="19" t="str">
        <f>A75&amp;B75&amp;C75&amp;E75</f>
        <v>ErickaSwettFMILLENNIUM RUNNING</v>
      </c>
      <c r="G75" s="11">
        <v>7.2189814814814818E-2</v>
      </c>
      <c r="H75" s="19">
        <f>IF(C75="F",VLOOKUP(D75,'F Half'!$A$2:$B$101,2,FALSE)*G75,VLOOKUP(D75,'M Half'!$A$2:$B$101,2,FALSE)*G75)</f>
        <v>6.5274030555555557E-2</v>
      </c>
      <c r="I75" s="20">
        <f>COUNTIFS($C$2:$C$300,C75,$H$2:$H$300,"&lt;"&amp;H75)+1</f>
        <v>74</v>
      </c>
      <c r="J75" s="21">
        <f>VLOOKUP(I75,'Point Table'!A:B,2,FALSE)</f>
        <v>1.2</v>
      </c>
    </row>
    <row r="76" spans="1:31" x14ac:dyDescent="0.3">
      <c r="A76" t="s">
        <v>487</v>
      </c>
      <c r="B76" t="s">
        <v>488</v>
      </c>
      <c r="C76" t="s">
        <v>34</v>
      </c>
      <c r="D76">
        <v>54</v>
      </c>
      <c r="E76" s="2" t="s">
        <v>17</v>
      </c>
      <c r="F76" s="19" t="str">
        <f>A76&amp;B76&amp;C76&amp;E76</f>
        <v>TheresaNobleFMILLENNIUM RUNNING</v>
      </c>
      <c r="G76" s="11">
        <v>7.8252314814814816E-2</v>
      </c>
      <c r="H76" s="19">
        <f>IF(C76="F",VLOOKUP(D76,'F Half'!$A$2:$B$101,2,FALSE)*G76,VLOOKUP(D76,'M Half'!$A$2:$B$101,2,FALSE)*G76)</f>
        <v>6.5880623842592592E-2</v>
      </c>
      <c r="I76" s="20">
        <f>COUNTIFS($C$2:$C$300,C76,$H$2:$H$300,"&lt;"&amp;H76)+1</f>
        <v>75</v>
      </c>
      <c r="J76" s="21">
        <f>VLOOKUP(I76,'Point Table'!A:B,2,FALSE)</f>
        <v>1.1000000000000001</v>
      </c>
    </row>
    <row r="77" spans="1:31" x14ac:dyDescent="0.3">
      <c r="A77" s="3" t="s">
        <v>125</v>
      </c>
      <c r="B77" s="3" t="s">
        <v>126</v>
      </c>
      <c r="C77" s="3" t="s">
        <v>34</v>
      </c>
      <c r="D77" s="3">
        <v>56</v>
      </c>
      <c r="E77" s="2" t="s">
        <v>16</v>
      </c>
      <c r="F77" s="19" t="str">
        <f>A77&amp;B77&amp;C77&amp;E77</f>
        <v>LoriLanganFGREATER DERRY TRACK CLUB</v>
      </c>
      <c r="G77" s="11">
        <v>8.045601851851851E-2</v>
      </c>
      <c r="H77" s="19">
        <f>IF(C77="F",VLOOKUP(D77,'F Half'!$A$2:$B$101,2,FALSE)*G77,VLOOKUP(D77,'M Half'!$A$2:$B$101,2,FALSE)*G77)</f>
        <v>6.6062436805555555E-2</v>
      </c>
      <c r="I77" s="20">
        <f>COUNTIFS($C$2:$C$300,C77,$H$2:$H$300,"&lt;"&amp;H77)+1</f>
        <v>76</v>
      </c>
      <c r="J77" s="21">
        <f>VLOOKUP(I77,'Point Table'!A:B,2,FALSE)</f>
        <v>1</v>
      </c>
    </row>
    <row r="78" spans="1:31" x14ac:dyDescent="0.3">
      <c r="A78" s="3" t="s">
        <v>288</v>
      </c>
      <c r="B78" s="3" t="s">
        <v>460</v>
      </c>
      <c r="C78" s="3" t="s">
        <v>34</v>
      </c>
      <c r="D78" s="3">
        <v>33</v>
      </c>
      <c r="E78" s="2" t="s">
        <v>17</v>
      </c>
      <c r="F78" s="19" t="str">
        <f>A78&amp;B78&amp;C78&amp;E78</f>
        <v>NicoleFarrarFMILLENNIUM RUNNING</v>
      </c>
      <c r="G78" s="11">
        <v>6.7162037037037034E-2</v>
      </c>
      <c r="H78" s="19">
        <f>IF(C78="F",VLOOKUP(D78,'F Half'!$A$2:$B$101,2,FALSE)*G78,VLOOKUP(D78,'M Half'!$A$2:$B$101,2,FALSE)*G78)</f>
        <v>6.6879956481481484E-2</v>
      </c>
      <c r="I78" s="20">
        <f>COUNTIFS($C$2:$C$300,C78,$H$2:$H$300,"&lt;"&amp;H78)+1</f>
        <v>77</v>
      </c>
      <c r="J78" s="21">
        <f>VLOOKUP(I78,'Point Table'!A:B,2,FALSE)</f>
        <v>1</v>
      </c>
    </row>
    <row r="79" spans="1:31" x14ac:dyDescent="0.3">
      <c r="A79" s="3" t="s">
        <v>400</v>
      </c>
      <c r="B79" s="3" t="s">
        <v>406</v>
      </c>
      <c r="C79" s="3" t="s">
        <v>34</v>
      </c>
      <c r="D79" s="3">
        <v>45</v>
      </c>
      <c r="E79" s="2" t="s">
        <v>16</v>
      </c>
      <c r="F79" s="19" t="str">
        <f>A79&amp;B79&amp;C79&amp;E79</f>
        <v>LizMartinFGREATER DERRY TRACK CLUB</v>
      </c>
      <c r="G79" s="11">
        <v>7.2025462962962958E-2</v>
      </c>
      <c r="H79" s="19">
        <f>IF(C79="F",VLOOKUP(D79,'F Half'!$A$2:$B$101,2,FALSE)*G79,VLOOKUP(D79,'M Half'!$A$2:$B$101,2,FALSE)*G79)</f>
        <v>6.7134934027777773E-2</v>
      </c>
      <c r="I79" s="20">
        <f>COUNTIFS($C$2:$C$300,C79,$H$2:$H$300,"&lt;"&amp;H79)+1</f>
        <v>78</v>
      </c>
      <c r="J79" s="21">
        <f>VLOOKUP(I79,'Point Table'!A:B,2,FALSE)</f>
        <v>1</v>
      </c>
      <c r="K79" s="35"/>
      <c r="P79" s="8"/>
      <c r="Q79" s="6"/>
      <c r="R79" s="9"/>
      <c r="AA79" s="2"/>
      <c r="AB79" s="2"/>
      <c r="AC79" s="2"/>
      <c r="AD79" s="2"/>
      <c r="AE79" s="2"/>
    </row>
    <row r="80" spans="1:31" x14ac:dyDescent="0.3">
      <c r="A80" t="s">
        <v>476</v>
      </c>
      <c r="B80" t="s">
        <v>477</v>
      </c>
      <c r="C80" t="s">
        <v>34</v>
      </c>
      <c r="D80">
        <v>42</v>
      </c>
      <c r="E80" s="2" t="s">
        <v>17</v>
      </c>
      <c r="F80" s="19" t="str">
        <f>A80&amp;B80&amp;C80&amp;E80</f>
        <v>TaraWattFMILLENNIUM RUNNING</v>
      </c>
      <c r="G80" s="11">
        <v>7.1069444444444435E-2</v>
      </c>
      <c r="H80" s="19">
        <f>IF(C80="F",VLOOKUP(D80,'F Half'!$A$2:$B$101,2,FALSE)*G80,VLOOKUP(D80,'M Half'!$A$2:$B$101,2,FALSE)*G80)</f>
        <v>6.7885533333333331E-2</v>
      </c>
      <c r="I80" s="20">
        <f>COUNTIFS($C$2:$C$300,C80,$H$2:$H$300,"&lt;"&amp;H80)+1</f>
        <v>79</v>
      </c>
      <c r="J80" s="21">
        <f>VLOOKUP(I80,'Point Table'!A:B,2,FALSE)</f>
        <v>1</v>
      </c>
    </row>
    <row r="81" spans="1:31" x14ac:dyDescent="0.3">
      <c r="A81" s="3" t="s">
        <v>405</v>
      </c>
      <c r="B81" s="3" t="s">
        <v>189</v>
      </c>
      <c r="C81" s="3" t="s">
        <v>34</v>
      </c>
      <c r="D81" s="3">
        <v>43</v>
      </c>
      <c r="E81" s="2" t="s">
        <v>16</v>
      </c>
      <c r="F81" s="19" t="str">
        <f>A81&amp;B81&amp;C81&amp;E81</f>
        <v>AllysonScottFGREATER DERRY TRACK CLUB</v>
      </c>
      <c r="G81" s="11">
        <v>7.1847222222222229E-2</v>
      </c>
      <c r="H81" s="19">
        <f>IF(C81="F",VLOOKUP(D81,'F Half'!$A$2:$B$101,2,FALSE)*G81,VLOOKUP(D81,'M Half'!$A$2:$B$101,2,FALSE)*G81)</f>
        <v>6.8111166666666667E-2</v>
      </c>
      <c r="I81" s="20">
        <f>COUNTIFS($C$2:$C$300,C81,$H$2:$H$300,"&lt;"&amp;H81)+1</f>
        <v>80</v>
      </c>
      <c r="J81" s="21">
        <f>VLOOKUP(I81,'Point Table'!A:B,2,FALSE)</f>
        <v>1</v>
      </c>
    </row>
    <row r="82" spans="1:31" x14ac:dyDescent="0.3">
      <c r="A82" s="3" t="s">
        <v>286</v>
      </c>
      <c r="B82" s="3" t="s">
        <v>287</v>
      </c>
      <c r="C82" s="3" t="s">
        <v>34</v>
      </c>
      <c r="D82" s="3">
        <v>49</v>
      </c>
      <c r="E82" s="2" t="s">
        <v>15</v>
      </c>
      <c r="F82" s="19" t="str">
        <f>A82&amp;B82&amp;C82&amp;E82</f>
        <v>ShelbyWalker-AdamsFGATE CITY STRIDERS</v>
      </c>
      <c r="G82" s="11">
        <v>7.6607638888888885E-2</v>
      </c>
      <c r="H82" s="19">
        <f>IF(C82="F",VLOOKUP(D82,'F Half'!$A$2:$B$101,2,FALSE)*G82,VLOOKUP(D82,'M Half'!$A$2:$B$101,2,FALSE)*G82)</f>
        <v>6.8479568402777774E-2</v>
      </c>
      <c r="I82" s="20">
        <f>COUNTIFS($C$2:$C$300,C82,$H$2:$H$300,"&lt;"&amp;H82)+1</f>
        <v>81</v>
      </c>
      <c r="J82" s="21">
        <f>VLOOKUP(I82,'Point Table'!A:B,2,FALSE)</f>
        <v>1</v>
      </c>
      <c r="K82" s="35"/>
      <c r="P82" s="6"/>
      <c r="Q82" s="6"/>
      <c r="R82" s="9"/>
      <c r="X82" s="2"/>
      <c r="AB82" s="2"/>
      <c r="AC82" s="2"/>
      <c r="AD82" s="2"/>
      <c r="AE82" s="2"/>
    </row>
    <row r="83" spans="1:31" x14ac:dyDescent="0.3">
      <c r="A83" s="3" t="s">
        <v>539</v>
      </c>
      <c r="B83" s="3" t="s">
        <v>540</v>
      </c>
      <c r="C83" s="3" t="s">
        <v>34</v>
      </c>
      <c r="D83" s="3">
        <v>34</v>
      </c>
      <c r="E83" s="2" t="s">
        <v>17</v>
      </c>
      <c r="F83" s="19" t="str">
        <f>A83&amp;B83&amp;C83&amp;E83</f>
        <v>CourtneyAndingFMILLENNIUM RUNNING</v>
      </c>
      <c r="G83" s="11">
        <v>6.9212962962962962E-2</v>
      </c>
      <c r="H83" s="19">
        <f>IF(C83="F",VLOOKUP(D83,'F Half'!$A$2:$B$101,2,FALSE)*G83,VLOOKUP(D83,'M Half'!$A$2:$B$101,2,FALSE)*G83)</f>
        <v>6.8756157407407398E-2</v>
      </c>
      <c r="I83" s="20">
        <f>COUNTIFS($C$2:$C$300,C83,$H$2:$H$300,"&lt;"&amp;H83)+1</f>
        <v>82</v>
      </c>
      <c r="J83" s="21">
        <f>VLOOKUP(I83,'Point Table'!A:B,2,FALSE)</f>
        <v>1</v>
      </c>
      <c r="K83" s="35"/>
      <c r="P83" s="6"/>
      <c r="R83" s="9"/>
      <c r="Y83" s="2"/>
      <c r="Z83" s="2"/>
      <c r="AA83" s="2"/>
      <c r="AB83" s="2"/>
      <c r="AC83" s="2"/>
      <c r="AD83" s="2"/>
      <c r="AE83" s="2"/>
    </row>
    <row r="84" spans="1:31" x14ac:dyDescent="0.3">
      <c r="A84" t="s">
        <v>467</v>
      </c>
      <c r="B84" t="s">
        <v>468</v>
      </c>
      <c r="C84" t="s">
        <v>34</v>
      </c>
      <c r="D84">
        <v>33</v>
      </c>
      <c r="E84" s="2" t="s">
        <v>17</v>
      </c>
      <c r="F84" s="19" t="str">
        <f>A84&amp;B84&amp;C84&amp;E84</f>
        <v>KylieRochelleFMILLENNIUM RUNNING</v>
      </c>
      <c r="G84" s="11">
        <v>6.9048611111111116E-2</v>
      </c>
      <c r="H84" s="19">
        <f>IF(C84="F",VLOOKUP(D84,'F Half'!$A$2:$B$101,2,FALSE)*G84,VLOOKUP(D84,'M Half'!$A$2:$B$101,2,FALSE)*G84)</f>
        <v>6.8758606944444453E-2</v>
      </c>
      <c r="I84" s="20">
        <f>COUNTIFS($C$2:$C$300,C84,$H$2:$H$300,"&lt;"&amp;H84)+1</f>
        <v>83</v>
      </c>
      <c r="J84" s="21">
        <f>VLOOKUP(I84,'Point Table'!A:B,2,FALSE)</f>
        <v>1</v>
      </c>
    </row>
    <row r="85" spans="1:31" x14ac:dyDescent="0.3">
      <c r="A85" s="3" t="s">
        <v>471</v>
      </c>
      <c r="B85" s="3" t="s">
        <v>472</v>
      </c>
      <c r="C85" s="3" t="s">
        <v>34</v>
      </c>
      <c r="D85" s="3">
        <v>34</v>
      </c>
      <c r="E85" s="2" t="s">
        <v>17</v>
      </c>
      <c r="F85" s="19" t="str">
        <f>A85&amp;B85&amp;C85&amp;E85</f>
        <v>KaylinOssingFMILLENNIUM RUNNING</v>
      </c>
      <c r="G85" s="11">
        <v>6.9366898148148157E-2</v>
      </c>
      <c r="H85" s="19">
        <f>IF(C85="F",VLOOKUP(D85,'F Half'!$A$2:$B$101,2,FALSE)*G85,VLOOKUP(D85,'M Half'!$A$2:$B$101,2,FALSE)*G85)</f>
        <v>6.890907662037038E-2</v>
      </c>
      <c r="I85" s="20">
        <f>COUNTIFS($C$2:$C$300,C85,$H$2:$H$300,"&lt;"&amp;H85)+1</f>
        <v>84</v>
      </c>
      <c r="J85" s="21">
        <f>VLOOKUP(I85,'Point Table'!A:B,2,FALSE)</f>
        <v>1</v>
      </c>
    </row>
    <row r="86" spans="1:31" x14ac:dyDescent="0.3">
      <c r="A86" s="3" t="s">
        <v>509</v>
      </c>
      <c r="B86" s="3" t="s">
        <v>510</v>
      </c>
      <c r="C86" s="3" t="s">
        <v>34</v>
      </c>
      <c r="D86" s="3">
        <v>70</v>
      </c>
      <c r="E86" s="2" t="s">
        <v>17</v>
      </c>
      <c r="F86" s="19" t="str">
        <f>A86&amp;B86&amp;C86&amp;E86</f>
        <v>KathyRouxFMILLENNIUM RUNNING</v>
      </c>
      <c r="G86" s="11">
        <v>0.10219328703703703</v>
      </c>
      <c r="H86" s="19">
        <f>IF(C86="F",VLOOKUP(D86,'F Half'!$A$2:$B$101,2,FALSE)*G86,VLOOKUP(D86,'M Half'!$A$2:$B$101,2,FALSE)*G86)</f>
        <v>6.9031565393518513E-2</v>
      </c>
      <c r="I86" s="20">
        <f>COUNTIFS($C$2:$C$300,C86,$H$2:$H$300,"&lt;"&amp;H86)+1</f>
        <v>85</v>
      </c>
      <c r="J86" s="21">
        <f>VLOOKUP(I86,'Point Table'!A:B,2,FALSE)</f>
        <v>1</v>
      </c>
    </row>
    <row r="87" spans="1:31" x14ac:dyDescent="0.3">
      <c r="A87" s="3" t="s">
        <v>469</v>
      </c>
      <c r="B87" s="3" t="s">
        <v>470</v>
      </c>
      <c r="C87" s="3" t="s">
        <v>34</v>
      </c>
      <c r="D87" s="3">
        <v>27</v>
      </c>
      <c r="E87" s="2" t="s">
        <v>17</v>
      </c>
      <c r="F87" s="19" t="str">
        <f>A87&amp;B87&amp;C87&amp;E87</f>
        <v>CaitlinBosseFMILLENNIUM RUNNING</v>
      </c>
      <c r="G87" s="11">
        <v>6.9293981481481484E-2</v>
      </c>
      <c r="H87" s="19">
        <f>IF(C87="F",VLOOKUP(D87,'F Half'!$A$2:$B$101,2,FALSE)*G87,VLOOKUP(D87,'M Half'!$A$2:$B$101,2,FALSE)*G87)</f>
        <v>6.9293981481481484E-2</v>
      </c>
      <c r="I87" s="20">
        <f>COUNTIFS($C$2:$C$300,C87,$H$2:$H$300,"&lt;"&amp;H87)+1</f>
        <v>86</v>
      </c>
      <c r="J87" s="21">
        <f>VLOOKUP(I87,'Point Table'!A:B,2,FALSE)</f>
        <v>1</v>
      </c>
    </row>
    <row r="88" spans="1:31" x14ac:dyDescent="0.3">
      <c r="A88" s="3" t="s">
        <v>110</v>
      </c>
      <c r="B88" s="3" t="s">
        <v>111</v>
      </c>
      <c r="C88" s="3" t="s">
        <v>34</v>
      </c>
      <c r="D88" s="3">
        <v>55</v>
      </c>
      <c r="E88" s="2" t="s">
        <v>17</v>
      </c>
      <c r="F88" s="19" t="str">
        <f>A88&amp;B88&amp;C88&amp;E88</f>
        <v>KimBonenfantFMILLENNIUM RUNNING</v>
      </c>
      <c r="G88" s="11">
        <v>8.3403935185185185E-2</v>
      </c>
      <c r="H88" s="19">
        <f>IF(C88="F",VLOOKUP(D88,'F Half'!$A$2:$B$101,2,FALSE)*G88,VLOOKUP(D88,'M Half'!$A$2:$B$101,2,FALSE)*G88)</f>
        <v>6.9350372106481484E-2</v>
      </c>
      <c r="I88" s="20">
        <f>COUNTIFS($C$2:$C$300,C88,$H$2:$H$300,"&lt;"&amp;H88)+1</f>
        <v>87</v>
      </c>
      <c r="J88" s="21">
        <f>VLOOKUP(I88,'Point Table'!A:B,2,FALSE)</f>
        <v>1</v>
      </c>
    </row>
    <row r="89" spans="1:31" x14ac:dyDescent="0.3">
      <c r="A89" t="s">
        <v>297</v>
      </c>
      <c r="B89" t="s">
        <v>298</v>
      </c>
      <c r="C89" t="s">
        <v>34</v>
      </c>
      <c r="D89">
        <v>50</v>
      </c>
      <c r="E89" s="2" t="s">
        <v>17</v>
      </c>
      <c r="F89" s="19" t="str">
        <f>A89&amp;B89&amp;C89&amp;E89</f>
        <v>JessicaCaseyFMILLENNIUM RUNNING</v>
      </c>
      <c r="G89" s="11">
        <v>8.009259259259259E-2</v>
      </c>
      <c r="H89" s="19">
        <f>IF(C89="F",VLOOKUP(D89,'F Half'!$A$2:$B$101,2,FALSE)*G89,VLOOKUP(D89,'M Half'!$A$2:$B$101,2,FALSE)*G89)</f>
        <v>7.0761805555555543E-2</v>
      </c>
      <c r="I89" s="20">
        <f>COUNTIFS($C$2:$C$300,C89,$H$2:$H$300,"&lt;"&amp;H89)+1</f>
        <v>88</v>
      </c>
      <c r="J89" s="21">
        <f>VLOOKUP(I89,'Point Table'!A:B,2,FALSE)</f>
        <v>1</v>
      </c>
    </row>
    <row r="90" spans="1:31" x14ac:dyDescent="0.3">
      <c r="A90" s="3" t="s">
        <v>299</v>
      </c>
      <c r="B90" s="3" t="s">
        <v>300</v>
      </c>
      <c r="C90" s="3" t="s">
        <v>34</v>
      </c>
      <c r="D90" s="3">
        <v>39</v>
      </c>
      <c r="E90" s="2" t="s">
        <v>15</v>
      </c>
      <c r="F90" s="19" t="str">
        <f>A90&amp;B90&amp;C90&amp;E90</f>
        <v>ShannonO'BrienFGATE CITY STRIDERS</v>
      </c>
      <c r="G90" s="11">
        <v>7.3252314814814812E-2</v>
      </c>
      <c r="H90" s="19">
        <f>IF(C90="F",VLOOKUP(D90,'F Half'!$A$2:$B$101,2,FALSE)*G90,VLOOKUP(D90,'M Half'!$A$2:$B$101,2,FALSE)*G90)</f>
        <v>7.1311128472222221E-2</v>
      </c>
      <c r="I90" s="20">
        <f>COUNTIFS($C$2:$C$300,C90,$H$2:$H$300,"&lt;"&amp;H90)+1</f>
        <v>89</v>
      </c>
      <c r="J90" s="21">
        <f>VLOOKUP(I90,'Point Table'!A:B,2,FALSE)</f>
        <v>1</v>
      </c>
    </row>
    <row r="91" spans="1:31" x14ac:dyDescent="0.3">
      <c r="A91" s="3" t="s">
        <v>32</v>
      </c>
      <c r="B91" s="3" t="s">
        <v>547</v>
      </c>
      <c r="C91" s="3" t="s">
        <v>34</v>
      </c>
      <c r="D91" s="3">
        <v>41</v>
      </c>
      <c r="E91" s="2" t="s">
        <v>17</v>
      </c>
      <c r="F91" s="19" t="str">
        <f>A91&amp;B91&amp;C91&amp;E91</f>
        <v>JenniferSt. PierreFMILLENNIUM RUNNING</v>
      </c>
      <c r="G91" s="11">
        <v>7.435185185185185E-2</v>
      </c>
      <c r="H91" s="19">
        <f>IF(C91="F",VLOOKUP(D91,'F Half'!$A$2:$B$101,2,FALSE)*G91,VLOOKUP(D91,'M Half'!$A$2:$B$101,2,FALSE)*G91)</f>
        <v>7.1511611111111109E-2</v>
      </c>
      <c r="I91" s="20">
        <f>COUNTIFS($C$2:$C$300,C91,$H$2:$H$300,"&lt;"&amp;H91)+1</f>
        <v>90</v>
      </c>
      <c r="J91" s="21">
        <f>VLOOKUP(I91,'Point Table'!A:B,2,FALSE)</f>
        <v>1</v>
      </c>
      <c r="K91" s="35"/>
    </row>
    <row r="92" spans="1:31" x14ac:dyDescent="0.3">
      <c r="A92" s="3" t="s">
        <v>131</v>
      </c>
      <c r="B92" s="3" t="s">
        <v>132</v>
      </c>
      <c r="C92" s="3" t="s">
        <v>34</v>
      </c>
      <c r="D92" s="3">
        <v>51</v>
      </c>
      <c r="E92" s="2" t="s">
        <v>17</v>
      </c>
      <c r="F92" s="19" t="str">
        <f>A92&amp;B92&amp;C92&amp;E92</f>
        <v>MaryBrundageFMILLENNIUM RUNNING</v>
      </c>
      <c r="G92" s="11">
        <v>8.1987268518518522E-2</v>
      </c>
      <c r="H92" s="19">
        <f>IF(C92="F",VLOOKUP(D92,'F Half'!$A$2:$B$101,2,FALSE)*G92,VLOOKUP(D92,'M Half'!$A$2:$B$101,2,FALSE)*G92)</f>
        <v>7.1583084143518522E-2</v>
      </c>
      <c r="I92" s="20">
        <f>COUNTIFS($C$2:$C$300,C92,$H$2:$H$300,"&lt;"&amp;H92)+1</f>
        <v>91</v>
      </c>
      <c r="J92" s="21">
        <f>VLOOKUP(I92,'Point Table'!A:B,2,FALSE)</f>
        <v>1</v>
      </c>
      <c r="K92" s="35"/>
      <c r="P92" s="6"/>
      <c r="Q92" s="6"/>
      <c r="R92" s="9"/>
      <c r="W92" s="7"/>
      <c r="AA92" s="2"/>
      <c r="AB92" s="2"/>
      <c r="AC92" s="2"/>
      <c r="AD92" s="2"/>
      <c r="AE92" s="2"/>
    </row>
    <row r="93" spans="1:31" x14ac:dyDescent="0.3">
      <c r="A93" s="3" t="s">
        <v>535</v>
      </c>
      <c r="B93" s="3" t="s">
        <v>289</v>
      </c>
      <c r="C93" s="3" t="s">
        <v>34</v>
      </c>
      <c r="D93" s="3">
        <v>53</v>
      </c>
      <c r="E93" s="2" t="s">
        <v>17</v>
      </c>
      <c r="F93" s="19" t="str">
        <f>A93&amp;B93&amp;C93&amp;E93</f>
        <v>AnneDowningFMILLENNIUM RUNNING</v>
      </c>
      <c r="G93" s="11">
        <v>8.4675925925925932E-2</v>
      </c>
      <c r="H93" s="19">
        <f>IF(C93="F",VLOOKUP(D93,'F Half'!$A$2:$B$101,2,FALSE)*G93,VLOOKUP(D93,'M Half'!$A$2:$B$101,2,FALSE)*G93)</f>
        <v>7.2169291666666663E-2</v>
      </c>
      <c r="I93" s="20">
        <f>COUNTIFS($C$2:$C$300,C93,$H$2:$H$300,"&lt;"&amp;H93)+1</f>
        <v>92</v>
      </c>
      <c r="J93" s="21">
        <f>VLOOKUP(I93,'Point Table'!A:B,2,FALSE)</f>
        <v>1</v>
      </c>
      <c r="K93" s="35"/>
    </row>
    <row r="94" spans="1:31" x14ac:dyDescent="0.3">
      <c r="A94" t="s">
        <v>61</v>
      </c>
      <c r="B94" t="s">
        <v>284</v>
      </c>
      <c r="C94" t="s">
        <v>34</v>
      </c>
      <c r="D94">
        <v>46</v>
      </c>
      <c r="E94" s="2" t="s">
        <v>17</v>
      </c>
      <c r="F94" s="19" t="str">
        <f>A94&amp;B94&amp;C94&amp;E94</f>
        <v>KarenBergquistFMILLENNIUM RUNNING</v>
      </c>
      <c r="G94" s="11">
        <v>7.9369212962962968E-2</v>
      </c>
      <c r="H94" s="19">
        <f>IF(C94="F",VLOOKUP(D94,'F Half'!$A$2:$B$101,2,FALSE)*G94,VLOOKUP(D94,'M Half'!$A$2:$B$101,2,FALSE)*G94)</f>
        <v>7.3281594328703709E-2</v>
      </c>
      <c r="I94" s="20">
        <f>COUNTIFS($C$2:$C$300,C94,$H$2:$H$300,"&lt;"&amp;H94)+1</f>
        <v>93</v>
      </c>
      <c r="J94" s="21">
        <f>VLOOKUP(I94,'Point Table'!A:B,2,FALSE)</f>
        <v>1</v>
      </c>
    </row>
    <row r="95" spans="1:31" x14ac:dyDescent="0.3">
      <c r="A95" s="3" t="s">
        <v>143</v>
      </c>
      <c r="B95" s="3" t="s">
        <v>144</v>
      </c>
      <c r="C95" s="3" t="s">
        <v>34</v>
      </c>
      <c r="D95" s="3">
        <v>64</v>
      </c>
      <c r="E95" s="2" t="s">
        <v>17</v>
      </c>
      <c r="F95" s="19" t="str">
        <f>A95&amp;B95&amp;C95&amp;E95</f>
        <v>ColleenConnollyFMILLENNIUM RUNNING</v>
      </c>
      <c r="G95" s="11">
        <v>9.9315972222222215E-2</v>
      </c>
      <c r="H95" s="19">
        <f>IF(C95="F",VLOOKUP(D95,'F Half'!$A$2:$B$101,2,FALSE)*G95,VLOOKUP(D95,'M Half'!$A$2:$B$101,2,FALSE)*G95)</f>
        <v>7.3285255902777777E-2</v>
      </c>
      <c r="I95" s="20">
        <f>COUNTIFS($C$2:$C$300,C95,$H$2:$H$300,"&lt;"&amp;H95)+1</f>
        <v>94</v>
      </c>
      <c r="J95" s="21">
        <f>VLOOKUP(I95,'Point Table'!A:B,2,FALSE)</f>
        <v>1</v>
      </c>
    </row>
    <row r="96" spans="1:31" x14ac:dyDescent="0.3">
      <c r="A96" s="3" t="s">
        <v>352</v>
      </c>
      <c r="B96" s="3" t="s">
        <v>502</v>
      </c>
      <c r="C96" s="3" t="s">
        <v>34</v>
      </c>
      <c r="D96" s="3">
        <v>56</v>
      </c>
      <c r="E96" s="2" t="s">
        <v>17</v>
      </c>
      <c r="F96" s="19" t="str">
        <f>A96&amp;B96&amp;C96&amp;E96</f>
        <v>DianeVarney-ParkerFMILLENNIUM RUNNING</v>
      </c>
      <c r="G96" s="11">
        <v>8.9413194444444441E-2</v>
      </c>
      <c r="H96" s="19">
        <f>IF(C96="F",VLOOKUP(D96,'F Half'!$A$2:$B$101,2,FALSE)*G96,VLOOKUP(D96,'M Half'!$A$2:$B$101,2,FALSE)*G96)</f>
        <v>7.3417173958333332E-2</v>
      </c>
      <c r="I96" s="20">
        <f>COUNTIFS($C$2:$C$300,C96,$H$2:$H$300,"&lt;"&amp;H96)+1</f>
        <v>95</v>
      </c>
      <c r="J96" s="21">
        <f>VLOOKUP(I96,'Point Table'!A:B,2,FALSE)</f>
        <v>1</v>
      </c>
    </row>
    <row r="97" spans="1:31" x14ac:dyDescent="0.3">
      <c r="A97" s="3" t="s">
        <v>118</v>
      </c>
      <c r="B97" s="3" t="s">
        <v>119</v>
      </c>
      <c r="C97" s="3" t="s">
        <v>34</v>
      </c>
      <c r="D97" s="3">
        <v>45</v>
      </c>
      <c r="E97" s="2" t="s">
        <v>17</v>
      </c>
      <c r="F97" s="19" t="str">
        <f>A97&amp;B97&amp;C97&amp;E97</f>
        <v>MalissaKnightFMILLENNIUM RUNNING</v>
      </c>
      <c r="G97" s="11">
        <v>7.9228009259259255E-2</v>
      </c>
      <c r="H97" s="19">
        <f>IF(C97="F",VLOOKUP(D97,'F Half'!$A$2:$B$101,2,FALSE)*G97,VLOOKUP(D97,'M Half'!$A$2:$B$101,2,FALSE)*G97)</f>
        <v>7.3848427430555558E-2</v>
      </c>
      <c r="I97" s="20">
        <f>COUNTIFS($C$2:$C$300,C97,$H$2:$H$300,"&lt;"&amp;H97)+1</f>
        <v>96</v>
      </c>
      <c r="J97" s="21">
        <f>VLOOKUP(I97,'Point Table'!A:B,2,FALSE)</f>
        <v>1</v>
      </c>
    </row>
    <row r="98" spans="1:31" x14ac:dyDescent="0.3">
      <c r="A98" s="3" t="s">
        <v>295</v>
      </c>
      <c r="B98" s="3" t="s">
        <v>296</v>
      </c>
      <c r="C98" s="3" t="s">
        <v>34</v>
      </c>
      <c r="D98" s="3">
        <v>42</v>
      </c>
      <c r="E98" s="2" t="s">
        <v>17</v>
      </c>
      <c r="F98" s="19" t="str">
        <f>A98&amp;B98&amp;C98&amp;E98</f>
        <v>CeciliaStoneFMILLENNIUM RUNNING</v>
      </c>
      <c r="G98" s="11">
        <v>7.7355324074074069E-2</v>
      </c>
      <c r="H98" s="19">
        <f>IF(C98="F",VLOOKUP(D98,'F Half'!$A$2:$B$101,2,FALSE)*G98,VLOOKUP(D98,'M Half'!$A$2:$B$101,2,FALSE)*G98)</f>
        <v>7.3889805555555549E-2</v>
      </c>
      <c r="I98" s="20">
        <f>COUNTIFS($C$2:$C$300,C98,$H$2:$H$300,"&lt;"&amp;H98)+1</f>
        <v>97</v>
      </c>
      <c r="J98" s="21">
        <f>VLOOKUP(I98,'Point Table'!A:B,2,FALSE)</f>
        <v>1</v>
      </c>
    </row>
    <row r="99" spans="1:31" x14ac:dyDescent="0.3">
      <c r="A99" t="s">
        <v>370</v>
      </c>
      <c r="B99" t="s">
        <v>371</v>
      </c>
      <c r="C99" t="s">
        <v>34</v>
      </c>
      <c r="D99">
        <v>42</v>
      </c>
      <c r="E99" s="2" t="s">
        <v>15</v>
      </c>
      <c r="F99" s="19" t="str">
        <f>A99&amp;B99&amp;C99&amp;E99</f>
        <v>EricaMannettaFGATE CITY STRIDERS</v>
      </c>
      <c r="G99" s="11">
        <v>7.8123842592592585E-2</v>
      </c>
      <c r="H99" s="19">
        <f>IF(C99="F",VLOOKUP(D99,'F Half'!$A$2:$B$101,2,FALSE)*G99,VLOOKUP(D99,'M Half'!$A$2:$B$101,2,FALSE)*G99)</f>
        <v>7.4623894444444436E-2</v>
      </c>
      <c r="I99" s="20">
        <f>COUNTIFS($C$2:$C$300,C99,$H$2:$H$300,"&lt;"&amp;H99)+1</f>
        <v>98</v>
      </c>
      <c r="J99" s="21">
        <f>VLOOKUP(I99,'Point Table'!A:B,2,FALSE)</f>
        <v>1</v>
      </c>
    </row>
    <row r="100" spans="1:31" x14ac:dyDescent="0.3">
      <c r="A100" s="3" t="s">
        <v>32</v>
      </c>
      <c r="B100" s="3" t="s">
        <v>546</v>
      </c>
      <c r="C100" s="3" t="s">
        <v>34</v>
      </c>
      <c r="D100" s="3">
        <v>53</v>
      </c>
      <c r="E100" s="2" t="s">
        <v>17</v>
      </c>
      <c r="F100" s="19" t="str">
        <f>A100&amp;B100&amp;C100&amp;E100</f>
        <v>JenniferFinneganFMILLENNIUM RUNNING</v>
      </c>
      <c r="G100" s="11">
        <v>8.7615740740740744E-2</v>
      </c>
      <c r="H100" s="19">
        <f>IF(C100="F",VLOOKUP(D100,'F Half'!$A$2:$B$101,2,FALSE)*G100,VLOOKUP(D100,'M Half'!$A$2:$B$101,2,FALSE)*G100)</f>
        <v>7.4674895833333338E-2</v>
      </c>
      <c r="I100" s="20">
        <f>COUNTIFS($C$2:$C$300,C100,$H$2:$H$300,"&lt;"&amp;H100)+1</f>
        <v>99</v>
      </c>
      <c r="J100" s="21">
        <f>VLOOKUP(I100,'Point Table'!A:B,2,FALSE)</f>
        <v>1</v>
      </c>
    </row>
    <row r="101" spans="1:31" x14ac:dyDescent="0.3">
      <c r="A101" s="3" t="s">
        <v>328</v>
      </c>
      <c r="B101" s="3" t="s">
        <v>482</v>
      </c>
      <c r="C101" s="3" t="s">
        <v>34</v>
      </c>
      <c r="D101" s="3">
        <v>32</v>
      </c>
      <c r="E101" s="2" t="s">
        <v>17</v>
      </c>
      <c r="F101" s="19" t="str">
        <f>A101&amp;B101&amp;C101&amp;E101</f>
        <v>AmyDragoFMILLENNIUM RUNNING</v>
      </c>
      <c r="G101" s="11">
        <v>7.4981481481481482E-2</v>
      </c>
      <c r="H101" s="19">
        <f>IF(C101="F",VLOOKUP(D101,'F Half'!$A$2:$B$101,2,FALSE)*G101,VLOOKUP(D101,'M Half'!$A$2:$B$101,2,FALSE)*G101)</f>
        <v>7.4801525925925927E-2</v>
      </c>
      <c r="I101" s="20">
        <f>COUNTIFS($C$2:$C$300,C101,$H$2:$H$300,"&lt;"&amp;H101)+1</f>
        <v>100</v>
      </c>
      <c r="J101" s="21">
        <f>VLOOKUP(I101,'Point Table'!A:B,2,FALSE)</f>
        <v>1</v>
      </c>
      <c r="K101" s="35"/>
    </row>
    <row r="102" spans="1:31" x14ac:dyDescent="0.3">
      <c r="A102" t="s">
        <v>325</v>
      </c>
      <c r="B102" t="s">
        <v>499</v>
      </c>
      <c r="C102" t="s">
        <v>34</v>
      </c>
      <c r="D102">
        <v>48</v>
      </c>
      <c r="E102" s="2" t="s">
        <v>17</v>
      </c>
      <c r="F102" s="19" t="str">
        <f>A102&amp;B102&amp;C102&amp;E102</f>
        <v>HeatherGeisserFMILLENNIUM RUNNING</v>
      </c>
      <c r="G102" s="11">
        <v>8.314467592592592E-2</v>
      </c>
      <c r="H102" s="19">
        <f>IF(C102="F",VLOOKUP(D102,'F Half'!$A$2:$B$101,2,FALSE)*G102,VLOOKUP(D102,'M Half'!$A$2:$B$101,2,FALSE)*G102)</f>
        <v>7.5179415972222219E-2</v>
      </c>
      <c r="I102" s="20">
        <f>COUNTIFS($C$2:$C$300,C102,$H$2:$H$300,"&lt;"&amp;H102)+1</f>
        <v>101</v>
      </c>
      <c r="J102" s="21">
        <f>VLOOKUP(I102,'Point Table'!A:B,2,FALSE)</f>
        <v>1</v>
      </c>
    </row>
    <row r="103" spans="1:31" x14ac:dyDescent="0.3">
      <c r="A103" t="s">
        <v>116</v>
      </c>
      <c r="B103" t="s">
        <v>372</v>
      </c>
      <c r="C103" t="s">
        <v>34</v>
      </c>
      <c r="D103">
        <v>40</v>
      </c>
      <c r="E103" s="2" t="s">
        <v>15</v>
      </c>
      <c r="F103" s="19" t="str">
        <f>A103&amp;B103&amp;C103&amp;E103</f>
        <v>MichelleBarzagaFGATE CITY STRIDERS</v>
      </c>
      <c r="G103" s="11">
        <v>7.8129629629629632E-2</v>
      </c>
      <c r="H103" s="19">
        <f>IF(C103="F",VLOOKUP(D103,'F Half'!$A$2:$B$101,2,FALSE)*G103,VLOOKUP(D103,'M Half'!$A$2:$B$101,2,FALSE)*G103)</f>
        <v>7.5621668518518523E-2</v>
      </c>
      <c r="I103" s="20">
        <f>COUNTIFS($C$2:$C$300,C103,$H$2:$H$300,"&lt;"&amp;H103)+1</f>
        <v>102</v>
      </c>
      <c r="J103" s="21">
        <f>VLOOKUP(I103,'Point Table'!A:B,2,FALSE)</f>
        <v>1</v>
      </c>
      <c r="K103" s="35"/>
    </row>
    <row r="104" spans="1:31" x14ac:dyDescent="0.3">
      <c r="A104" t="s">
        <v>491</v>
      </c>
      <c r="B104" t="s">
        <v>492</v>
      </c>
      <c r="C104" t="s">
        <v>34</v>
      </c>
      <c r="D104">
        <v>40</v>
      </c>
      <c r="E104" s="2" t="s">
        <v>17</v>
      </c>
      <c r="F104" s="19" t="str">
        <f>A104&amp;B104&amp;C104&amp;E104</f>
        <v>SamanthaDignanFMILLENNIUM RUNNING</v>
      </c>
      <c r="G104" s="11">
        <v>7.9217592592592589E-2</v>
      </c>
      <c r="H104" s="19">
        <f>IF(C104="F",VLOOKUP(D104,'F Half'!$A$2:$B$101,2,FALSE)*G104,VLOOKUP(D104,'M Half'!$A$2:$B$101,2,FALSE)*G104)</f>
        <v>7.6674707870370368E-2</v>
      </c>
      <c r="I104" s="20">
        <f>COUNTIFS($C$2:$C$300,C104,$H$2:$H$300,"&lt;"&amp;H104)+1</f>
        <v>103</v>
      </c>
      <c r="J104" s="21">
        <f>VLOOKUP(I104,'Point Table'!A:B,2,FALSE)</f>
        <v>1</v>
      </c>
      <c r="K104" s="35"/>
      <c r="P104" s="6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x14ac:dyDescent="0.3">
      <c r="A105" s="3" t="s">
        <v>105</v>
      </c>
      <c r="B105" s="3" t="s">
        <v>489</v>
      </c>
      <c r="C105" s="3" t="s">
        <v>34</v>
      </c>
      <c r="D105" s="3">
        <v>34</v>
      </c>
      <c r="E105" s="2" t="s">
        <v>17</v>
      </c>
      <c r="F105" s="19" t="str">
        <f>A105&amp;B105&amp;C105&amp;E105</f>
        <v>JennaMcCarthyFMILLENNIUM RUNNING</v>
      </c>
      <c r="G105" s="11">
        <v>7.8543981481481479E-2</v>
      </c>
      <c r="H105" s="19">
        <f>IF(C105="F",VLOOKUP(D105,'F Half'!$A$2:$B$101,2,FALSE)*G105,VLOOKUP(D105,'M Half'!$A$2:$B$101,2,FALSE)*G105)</f>
        <v>7.8025591203703698E-2</v>
      </c>
      <c r="I105" s="20">
        <f>COUNTIFS($C$2:$C$300,C105,$H$2:$H$300,"&lt;"&amp;H105)+1</f>
        <v>104</v>
      </c>
      <c r="J105" s="21">
        <f>VLOOKUP(I105,'Point Table'!A:B,2,FALSE)</f>
        <v>1</v>
      </c>
    </row>
    <row r="106" spans="1:31" x14ac:dyDescent="0.3">
      <c r="A106" s="3" t="s">
        <v>110</v>
      </c>
      <c r="B106" s="3" t="s">
        <v>513</v>
      </c>
      <c r="C106" s="3" t="s">
        <v>34</v>
      </c>
      <c r="D106" s="3">
        <v>65</v>
      </c>
      <c r="E106" s="2" t="s">
        <v>17</v>
      </c>
      <c r="F106" s="19" t="str">
        <f>A106&amp;B106&amp;C106&amp;E106</f>
        <v>KimMacdonald-ConillFMILLENNIUM RUNNING</v>
      </c>
      <c r="G106" s="11">
        <v>0.10757986111111111</v>
      </c>
      <c r="H106" s="19">
        <f>IF(C106="F",VLOOKUP(D106,'F Half'!$A$2:$B$101,2,FALSE)*G106,VLOOKUP(D106,'M Half'!$A$2:$B$101,2,FALSE)*G106)</f>
        <v>7.8264348958333327E-2</v>
      </c>
      <c r="I106" s="20">
        <f>COUNTIFS($C$2:$C$300,C106,$H$2:$H$300,"&lt;"&amp;H106)+1</f>
        <v>105</v>
      </c>
      <c r="J106" s="21">
        <f>VLOOKUP(I106,'Point Table'!A:B,2,FALSE)</f>
        <v>1</v>
      </c>
      <c r="K106" s="35"/>
      <c r="P106" s="8"/>
      <c r="Q106" s="6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x14ac:dyDescent="0.3">
      <c r="A107" s="3" t="s">
        <v>497</v>
      </c>
      <c r="B107" s="3" t="s">
        <v>498</v>
      </c>
      <c r="C107" s="3" t="s">
        <v>34</v>
      </c>
      <c r="D107" s="3">
        <v>37</v>
      </c>
      <c r="E107" s="2" t="s">
        <v>17</v>
      </c>
      <c r="F107" s="19" t="str">
        <f>A107&amp;B107&amp;C107&amp;E107</f>
        <v>MeganMcDermottFMILLENNIUM RUNNING</v>
      </c>
      <c r="G107" s="11">
        <v>8.0267361111111116E-2</v>
      </c>
      <c r="H107" s="19">
        <f>IF(C107="F",VLOOKUP(D107,'F Half'!$A$2:$B$101,2,FALSE)*G107,VLOOKUP(D107,'M Half'!$A$2:$B$101,2,FALSE)*G107)</f>
        <v>7.8902815972222221E-2</v>
      </c>
      <c r="I107" s="20">
        <f>COUNTIFS($C$2:$C$300,C107,$H$2:$H$300,"&lt;"&amp;H107)+1</f>
        <v>106</v>
      </c>
      <c r="J107" s="21">
        <f>VLOOKUP(I107,'Point Table'!A:B,2,FALSE)</f>
        <v>1</v>
      </c>
    </row>
    <row r="108" spans="1:31" x14ac:dyDescent="0.3">
      <c r="A108" s="3" t="s">
        <v>141</v>
      </c>
      <c r="B108" s="3" t="s">
        <v>142</v>
      </c>
      <c r="C108" s="3" t="s">
        <v>34</v>
      </c>
      <c r="D108" s="3">
        <v>51</v>
      </c>
      <c r="E108" s="2" t="s">
        <v>17</v>
      </c>
      <c r="F108" s="19" t="str">
        <f>A108&amp;B108&amp;C108&amp;E108</f>
        <v>CaremBennettFMILLENNIUM RUNNING</v>
      </c>
      <c r="G108" s="11">
        <v>9.0540509259259258E-2</v>
      </c>
      <c r="H108" s="19">
        <f>IF(C108="F",VLOOKUP(D108,'F Half'!$A$2:$B$101,2,FALSE)*G108,VLOOKUP(D108,'M Half'!$A$2:$B$101,2,FALSE)*G108)</f>
        <v>7.9050918634259254E-2</v>
      </c>
      <c r="I108" s="20">
        <f>COUNTIFS($C$2:$C$300,C108,$H$2:$H$300,"&lt;"&amp;H108)+1</f>
        <v>107</v>
      </c>
      <c r="J108" s="21">
        <f>VLOOKUP(I108,'Point Table'!A:B,2,FALSE)</f>
        <v>1</v>
      </c>
      <c r="K108" s="35"/>
    </row>
    <row r="109" spans="1:31" x14ac:dyDescent="0.3">
      <c r="A109" s="3" t="s">
        <v>493</v>
      </c>
      <c r="B109" s="3" t="s">
        <v>494</v>
      </c>
      <c r="C109" s="3" t="s">
        <v>34</v>
      </c>
      <c r="D109" s="3">
        <v>34</v>
      </c>
      <c r="E109" s="2" t="s">
        <v>17</v>
      </c>
      <c r="F109" s="19" t="str">
        <f>A109&amp;B109&amp;C109&amp;E109</f>
        <v>JaleesaAkermanFMILLENNIUM RUNNING</v>
      </c>
      <c r="G109" s="11">
        <v>7.9581018518518523E-2</v>
      </c>
      <c r="H109" s="19">
        <f>IF(C109="F",VLOOKUP(D109,'F Half'!$A$2:$B$101,2,FALSE)*G109,VLOOKUP(D109,'M Half'!$A$2:$B$101,2,FALSE)*G109)</f>
        <v>7.9055783796296297E-2</v>
      </c>
      <c r="I109" s="20">
        <f>COUNTIFS($C$2:$C$300,C109,$H$2:$H$300,"&lt;"&amp;H109)+1</f>
        <v>108</v>
      </c>
      <c r="J109" s="21">
        <f>VLOOKUP(I109,'Point Table'!A:B,2,FALSE)</f>
        <v>1</v>
      </c>
      <c r="K109" s="35"/>
      <c r="P109" s="8"/>
      <c r="R109" s="9"/>
      <c r="Y109" s="2"/>
      <c r="Z109" s="2"/>
      <c r="AA109" s="2"/>
      <c r="AB109" s="2"/>
      <c r="AC109" s="2"/>
      <c r="AD109" s="2"/>
      <c r="AE109" s="2"/>
    </row>
    <row r="110" spans="1:31" x14ac:dyDescent="0.3">
      <c r="A110" s="3" t="s">
        <v>305</v>
      </c>
      <c r="B110" s="3" t="s">
        <v>306</v>
      </c>
      <c r="C110" s="3" t="s">
        <v>34</v>
      </c>
      <c r="D110" s="3">
        <v>36</v>
      </c>
      <c r="E110" s="2" t="s">
        <v>16</v>
      </c>
      <c r="F110" s="19" t="str">
        <f>A110&amp;B110&amp;C110&amp;E110</f>
        <v>JannatTalbiFGREATER DERRY TRACK CLUB</v>
      </c>
      <c r="G110" s="11">
        <v>8.020833333333334E-2</v>
      </c>
      <c r="H110" s="19">
        <f>IF(C110="F",VLOOKUP(D110,'F Half'!$A$2:$B$101,2,FALSE)*G110,VLOOKUP(D110,'M Half'!$A$2:$B$101,2,FALSE)*G110)</f>
        <v>7.9165625000000003E-2</v>
      </c>
      <c r="I110" s="20">
        <f>COUNTIFS($C$2:$C$300,C110,$H$2:$H$300,"&lt;"&amp;H110)+1</f>
        <v>109</v>
      </c>
      <c r="J110" s="21">
        <f>VLOOKUP(I110,'Point Table'!A:B,2,FALSE)</f>
        <v>1</v>
      </c>
    </row>
    <row r="111" spans="1:31" x14ac:dyDescent="0.3">
      <c r="A111" s="3" t="s">
        <v>129</v>
      </c>
      <c r="B111" s="3" t="s">
        <v>130</v>
      </c>
      <c r="C111" s="3" t="s">
        <v>34</v>
      </c>
      <c r="D111" s="3">
        <v>54</v>
      </c>
      <c r="E111" s="2" t="s">
        <v>16</v>
      </c>
      <c r="F111" s="19" t="str">
        <f>A111&amp;B111&amp;C111&amp;E111</f>
        <v>KerriHaskinsFGREATER DERRY TRACK CLUB</v>
      </c>
      <c r="G111" s="11">
        <v>9.4045138888888893E-2</v>
      </c>
      <c r="H111" s="19">
        <f>IF(C111="F",VLOOKUP(D111,'F Half'!$A$2:$B$101,2,FALSE)*G111,VLOOKUP(D111,'M Half'!$A$2:$B$101,2,FALSE)*G111)</f>
        <v>7.9176602430555562E-2</v>
      </c>
      <c r="I111" s="20">
        <f>COUNTIFS($C$2:$C$300,C111,$H$2:$H$300,"&lt;"&amp;H111)+1</f>
        <v>110</v>
      </c>
      <c r="J111" s="21">
        <f>VLOOKUP(I111,'Point Table'!A:B,2,FALSE)</f>
        <v>1</v>
      </c>
    </row>
    <row r="112" spans="1:31" x14ac:dyDescent="0.3">
      <c r="A112" t="s">
        <v>373</v>
      </c>
      <c r="B112" t="s">
        <v>374</v>
      </c>
      <c r="C112" t="s">
        <v>34</v>
      </c>
      <c r="D112">
        <v>32</v>
      </c>
      <c r="E112" s="2" t="s">
        <v>15</v>
      </c>
      <c r="F112" s="19" t="str">
        <f>A112&amp;B112&amp;C112&amp;E112</f>
        <v>DjCassidyFGATE CITY STRIDERS</v>
      </c>
      <c r="G112" s="11">
        <v>8.003587962962963E-2</v>
      </c>
      <c r="H112" s="19">
        <f>IF(C112="F",VLOOKUP(D112,'F Half'!$A$2:$B$101,2,FALSE)*G112,VLOOKUP(D112,'M Half'!$A$2:$B$101,2,FALSE)*G112)</f>
        <v>7.9843793518518516E-2</v>
      </c>
      <c r="I112" s="20">
        <f>COUNTIFS($C$2:$C$300,C112,$H$2:$H$300,"&lt;"&amp;H112)+1</f>
        <v>111</v>
      </c>
      <c r="J112" s="21">
        <f>VLOOKUP(I112,'Point Table'!A:B,2,FALSE)</f>
        <v>1</v>
      </c>
    </row>
    <row r="113" spans="1:31" x14ac:dyDescent="0.3">
      <c r="A113" s="3" t="s">
        <v>500</v>
      </c>
      <c r="B113" s="3" t="s">
        <v>501</v>
      </c>
      <c r="C113" s="3" t="s">
        <v>34</v>
      </c>
      <c r="D113" s="3">
        <v>44</v>
      </c>
      <c r="E113" s="2" t="s">
        <v>17</v>
      </c>
      <c r="F113" s="19" t="str">
        <f>A113&amp;B113&amp;C113&amp;E113</f>
        <v>MelanieHardingFMILLENNIUM RUNNING</v>
      </c>
      <c r="G113" s="11">
        <v>8.5598379629629628E-2</v>
      </c>
      <c r="H113" s="19">
        <f>IF(C113="F",VLOOKUP(D113,'F Half'!$A$2:$B$101,2,FALSE)*G113,VLOOKUP(D113,'M Half'!$A$2:$B$101,2,FALSE)*G113)</f>
        <v>8.0488156365740748E-2</v>
      </c>
      <c r="I113" s="20">
        <f>COUNTIFS($C$2:$C$300,C113,$H$2:$H$300,"&lt;"&amp;H113)+1</f>
        <v>112</v>
      </c>
      <c r="J113" s="21">
        <f>VLOOKUP(I113,'Point Table'!A:B,2,FALSE)</f>
        <v>1</v>
      </c>
    </row>
    <row r="114" spans="1:31" x14ac:dyDescent="0.3">
      <c r="A114" s="3" t="s">
        <v>407</v>
      </c>
      <c r="B114" s="3" t="s">
        <v>408</v>
      </c>
      <c r="C114" s="3" t="s">
        <v>34</v>
      </c>
      <c r="D114" s="3">
        <v>26</v>
      </c>
      <c r="E114" s="2" t="s">
        <v>16</v>
      </c>
      <c r="F114" s="19" t="str">
        <f>A114&amp;B114&amp;C114&amp;E114</f>
        <v>BridgetSoraghanFGREATER DERRY TRACK CLUB</v>
      </c>
      <c r="G114" s="11">
        <v>8.0775462962962966E-2</v>
      </c>
      <c r="H114" s="19">
        <f>IF(C114="F",VLOOKUP(D114,'F Half'!$A$2:$B$101,2,FALSE)*G114,VLOOKUP(D114,'M Half'!$A$2:$B$101,2,FALSE)*G114)</f>
        <v>8.0775462962962966E-2</v>
      </c>
      <c r="I114" s="20">
        <f>COUNTIFS($C$2:$C$300,C114,$H$2:$H$300,"&lt;"&amp;H114)+1</f>
        <v>113</v>
      </c>
      <c r="J114" s="21">
        <f>VLOOKUP(I114,'Point Table'!A:B,2,FALSE)</f>
        <v>1</v>
      </c>
      <c r="K114" s="35"/>
      <c r="P114" s="8"/>
      <c r="AA114" s="2"/>
      <c r="AB114" s="2"/>
      <c r="AC114" s="2"/>
      <c r="AD114" s="2"/>
      <c r="AE114" s="2"/>
    </row>
    <row r="115" spans="1:31" x14ac:dyDescent="0.3">
      <c r="A115" s="3" t="s">
        <v>409</v>
      </c>
      <c r="B115" s="3" t="s">
        <v>410</v>
      </c>
      <c r="C115" s="3" t="s">
        <v>34</v>
      </c>
      <c r="D115" s="3">
        <v>39</v>
      </c>
      <c r="E115" s="2" t="s">
        <v>16</v>
      </c>
      <c r="F115" s="19" t="str">
        <f>A115&amp;B115&amp;C115&amp;E115</f>
        <v>LindseyBlanchetteFGREATER DERRY TRACK CLUB</v>
      </c>
      <c r="G115" s="11">
        <v>8.4940972222222216E-2</v>
      </c>
      <c r="H115" s="19">
        <f>IF(C115="F",VLOOKUP(D115,'F Half'!$A$2:$B$101,2,FALSE)*G115,VLOOKUP(D115,'M Half'!$A$2:$B$101,2,FALSE)*G115)</f>
        <v>8.2690036458333324E-2</v>
      </c>
      <c r="I115" s="20">
        <f>COUNTIFS($C$2:$C$300,C115,$H$2:$H$300,"&lt;"&amp;H115)+1</f>
        <v>114</v>
      </c>
      <c r="J115" s="21">
        <f>VLOOKUP(I115,'Point Table'!A:B,2,FALSE)</f>
        <v>1</v>
      </c>
      <c r="K115" s="35"/>
    </row>
    <row r="116" spans="1:31" x14ac:dyDescent="0.3">
      <c r="A116" s="3" t="s">
        <v>150</v>
      </c>
      <c r="B116" s="3" t="s">
        <v>151</v>
      </c>
      <c r="C116" s="3" t="s">
        <v>34</v>
      </c>
      <c r="D116" s="3">
        <v>57</v>
      </c>
      <c r="E116" s="2" t="s">
        <v>17</v>
      </c>
      <c r="F116" s="19" t="str">
        <f>A116&amp;B116&amp;C116&amp;E116</f>
        <v>JaneCottrellFMILLENNIUM RUNNING</v>
      </c>
      <c r="G116" s="11">
        <v>0.10265277777777779</v>
      </c>
      <c r="H116" s="19">
        <f>IF(C116="F",VLOOKUP(D116,'F Half'!$A$2:$B$101,2,FALSE)*G116,VLOOKUP(D116,'M Half'!$A$2:$B$101,2,FALSE)*G116)</f>
        <v>8.3220606944444456E-2</v>
      </c>
      <c r="I116" s="20">
        <f>COUNTIFS($C$2:$C$300,C116,$H$2:$H$300,"&lt;"&amp;H116)+1</f>
        <v>115</v>
      </c>
      <c r="J116" s="21">
        <f>VLOOKUP(I116,'Point Table'!A:B,2,FALSE)</f>
        <v>1</v>
      </c>
      <c r="K116" s="35"/>
    </row>
    <row r="117" spans="1:31" x14ac:dyDescent="0.3">
      <c r="A117" t="s">
        <v>401</v>
      </c>
      <c r="B117" t="s">
        <v>511</v>
      </c>
      <c r="C117" t="s">
        <v>34</v>
      </c>
      <c r="D117">
        <v>57</v>
      </c>
      <c r="E117" s="2" t="s">
        <v>17</v>
      </c>
      <c r="F117" s="19" t="str">
        <f>A117&amp;B117&amp;C117&amp;E117</f>
        <v>JoanneFrancoFMILLENNIUM RUNNING</v>
      </c>
      <c r="G117" s="11">
        <v>0.1027986111111111</v>
      </c>
      <c r="H117" s="19">
        <f>IF(C117="F",VLOOKUP(D117,'F Half'!$A$2:$B$101,2,FALSE)*G117,VLOOKUP(D117,'M Half'!$A$2:$B$101,2,FALSE)*G117)</f>
        <v>8.3338834027777767E-2</v>
      </c>
      <c r="I117" s="20">
        <f>COUNTIFS($C$2:$C$300,C117,$H$2:$H$300,"&lt;"&amp;H117)+1</f>
        <v>116</v>
      </c>
      <c r="J117" s="21">
        <f>VLOOKUP(I117,'Point Table'!A:B,2,FALSE)</f>
        <v>1</v>
      </c>
    </row>
    <row r="118" spans="1:31" x14ac:dyDescent="0.3">
      <c r="A118" t="s">
        <v>506</v>
      </c>
      <c r="B118" t="s">
        <v>310</v>
      </c>
      <c r="C118" t="s">
        <v>34</v>
      </c>
      <c r="D118">
        <v>51</v>
      </c>
      <c r="E118" s="2" t="s">
        <v>17</v>
      </c>
      <c r="F118" s="19" t="str">
        <f>A118&amp;B118&amp;C118&amp;E118</f>
        <v>PaulaAdamsFMILLENNIUM RUNNING</v>
      </c>
      <c r="G118" s="11">
        <v>9.5809027777777778E-2</v>
      </c>
      <c r="H118" s="19">
        <f>IF(C118="F",VLOOKUP(D118,'F Half'!$A$2:$B$101,2,FALSE)*G118,VLOOKUP(D118,'M Half'!$A$2:$B$101,2,FALSE)*G118)</f>
        <v>8.3650862152777783E-2</v>
      </c>
      <c r="I118" s="20">
        <f>COUNTIFS($C$2:$C$300,C118,$H$2:$H$300,"&lt;"&amp;H118)+1</f>
        <v>117</v>
      </c>
      <c r="J118" s="21">
        <f>VLOOKUP(I118,'Point Table'!A:B,2,FALSE)</f>
        <v>1</v>
      </c>
    </row>
    <row r="119" spans="1:31" x14ac:dyDescent="0.3">
      <c r="A119" s="3" t="s">
        <v>566</v>
      </c>
      <c r="B119" s="3" t="s">
        <v>567</v>
      </c>
      <c r="C119" s="3" t="s">
        <v>34</v>
      </c>
      <c r="D119" s="3">
        <v>60</v>
      </c>
      <c r="E119" s="2" t="s">
        <v>17</v>
      </c>
      <c r="F119" s="19" t="str">
        <f>A119&amp;B119&amp;C119&amp;E119</f>
        <v>TerriFournierFMILLENNIUM RUNNING</v>
      </c>
      <c r="G119" s="11">
        <v>0.1080787037037037</v>
      </c>
      <c r="H119" s="19">
        <f>IF(C119="F",VLOOKUP(D119,'F Half'!$A$2:$B$101,2,FALSE)*G119,VLOOKUP(D119,'M Half'!$A$2:$B$101,2,FALSE)*G119)</f>
        <v>8.4247349537037039E-2</v>
      </c>
      <c r="I119" s="20">
        <f>COUNTIFS($C$2:$C$300,C119,$H$2:$H$300,"&lt;"&amp;H119)+1</f>
        <v>118</v>
      </c>
      <c r="J119" s="21">
        <f>VLOOKUP(I119,'Point Table'!A:B,2,FALSE)</f>
        <v>1</v>
      </c>
      <c r="K119" s="35"/>
      <c r="P119" s="6"/>
      <c r="Q119" s="6"/>
      <c r="R119" s="9"/>
      <c r="AA119" s="2"/>
      <c r="AB119" s="2"/>
      <c r="AC119" s="2"/>
      <c r="AD119" s="2"/>
      <c r="AE119" s="2"/>
    </row>
    <row r="120" spans="1:31" x14ac:dyDescent="0.3">
      <c r="A120" s="3" t="s">
        <v>299</v>
      </c>
      <c r="B120" s="3" t="s">
        <v>564</v>
      </c>
      <c r="C120" s="3" t="s">
        <v>34</v>
      </c>
      <c r="D120" s="3">
        <v>45</v>
      </c>
      <c r="E120" s="2" t="s">
        <v>17</v>
      </c>
      <c r="F120" s="19" t="str">
        <f>A120&amp;B120&amp;C120&amp;E120</f>
        <v>ShannonBeaumontFMILLENNIUM RUNNING</v>
      </c>
      <c r="G120" s="11">
        <v>9.0729166666666666E-2</v>
      </c>
      <c r="H120" s="19">
        <f>IF(C120="F",VLOOKUP(D120,'F Half'!$A$2:$B$101,2,FALSE)*G120,VLOOKUP(D120,'M Half'!$A$2:$B$101,2,FALSE)*G120)</f>
        <v>8.4568656249999999E-2</v>
      </c>
      <c r="I120" s="20">
        <f>COUNTIFS($C$2:$C$300,C120,$H$2:$H$300,"&lt;"&amp;H120)+1</f>
        <v>119</v>
      </c>
      <c r="J120" s="21">
        <f>VLOOKUP(I120,'Point Table'!A:B,2,FALSE)</f>
        <v>1</v>
      </c>
      <c r="K120" s="35"/>
      <c r="P120" s="8"/>
      <c r="R120" s="9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x14ac:dyDescent="0.3">
      <c r="A121" s="3" t="s">
        <v>116</v>
      </c>
      <c r="B121" s="3" t="s">
        <v>517</v>
      </c>
      <c r="C121" s="3" t="s">
        <v>34</v>
      </c>
      <c r="D121" s="3">
        <v>61</v>
      </c>
      <c r="E121" s="2" t="s">
        <v>17</v>
      </c>
      <c r="F121" s="19" t="str">
        <f>A121&amp;B121&amp;C121&amp;E121</f>
        <v>MichelleShea La SalaFMILLENNIUM RUNNING</v>
      </c>
      <c r="G121" s="11">
        <v>0.11470486111111111</v>
      </c>
      <c r="H121" s="19">
        <f>IF(C121="F",VLOOKUP(D121,'F Half'!$A$2:$B$101,2,FALSE)*G121,VLOOKUP(D121,'M Half'!$A$2:$B$101,2,FALSE)*G121)</f>
        <v>8.8219508680555558E-2</v>
      </c>
      <c r="I121" s="20">
        <f>COUNTIFS($C$2:$C$300,C121,$H$2:$H$300,"&lt;"&amp;H121)+1</f>
        <v>120</v>
      </c>
      <c r="J121" s="21">
        <f>VLOOKUP(I121,'Point Table'!A:B,2,FALSE)</f>
        <v>1</v>
      </c>
      <c r="K121" s="35"/>
    </row>
    <row r="122" spans="1:31" x14ac:dyDescent="0.3">
      <c r="A122" s="3" t="s">
        <v>297</v>
      </c>
      <c r="B122" s="3" t="s">
        <v>138</v>
      </c>
      <c r="C122" s="3" t="s">
        <v>34</v>
      </c>
      <c r="D122" s="3">
        <v>35</v>
      </c>
      <c r="E122" s="2" t="s">
        <v>17</v>
      </c>
      <c r="F122" s="19" t="str">
        <f>A122&amp;B122&amp;C122&amp;E122</f>
        <v>JessicaSmithFMILLENNIUM RUNNING</v>
      </c>
      <c r="G122" s="11">
        <v>9.0550925925925924E-2</v>
      </c>
      <c r="H122" s="19">
        <f>IF(C122="F",VLOOKUP(D122,'F Half'!$A$2:$B$101,2,FALSE)*G122,VLOOKUP(D122,'M Half'!$A$2:$B$101,2,FALSE)*G122)</f>
        <v>8.9681637037037035E-2</v>
      </c>
      <c r="I122" s="20">
        <f>COUNTIFS($C$2:$C$300,C122,$H$2:$H$300,"&lt;"&amp;H122)+1</f>
        <v>121</v>
      </c>
      <c r="J122" s="21">
        <f>VLOOKUP(I122,'Point Table'!A:B,2,FALSE)</f>
        <v>1</v>
      </c>
      <c r="K122" s="35"/>
      <c r="P122" s="6"/>
      <c r="R122" s="9"/>
      <c r="AA122" s="2"/>
      <c r="AB122" s="2"/>
      <c r="AC122" s="2"/>
      <c r="AD122" s="2"/>
      <c r="AE122" s="2"/>
    </row>
    <row r="123" spans="1:31" x14ac:dyDescent="0.3">
      <c r="A123" t="s">
        <v>503</v>
      </c>
      <c r="B123" t="s">
        <v>504</v>
      </c>
      <c r="C123" t="s">
        <v>34</v>
      </c>
      <c r="D123">
        <v>30</v>
      </c>
      <c r="E123" s="2" t="s">
        <v>17</v>
      </c>
      <c r="F123" s="19" t="str">
        <f>A123&amp;B123&amp;C123&amp;E123</f>
        <v>ShantelPereiraFMILLENNIUM RUNNING</v>
      </c>
      <c r="G123" s="11">
        <v>8.9711805555555565E-2</v>
      </c>
      <c r="H123" s="19">
        <f>IF(C123="F",VLOOKUP(D123,'F Half'!$A$2:$B$101,2,FALSE)*G123,VLOOKUP(D123,'M Half'!$A$2:$B$101,2,FALSE)*G123)</f>
        <v>8.9684892013888906E-2</v>
      </c>
      <c r="I123" s="20">
        <f>COUNTIFS($C$2:$C$300,C123,$H$2:$H$300,"&lt;"&amp;H123)+1</f>
        <v>122</v>
      </c>
      <c r="J123" s="21">
        <f>VLOOKUP(I123,'Point Table'!A:B,2,FALSE)</f>
        <v>1</v>
      </c>
      <c r="K123" s="35"/>
    </row>
    <row r="124" spans="1:31" x14ac:dyDescent="0.3">
      <c r="A124" s="3" t="s">
        <v>129</v>
      </c>
      <c r="B124" s="3" t="s">
        <v>98</v>
      </c>
      <c r="C124" s="3" t="s">
        <v>34</v>
      </c>
      <c r="D124" s="3">
        <v>44</v>
      </c>
      <c r="E124" s="2" t="s">
        <v>17</v>
      </c>
      <c r="F124" s="19" t="str">
        <f>A124&amp;B124&amp;C124&amp;E124</f>
        <v>KerriBoucherFMILLENNIUM RUNNING</v>
      </c>
      <c r="G124" s="11">
        <v>9.5520833333333333E-2</v>
      </c>
      <c r="H124" s="19">
        <f>IF(C124="F",VLOOKUP(D124,'F Half'!$A$2:$B$101,2,FALSE)*G124,VLOOKUP(D124,'M Half'!$A$2:$B$101,2,FALSE)*G124)</f>
        <v>8.9818239583333334E-2</v>
      </c>
      <c r="I124" s="20">
        <f>COUNTIFS($C$2:$C$300,C124,$H$2:$H$300,"&lt;"&amp;H124)+1</f>
        <v>123</v>
      </c>
      <c r="J124" s="21">
        <f>VLOOKUP(I124,'Point Table'!A:B,2,FALSE)</f>
        <v>1</v>
      </c>
    </row>
    <row r="125" spans="1:31" x14ac:dyDescent="0.3">
      <c r="A125" s="3" t="s">
        <v>147</v>
      </c>
      <c r="B125" s="3" t="s">
        <v>324</v>
      </c>
      <c r="C125" s="3" t="s">
        <v>34</v>
      </c>
      <c r="D125" s="3">
        <v>48</v>
      </c>
      <c r="E125" s="2" t="s">
        <v>15</v>
      </c>
      <c r="F125" s="19" t="str">
        <f>A125&amp;B125&amp;C125&amp;E125</f>
        <v>JohannaLisle NewboldFGATE CITY STRIDERS</v>
      </c>
      <c r="G125" s="11">
        <v>0.10118518518518518</v>
      </c>
      <c r="H125" s="19">
        <f>IF(C125="F",VLOOKUP(D125,'F Half'!$A$2:$B$101,2,FALSE)*G125,VLOOKUP(D125,'M Half'!$A$2:$B$101,2,FALSE)*G125)</f>
        <v>9.1491644444444437E-2</v>
      </c>
      <c r="I125" s="20">
        <f>COUNTIFS($C$2:$C$300,C125,$H$2:$H$300,"&lt;"&amp;H125)+1</f>
        <v>124</v>
      </c>
      <c r="J125" s="21">
        <f>VLOOKUP(I125,'Point Table'!A:B,2,FALSE)</f>
        <v>1</v>
      </c>
    </row>
    <row r="126" spans="1:31" x14ac:dyDescent="0.3">
      <c r="A126" s="3" t="s">
        <v>347</v>
      </c>
      <c r="B126" s="3" t="s">
        <v>505</v>
      </c>
      <c r="C126" s="3" t="s">
        <v>34</v>
      </c>
      <c r="D126" s="3">
        <v>32</v>
      </c>
      <c r="E126" s="2" t="s">
        <v>17</v>
      </c>
      <c r="F126" s="19" t="str">
        <f>A126&amp;B126&amp;C126&amp;E126</f>
        <v>GinaRainoneFMILLENNIUM RUNNING</v>
      </c>
      <c r="G126" s="11">
        <v>9.4254629629629633E-2</v>
      </c>
      <c r="H126" s="19">
        <f>IF(C126="F",VLOOKUP(D126,'F Half'!$A$2:$B$101,2,FALSE)*G126,VLOOKUP(D126,'M Half'!$A$2:$B$101,2,FALSE)*G126)</f>
        <v>9.4028418518518522E-2</v>
      </c>
      <c r="I126" s="20">
        <f>COUNTIFS($C$2:$C$300,C126,$H$2:$H$300,"&lt;"&amp;H126)+1</f>
        <v>125</v>
      </c>
      <c r="J126" s="21">
        <f>VLOOKUP(I126,'Point Table'!A:B,2,FALSE)</f>
        <v>1</v>
      </c>
      <c r="K126" s="35"/>
      <c r="P126" s="6"/>
      <c r="Q126" s="6"/>
      <c r="R126" s="9"/>
      <c r="AA126" s="2"/>
      <c r="AB126" s="2"/>
      <c r="AC126" s="2"/>
      <c r="AD126" s="2"/>
      <c r="AE126" s="2"/>
    </row>
    <row r="127" spans="1:31" x14ac:dyDescent="0.3">
      <c r="A127" s="3" t="s">
        <v>558</v>
      </c>
      <c r="B127" s="3" t="s">
        <v>559</v>
      </c>
      <c r="C127" s="3" t="s">
        <v>34</v>
      </c>
      <c r="D127" s="3">
        <v>27</v>
      </c>
      <c r="E127" s="2" t="s">
        <v>17</v>
      </c>
      <c r="F127" s="19" t="str">
        <f>A127&amp;B127&amp;C127&amp;E127</f>
        <v>MichaelaGimasFMILLENNIUM RUNNING</v>
      </c>
      <c r="G127" s="11">
        <v>9.5937499999999995E-2</v>
      </c>
      <c r="H127" s="19">
        <f>IF(C127="F",VLOOKUP(D127,'F Half'!$A$2:$B$101,2,FALSE)*G127,VLOOKUP(D127,'M Half'!$A$2:$B$101,2,FALSE)*G127)</f>
        <v>9.5937499999999995E-2</v>
      </c>
      <c r="I127" s="20">
        <f>COUNTIFS($C$2:$C$300,C127,$H$2:$H$300,"&lt;"&amp;H127)+1</f>
        <v>126</v>
      </c>
      <c r="J127" s="21">
        <f>VLOOKUP(I127,'Point Table'!A:B,2,FALSE)</f>
        <v>1</v>
      </c>
    </row>
    <row r="128" spans="1:31" x14ac:dyDescent="0.3">
      <c r="A128" s="3" t="s">
        <v>518</v>
      </c>
      <c r="B128" s="3" t="s">
        <v>519</v>
      </c>
      <c r="C128" s="3" t="s">
        <v>34</v>
      </c>
      <c r="D128" s="3">
        <v>56</v>
      </c>
      <c r="E128" s="2" t="s">
        <v>17</v>
      </c>
      <c r="F128" s="19" t="str">
        <f>A128&amp;B128&amp;C128&amp;E128</f>
        <v>EileenOsullivanFMILLENNIUM RUNNING</v>
      </c>
      <c r="G128" s="11">
        <v>0.11764583333333334</v>
      </c>
      <c r="H128" s="19">
        <f>IF(C128="F",VLOOKUP(D128,'F Half'!$A$2:$B$101,2,FALSE)*G128,VLOOKUP(D128,'M Half'!$A$2:$B$101,2,FALSE)*G128)</f>
        <v>9.6598993750000015E-2</v>
      </c>
      <c r="I128" s="20">
        <f>COUNTIFS($C$2:$C$300,C128,$H$2:$H$300,"&lt;"&amp;H128)+1</f>
        <v>127</v>
      </c>
      <c r="J128" s="21">
        <f>VLOOKUP(I128,'Point Table'!A:B,2,FALSE)</f>
        <v>1</v>
      </c>
    </row>
    <row r="129" spans="1:31" x14ac:dyDescent="0.3">
      <c r="A129" t="s">
        <v>254</v>
      </c>
      <c r="B129" t="s">
        <v>524</v>
      </c>
      <c r="C129" t="s">
        <v>34</v>
      </c>
      <c r="D129">
        <v>38</v>
      </c>
      <c r="E129" s="2" t="s">
        <v>27</v>
      </c>
      <c r="F129" s="19" t="str">
        <f>A129&amp;B129&amp;C129&amp;E129</f>
        <v>SarahWraggFSIX03 ENDURANCE</v>
      </c>
      <c r="G129" s="11">
        <v>0.10142476851851852</v>
      </c>
      <c r="H129" s="19">
        <f>IF(C129="F",VLOOKUP(D129,'F Half'!$A$2:$B$101,2,FALSE)*G129,VLOOKUP(D129,'M Half'!$A$2:$B$101,2,FALSE)*G129)</f>
        <v>9.9244135995370381E-2</v>
      </c>
      <c r="I129" s="20">
        <f>COUNTIFS($C$2:$C$300,C129,$H$2:$H$300,"&lt;"&amp;H129)+1</f>
        <v>128</v>
      </c>
      <c r="J129" s="21">
        <f>VLOOKUP(I129,'Point Table'!A:B,2,FALSE)</f>
        <v>1</v>
      </c>
      <c r="K129" s="35"/>
    </row>
    <row r="130" spans="1:31" x14ac:dyDescent="0.3">
      <c r="A130" s="3" t="s">
        <v>153</v>
      </c>
      <c r="B130" s="3" t="s">
        <v>331</v>
      </c>
      <c r="C130" s="3" t="s">
        <v>34</v>
      </c>
      <c r="D130" s="3">
        <v>57</v>
      </c>
      <c r="E130" s="2" t="s">
        <v>17</v>
      </c>
      <c r="F130" s="19" t="str">
        <f>A130&amp;B130&amp;C130&amp;E130</f>
        <v>HollyMandigo-AlyFMILLENNIUM RUNNING</v>
      </c>
      <c r="G130" s="11">
        <v>0.1248275462962963</v>
      </c>
      <c r="H130" s="19">
        <f>IF(C130="F",VLOOKUP(D130,'F Half'!$A$2:$B$101,2,FALSE)*G130,VLOOKUP(D130,'M Half'!$A$2:$B$101,2,FALSE)*G130)</f>
        <v>0.10119769178240741</v>
      </c>
      <c r="I130" s="20">
        <f>COUNTIFS($C$2:$C$300,C130,$H$2:$H$300,"&lt;"&amp;H130)+1</f>
        <v>129</v>
      </c>
      <c r="J130" s="21">
        <f>VLOOKUP(I130,'Point Table'!A:B,2,FALSE)</f>
        <v>1</v>
      </c>
      <c r="K130" s="35"/>
      <c r="P130" s="6"/>
      <c r="Q130" s="6"/>
      <c r="R130" s="9"/>
      <c r="AA130" s="2"/>
      <c r="AB130" s="2"/>
      <c r="AC130" s="2"/>
      <c r="AD130" s="2"/>
      <c r="AE130" s="2"/>
    </row>
    <row r="131" spans="1:31" x14ac:dyDescent="0.3">
      <c r="A131" t="s">
        <v>299</v>
      </c>
      <c r="B131" t="s">
        <v>512</v>
      </c>
      <c r="C131" t="s">
        <v>34</v>
      </c>
      <c r="D131">
        <v>31</v>
      </c>
      <c r="E131" s="2" t="s">
        <v>17</v>
      </c>
      <c r="F131" s="19" t="str">
        <f>A131&amp;B131&amp;C131&amp;E131</f>
        <v>ShannonChipmanFMILLENNIUM RUNNING</v>
      </c>
      <c r="G131" s="11">
        <v>0.10347453703703705</v>
      </c>
      <c r="H131" s="19">
        <f>IF(C131="F",VLOOKUP(D131,'F Half'!$A$2:$B$101,2,FALSE)*G131,VLOOKUP(D131,'M Half'!$A$2:$B$101,2,FALSE)*G131)</f>
        <v>0.10336071504629631</v>
      </c>
      <c r="I131" s="20">
        <f>COUNTIFS($C$2:$C$300,C131,$H$2:$H$300,"&lt;"&amp;H131)+1</f>
        <v>130</v>
      </c>
      <c r="J131" s="21">
        <f>VLOOKUP(I131,'Point Table'!A:B,2,FALSE)</f>
        <v>1</v>
      </c>
    </row>
    <row r="132" spans="1:31" x14ac:dyDescent="0.3">
      <c r="A132" s="3" t="s">
        <v>157</v>
      </c>
      <c r="B132" s="3" t="s">
        <v>158</v>
      </c>
      <c r="C132" s="3" t="s">
        <v>34</v>
      </c>
      <c r="D132" s="3">
        <v>53</v>
      </c>
      <c r="E132" s="2" t="s">
        <v>17</v>
      </c>
      <c r="F132" s="19" t="str">
        <f>A132&amp;B132&amp;C132&amp;E132</f>
        <v>DelilahMendralaFMILLENNIUM RUNNING</v>
      </c>
      <c r="G132" s="11">
        <v>0.12405902777777779</v>
      </c>
      <c r="H132" s="19">
        <f>IF(C132="F",VLOOKUP(D132,'F Half'!$A$2:$B$101,2,FALSE)*G132,VLOOKUP(D132,'M Half'!$A$2:$B$101,2,FALSE)*G132)</f>
        <v>0.10573550937500001</v>
      </c>
      <c r="I132" s="20">
        <f>COUNTIFS($C$2:$C$300,C132,$H$2:$H$300,"&lt;"&amp;H132)+1</f>
        <v>131</v>
      </c>
      <c r="J132" s="21">
        <f>VLOOKUP(I132,'Point Table'!A:B,2,FALSE)</f>
        <v>1</v>
      </c>
      <c r="K132" s="35"/>
    </row>
    <row r="133" spans="1:31" x14ac:dyDescent="0.3">
      <c r="A133" s="3" t="s">
        <v>515</v>
      </c>
      <c r="B133" s="3" t="s">
        <v>516</v>
      </c>
      <c r="C133" s="3" t="s">
        <v>34</v>
      </c>
      <c r="D133" s="3">
        <v>40</v>
      </c>
      <c r="E133" s="2" t="s">
        <v>17</v>
      </c>
      <c r="F133" s="19" t="str">
        <f>A133&amp;B133&amp;C133&amp;E133</f>
        <v>Megan EliseWestbrookFMILLENNIUM RUNNING</v>
      </c>
      <c r="G133" s="11">
        <v>0.11096064814814814</v>
      </c>
      <c r="H133" s="19">
        <f>IF(C133="F",VLOOKUP(D133,'F Half'!$A$2:$B$101,2,FALSE)*G133,VLOOKUP(D133,'M Half'!$A$2:$B$101,2,FALSE)*G133)</f>
        <v>0.10739881134259259</v>
      </c>
      <c r="I133" s="20">
        <f>COUNTIFS($C$2:$C$300,C133,$H$2:$H$300,"&lt;"&amp;H133)+1</f>
        <v>132</v>
      </c>
      <c r="J133" s="21">
        <f>VLOOKUP(I133,'Point Table'!A:B,2,FALSE)</f>
        <v>1</v>
      </c>
      <c r="K133" s="35"/>
    </row>
    <row r="134" spans="1:31" x14ac:dyDescent="0.3">
      <c r="A134" s="3" t="s">
        <v>328</v>
      </c>
      <c r="B134" s="3" t="s">
        <v>329</v>
      </c>
      <c r="C134" s="3" t="s">
        <v>34</v>
      </c>
      <c r="D134" s="3">
        <v>39</v>
      </c>
      <c r="E134" s="2" t="s">
        <v>17</v>
      </c>
      <c r="F134" s="19" t="str">
        <f>A134&amp;B134&amp;C134&amp;E134</f>
        <v>AmySpottsFMILLENNIUM RUNNING</v>
      </c>
      <c r="G134" s="11">
        <v>0.12126157407407408</v>
      </c>
      <c r="H134" s="19">
        <f>IF(C134="F",VLOOKUP(D134,'F Half'!$A$2:$B$101,2,FALSE)*G134,VLOOKUP(D134,'M Half'!$A$2:$B$101,2,FALSE)*G134)</f>
        <v>0.11804814236111112</v>
      </c>
      <c r="I134" s="20">
        <f>COUNTIFS($C$2:$C$300,C134,$H$2:$H$300,"&lt;"&amp;H134)+1</f>
        <v>133</v>
      </c>
      <c r="J134" s="21">
        <f>VLOOKUP(I134,'Point Table'!A:B,2,FALSE)</f>
        <v>1</v>
      </c>
      <c r="K134" s="35"/>
    </row>
    <row r="135" spans="1:31" x14ac:dyDescent="0.3">
      <c r="A135" t="s">
        <v>46</v>
      </c>
      <c r="B135" t="s">
        <v>47</v>
      </c>
      <c r="C135" t="s">
        <v>37</v>
      </c>
      <c r="D135">
        <v>57</v>
      </c>
      <c r="E135" s="2" t="s">
        <v>15</v>
      </c>
      <c r="F135" s="19" t="str">
        <f>A135&amp;B135&amp;C135&amp;E135</f>
        <v>MichaelO'NeillMGATE CITY STRIDERS</v>
      </c>
      <c r="G135" s="11">
        <v>4.4699074074074072E-2</v>
      </c>
      <c r="H135" s="19">
        <f>IF(C135="F",VLOOKUP(D135,'F Half'!$A$2:$B$101,2,FALSE)*G135,VLOOKUP(D135,'M Half'!$A$2:$B$101,2,FALSE)*G135)</f>
        <v>3.7448884259259255E-2</v>
      </c>
      <c r="I135" s="20">
        <f>COUNTIFS($C$2:$C$300,C135,$H$2:$H$300,"&lt;"&amp;H135)+1</f>
        <v>1</v>
      </c>
      <c r="J135" s="21">
        <f>VLOOKUP(I135,'Point Table'!A:B,2,FALSE)</f>
        <v>100</v>
      </c>
      <c r="K135" s="35"/>
      <c r="P135" s="6"/>
      <c r="R135" s="9"/>
      <c r="X135" s="2"/>
      <c r="Y135" s="2"/>
      <c r="Z135" s="2"/>
      <c r="AA135" s="2"/>
      <c r="AB135" s="2"/>
      <c r="AC135" s="2"/>
      <c r="AD135" s="2"/>
      <c r="AE135" s="2"/>
    </row>
    <row r="136" spans="1:31" x14ac:dyDescent="0.3">
      <c r="A136" t="s">
        <v>170</v>
      </c>
      <c r="B136" t="s">
        <v>206</v>
      </c>
      <c r="C136" t="s">
        <v>37</v>
      </c>
      <c r="D136">
        <v>49</v>
      </c>
      <c r="E136" s="2" t="s">
        <v>16</v>
      </c>
      <c r="F136" s="19" t="str">
        <f>A136&amp;B136&amp;C136&amp;E136</f>
        <v>PeterChristopherMGREATER DERRY TRACK CLUB</v>
      </c>
      <c r="G136" s="11">
        <v>4.1934027777777778E-2</v>
      </c>
      <c r="H136" s="19">
        <f>IF(C136="F",VLOOKUP(D136,'F Half'!$A$2:$B$101,2,FALSE)*G136,VLOOKUP(D136,'M Half'!$A$2:$B$101,2,FALSE)*G136)</f>
        <v>3.7740625E-2</v>
      </c>
      <c r="I136" s="20">
        <f>COUNTIFS($C$2:$C$300,C136,$H$2:$H$300,"&lt;"&amp;H136)+1</f>
        <v>2</v>
      </c>
      <c r="J136" s="21">
        <f>VLOOKUP(I136,'Point Table'!A:B,2,FALSE)</f>
        <v>96</v>
      </c>
      <c r="K136" s="35"/>
    </row>
    <row r="137" spans="1:31" x14ac:dyDescent="0.3">
      <c r="A137" t="s">
        <v>416</v>
      </c>
      <c r="B137" t="s">
        <v>417</v>
      </c>
      <c r="C137" t="s">
        <v>37</v>
      </c>
      <c r="D137">
        <v>48</v>
      </c>
      <c r="E137" s="2" t="s">
        <v>17</v>
      </c>
      <c r="F137" s="19" t="str">
        <f>A137&amp;B137&amp;C137&amp;E137</f>
        <v>MikeVeilleuxMMILLENNIUM RUNNING</v>
      </c>
      <c r="G137" s="11">
        <v>4.1706018518518517E-2</v>
      </c>
      <c r="H137" s="19">
        <f>IF(C137="F",VLOOKUP(D137,'F Half'!$A$2:$B$101,2,FALSE)*G137,VLOOKUP(D137,'M Half'!$A$2:$B$101,2,FALSE)*G137)</f>
        <v>3.7860723611111112E-2</v>
      </c>
      <c r="I137" s="20">
        <f>COUNTIFS($C$2:$C$300,C137,$H$2:$H$300,"&lt;"&amp;H137)+1</f>
        <v>3</v>
      </c>
      <c r="J137" s="21">
        <f>VLOOKUP(I137,'Point Table'!A:B,2,FALSE)</f>
        <v>92</v>
      </c>
      <c r="K137" s="35"/>
      <c r="P137" s="6"/>
      <c r="Q137" s="6"/>
      <c r="R137" s="9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x14ac:dyDescent="0.3">
      <c r="A138" t="s">
        <v>377</v>
      </c>
      <c r="B138" t="s">
        <v>378</v>
      </c>
      <c r="C138" t="s">
        <v>37</v>
      </c>
      <c r="D138">
        <v>43</v>
      </c>
      <c r="E138" s="2" t="s">
        <v>16</v>
      </c>
      <c r="F138" s="19" t="str">
        <f>A138&amp;B138&amp;C138&amp;E138</f>
        <v>BrandonNewbouldMGREATER DERRY TRACK CLUB</v>
      </c>
      <c r="G138" s="11">
        <v>4.085648148148148E-2</v>
      </c>
      <c r="H138" s="19">
        <f>IF(C138="F",VLOOKUP(D138,'F Half'!$A$2:$B$101,2,FALSE)*G138,VLOOKUP(D138,'M Half'!$A$2:$B$101,2,FALSE)*G138)</f>
        <v>3.8678831018518517E-2</v>
      </c>
      <c r="I138" s="20">
        <f>COUNTIFS($C$2:$C$300,C138,$H$2:$H$300,"&lt;"&amp;H138)+1</f>
        <v>4</v>
      </c>
      <c r="J138" s="21">
        <f>VLOOKUP(I138,'Point Table'!A:B,2,FALSE)</f>
        <v>88</v>
      </c>
    </row>
    <row r="139" spans="1:31" x14ac:dyDescent="0.3">
      <c r="A139" t="s">
        <v>414</v>
      </c>
      <c r="B139" t="s">
        <v>415</v>
      </c>
      <c r="C139" t="s">
        <v>37</v>
      </c>
      <c r="D139">
        <v>19</v>
      </c>
      <c r="E139" s="2" t="s">
        <v>17</v>
      </c>
      <c r="F139" s="19" t="str">
        <f>A139&amp;B139&amp;C139&amp;E139</f>
        <v>EliLemireMMILLENNIUM RUNNING</v>
      </c>
      <c r="G139" s="11">
        <v>3.9103009259259261E-2</v>
      </c>
      <c r="H139" s="19">
        <f>IF(C139="F",VLOOKUP(D139,'F Half'!$A$2:$B$101,2,FALSE)*G139,VLOOKUP(D139,'M Half'!$A$2:$B$101,2,FALSE)*G139)</f>
        <v>3.9103009259259261E-2</v>
      </c>
      <c r="I139" s="20">
        <f>COUNTIFS($C$2:$C$300,C139,$H$2:$H$300,"&lt;"&amp;H139)+1</f>
        <v>5</v>
      </c>
      <c r="J139" s="21">
        <f>VLOOKUP(I139,'Point Table'!A:B,2,FALSE)</f>
        <v>84</v>
      </c>
      <c r="K139" s="35"/>
    </row>
    <row r="140" spans="1:31" x14ac:dyDescent="0.3">
      <c r="A140" s="3" t="s">
        <v>49</v>
      </c>
      <c r="B140" s="3" t="s">
        <v>332</v>
      </c>
      <c r="C140" s="3" t="s">
        <v>37</v>
      </c>
      <c r="D140" s="3">
        <v>34</v>
      </c>
      <c r="E140" s="2" t="s">
        <v>15</v>
      </c>
      <c r="F140" s="19" t="str">
        <f>A140&amp;B140&amp;C140&amp;E140</f>
        <v>ThomasCantaraMGATE CITY STRIDERS</v>
      </c>
      <c r="G140" s="11">
        <v>3.9363425925925927E-2</v>
      </c>
      <c r="H140" s="19">
        <f>IF(C140="F",VLOOKUP(D140,'F Half'!$A$2:$B$101,2,FALSE)*G140,VLOOKUP(D140,'M Half'!$A$2:$B$101,2,FALSE)*G140)</f>
        <v>3.9249271990740742E-2</v>
      </c>
      <c r="I140" s="20">
        <f>COUNTIFS($C$2:$C$300,C140,$H$2:$H$300,"&lt;"&amp;H140)+1</f>
        <v>6</v>
      </c>
      <c r="J140" s="21">
        <f>VLOOKUP(I140,'Point Table'!A:B,2,FALSE)</f>
        <v>80</v>
      </c>
    </row>
    <row r="141" spans="1:31" x14ac:dyDescent="0.3">
      <c r="A141" t="s">
        <v>40</v>
      </c>
      <c r="B141" t="s">
        <v>41</v>
      </c>
      <c r="C141" t="s">
        <v>37</v>
      </c>
      <c r="D141">
        <v>47</v>
      </c>
      <c r="E141" s="2" t="s">
        <v>17</v>
      </c>
      <c r="F141" s="19" t="str">
        <f>A141&amp;B141&amp;C141&amp;E141</f>
        <v>DaveBeaudoinMMILLENNIUM RUNNING</v>
      </c>
      <c r="G141" s="11">
        <v>4.3600694444444442E-2</v>
      </c>
      <c r="H141" s="19">
        <f>IF(C141="F",VLOOKUP(D141,'F Half'!$A$2:$B$101,2,FALSE)*G141,VLOOKUP(D141,'M Half'!$A$2:$B$101,2,FALSE)*G141)</f>
        <v>3.9920795833333328E-2</v>
      </c>
      <c r="I141" s="20">
        <f>COUNTIFS($C$2:$C$300,C141,$H$2:$H$300,"&lt;"&amp;H141)+1</f>
        <v>7</v>
      </c>
      <c r="J141" s="21">
        <f>VLOOKUP(I141,'Point Table'!A:B,2,FALSE)</f>
        <v>76</v>
      </c>
    </row>
    <row r="142" spans="1:31" x14ac:dyDescent="0.3">
      <c r="A142" t="s">
        <v>418</v>
      </c>
      <c r="B142" t="s">
        <v>419</v>
      </c>
      <c r="C142" t="s">
        <v>37</v>
      </c>
      <c r="D142">
        <v>43</v>
      </c>
      <c r="E142" s="2" t="s">
        <v>17</v>
      </c>
      <c r="F142" s="19" t="str">
        <f>A142&amp;B142&amp;C142&amp;E142</f>
        <v>CoreyGirardMMILLENNIUM RUNNING</v>
      </c>
      <c r="G142" s="11">
        <v>4.2288194444444441E-2</v>
      </c>
      <c r="H142" s="19">
        <f>IF(C142="F",VLOOKUP(D142,'F Half'!$A$2:$B$101,2,FALSE)*G142,VLOOKUP(D142,'M Half'!$A$2:$B$101,2,FALSE)*G142)</f>
        <v>4.0034233680555552E-2</v>
      </c>
      <c r="I142" s="20">
        <f>COUNTIFS($C$2:$C$300,C142,$H$2:$H$300,"&lt;"&amp;H142)+1</f>
        <v>8</v>
      </c>
      <c r="J142" s="21">
        <f>VLOOKUP(I142,'Point Table'!A:B,2,FALSE)</f>
        <v>72</v>
      </c>
      <c r="K142" s="35"/>
    </row>
    <row r="143" spans="1:31" x14ac:dyDescent="0.3">
      <c r="A143" t="s">
        <v>206</v>
      </c>
      <c r="B143" t="s">
        <v>536</v>
      </c>
      <c r="C143" t="s">
        <v>37</v>
      </c>
      <c r="D143">
        <v>31</v>
      </c>
      <c r="E143" s="2" t="s">
        <v>17</v>
      </c>
      <c r="F143" s="19" t="str">
        <f>A143&amp;B143&amp;C143&amp;E143</f>
        <v>ChristopherBusbyMMILLENNIUM RUNNING</v>
      </c>
      <c r="G143" s="11">
        <v>4.0428240740740744E-2</v>
      </c>
      <c r="H143" s="19">
        <f>IF(C143="F",VLOOKUP(D143,'F Half'!$A$2:$B$101,2,FALSE)*G143,VLOOKUP(D143,'M Half'!$A$2:$B$101,2,FALSE)*G143)</f>
        <v>4.0428240740740744E-2</v>
      </c>
      <c r="I143" s="20">
        <f>COUNTIFS($C$2:$C$300,C143,$H$2:$H$300,"&lt;"&amp;H143)+1</f>
        <v>9</v>
      </c>
      <c r="J143" s="21">
        <f>VLOOKUP(I143,'Point Table'!A:B,2,FALSE)</f>
        <v>68</v>
      </c>
    </row>
    <row r="144" spans="1:31" x14ac:dyDescent="0.3">
      <c r="A144" t="s">
        <v>164</v>
      </c>
      <c r="B144" t="s">
        <v>165</v>
      </c>
      <c r="C144" t="s">
        <v>37</v>
      </c>
      <c r="D144">
        <v>35</v>
      </c>
      <c r="E144" s="2" t="s">
        <v>18</v>
      </c>
      <c r="F144" s="19" t="str">
        <f>A144&amp;B144&amp;C144&amp;E144</f>
        <v>KyleDunnMUPPER VALLEY RUNNING CLUB</v>
      </c>
      <c r="G144" s="11">
        <v>4.0726851851851854E-2</v>
      </c>
      <c r="H144" s="19">
        <f>IF(C144="F",VLOOKUP(D144,'F Half'!$A$2:$B$101,2,FALSE)*G144,VLOOKUP(D144,'M Half'!$A$2:$B$101,2,FALSE)*G144)</f>
        <v>4.0502854166666671E-2</v>
      </c>
      <c r="I144" s="20">
        <f>COUNTIFS($C$2:$C$300,C144,$H$2:$H$300,"&lt;"&amp;H144)+1</f>
        <v>10</v>
      </c>
      <c r="J144" s="21">
        <f>VLOOKUP(I144,'Point Table'!A:B,2,FALSE)</f>
        <v>64</v>
      </c>
    </row>
    <row r="145" spans="1:31" x14ac:dyDescent="0.3">
      <c r="A145" t="s">
        <v>48</v>
      </c>
      <c r="B145" t="s">
        <v>166</v>
      </c>
      <c r="C145" t="s">
        <v>37</v>
      </c>
      <c r="D145">
        <v>48</v>
      </c>
      <c r="E145" s="2" t="s">
        <v>17</v>
      </c>
      <c r="F145" s="19" t="str">
        <f>A145&amp;B145&amp;C145&amp;E145</f>
        <v>EdwardFerrisMMILLENNIUM RUNNING</v>
      </c>
      <c r="G145" s="11">
        <v>4.4894675925925928E-2</v>
      </c>
      <c r="H145" s="19">
        <f>IF(C145="F",VLOOKUP(D145,'F Half'!$A$2:$B$101,2,FALSE)*G145,VLOOKUP(D145,'M Half'!$A$2:$B$101,2,FALSE)*G145)</f>
        <v>4.0755386805555557E-2</v>
      </c>
      <c r="I145" s="20">
        <f>COUNTIFS($C$2:$C$300,C145,$H$2:$H$300,"&lt;"&amp;H145)+1</f>
        <v>11</v>
      </c>
      <c r="J145" s="21">
        <f>VLOOKUP(I145,'Point Table'!A:B,2,FALSE)</f>
        <v>61</v>
      </c>
    </row>
    <row r="146" spans="1:31" x14ac:dyDescent="0.3">
      <c r="A146" t="s">
        <v>204</v>
      </c>
      <c r="B146" t="s">
        <v>526</v>
      </c>
      <c r="C146" t="s">
        <v>37</v>
      </c>
      <c r="D146">
        <v>61</v>
      </c>
      <c r="E146" s="2" t="s">
        <v>18</v>
      </c>
      <c r="F146" s="19" t="str">
        <f>A146&amp;B146&amp;C146&amp;E146</f>
        <v>JimWestrichMUPPER VALLEY RUNNING CLUB</v>
      </c>
      <c r="G146" s="11">
        <v>5.0539351851851856E-2</v>
      </c>
      <c r="H146" s="19">
        <f>IF(C146="F",VLOOKUP(D146,'F Half'!$A$2:$B$101,2,FALSE)*G146,VLOOKUP(D146,'M Half'!$A$2:$B$101,2,FALSE)*G146)</f>
        <v>4.0770095138888893E-2</v>
      </c>
      <c r="I146" s="20">
        <f>COUNTIFS($C$2:$C$300,C146,$H$2:$H$300,"&lt;"&amp;H146)+1</f>
        <v>12</v>
      </c>
      <c r="J146" s="21">
        <f>VLOOKUP(I146,'Point Table'!A:B,2,FALSE)</f>
        <v>58</v>
      </c>
    </row>
    <row r="147" spans="1:31" x14ac:dyDescent="0.3">
      <c r="A147" t="s">
        <v>35</v>
      </c>
      <c r="B147" t="s">
        <v>36</v>
      </c>
      <c r="C147" t="s">
        <v>37</v>
      </c>
      <c r="D147">
        <v>42</v>
      </c>
      <c r="E147" s="2" t="s">
        <v>17</v>
      </c>
      <c r="F147" s="19" t="str">
        <f>A147&amp;B147&amp;C147&amp;E147</f>
        <v>MaikeGengMMILLENNIUM RUNNING</v>
      </c>
      <c r="G147" s="11">
        <v>4.2826388888888886E-2</v>
      </c>
      <c r="H147" s="19">
        <f>IF(C147="F",VLOOKUP(D147,'F Half'!$A$2:$B$101,2,FALSE)*G147,VLOOKUP(D147,'M Half'!$A$2:$B$101,2,FALSE)*G147)</f>
        <v>4.0877788194444445E-2</v>
      </c>
      <c r="I147" s="20">
        <f>COUNTIFS($C$2:$C$300,C147,$H$2:$H$300,"&lt;"&amp;H147)+1</f>
        <v>13</v>
      </c>
      <c r="J147" s="21">
        <f>VLOOKUP(I147,'Point Table'!A:B,2,FALSE)</f>
        <v>55</v>
      </c>
      <c r="K147" s="35"/>
      <c r="P147" s="6"/>
      <c r="Q147" s="6"/>
      <c r="R147" s="9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x14ac:dyDescent="0.3">
      <c r="A148" t="s">
        <v>170</v>
      </c>
      <c r="B148" t="s">
        <v>171</v>
      </c>
      <c r="C148" t="s">
        <v>37</v>
      </c>
      <c r="D148">
        <v>70</v>
      </c>
      <c r="E148" s="2" t="s">
        <v>15</v>
      </c>
      <c r="F148" s="19" t="str">
        <f>A148&amp;B148&amp;C148&amp;E148</f>
        <v>PeterWasylakMGATE CITY STRIDERS</v>
      </c>
      <c r="G148" s="11">
        <v>5.5769675925925924E-2</v>
      </c>
      <c r="H148" s="19">
        <f>IF(C148="F",VLOOKUP(D148,'F Half'!$A$2:$B$101,2,FALSE)*G148,VLOOKUP(D148,'M Half'!$A$2:$B$101,2,FALSE)*G148)</f>
        <v>4.1079943287037041E-2</v>
      </c>
      <c r="I148" s="20">
        <f>COUNTIFS($C$2:$C$300,C148,$H$2:$H$300,"&lt;"&amp;H148)+1</f>
        <v>14</v>
      </c>
      <c r="J148" s="21">
        <f>VLOOKUP(I148,'Point Table'!A:B,2,FALSE)</f>
        <v>52</v>
      </c>
    </row>
    <row r="149" spans="1:31" x14ac:dyDescent="0.3">
      <c r="A149" t="s">
        <v>52</v>
      </c>
      <c r="B149" t="s">
        <v>53</v>
      </c>
      <c r="C149" t="s">
        <v>37</v>
      </c>
      <c r="D149">
        <v>54</v>
      </c>
      <c r="E149" s="2" t="s">
        <v>17</v>
      </c>
      <c r="F149" s="19" t="str">
        <f>A149&amp;B149&amp;C149&amp;E149</f>
        <v>DavidSaarinenMMILLENNIUM RUNNING</v>
      </c>
      <c r="G149" s="11">
        <v>4.7774305555555556E-2</v>
      </c>
      <c r="H149" s="19">
        <f>IF(C149="F",VLOOKUP(D149,'F Half'!$A$2:$B$101,2,FALSE)*G149,VLOOKUP(D149,'M Half'!$A$2:$B$101,2,FALSE)*G149)</f>
        <v>4.1138454513888888E-2</v>
      </c>
      <c r="I149" s="20">
        <f>COUNTIFS($C$2:$C$300,C149,$H$2:$H$300,"&lt;"&amp;H149)+1</f>
        <v>15</v>
      </c>
      <c r="J149" s="21">
        <f>VLOOKUP(I149,'Point Table'!A:B,2,FALSE)</f>
        <v>49</v>
      </c>
    </row>
    <row r="150" spans="1:31" x14ac:dyDescent="0.3">
      <c r="A150" s="3" t="s">
        <v>52</v>
      </c>
      <c r="B150" s="3" t="s">
        <v>60</v>
      </c>
      <c r="C150" s="3" t="s">
        <v>37</v>
      </c>
      <c r="D150" s="3">
        <v>60</v>
      </c>
      <c r="E150" s="2" t="s">
        <v>17</v>
      </c>
      <c r="F150" s="19" t="str">
        <f>A150&amp;B150&amp;C150&amp;E150</f>
        <v>DavidAudetMMILLENNIUM RUNNING</v>
      </c>
      <c r="G150" s="11">
        <v>5.1378472222222228E-2</v>
      </c>
      <c r="H150" s="19">
        <f>IF(C150="F",VLOOKUP(D150,'F Half'!$A$2:$B$101,2,FALSE)*G150,VLOOKUP(D150,'M Half'!$A$2:$B$101,2,FALSE)*G150)</f>
        <v>4.184262777777778E-2</v>
      </c>
      <c r="I150" s="20">
        <f>COUNTIFS($C$2:$C$300,C150,$H$2:$H$300,"&lt;"&amp;H150)+1</f>
        <v>16</v>
      </c>
      <c r="J150" s="21">
        <f>VLOOKUP(I150,'Point Table'!A:B,2,FALSE)</f>
        <v>46</v>
      </c>
      <c r="K150" s="35"/>
      <c r="P150" s="6"/>
      <c r="Q150" s="6"/>
      <c r="R150" s="9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x14ac:dyDescent="0.3">
      <c r="A151" t="s">
        <v>70</v>
      </c>
      <c r="B151" t="s">
        <v>160</v>
      </c>
      <c r="C151" t="s">
        <v>37</v>
      </c>
      <c r="D151">
        <v>44</v>
      </c>
      <c r="E151" s="2" t="s">
        <v>16</v>
      </c>
      <c r="F151" s="19" t="str">
        <f>A151&amp;B151&amp;C151&amp;E151</f>
        <v>BrianSeveranceMGREATER DERRY TRACK CLUB</v>
      </c>
      <c r="G151" s="11">
        <v>4.5243055555555557E-2</v>
      </c>
      <c r="H151" s="19">
        <f>IF(C151="F",VLOOKUP(D151,'F Half'!$A$2:$B$101,2,FALSE)*G151,VLOOKUP(D151,'M Half'!$A$2:$B$101,2,FALSE)*G151)</f>
        <v>4.2478704861111112E-2</v>
      </c>
      <c r="I151" s="20">
        <f>COUNTIFS($C$2:$C$300,C151,$H$2:$H$300,"&lt;"&amp;H151)+1</f>
        <v>17</v>
      </c>
      <c r="J151" s="21">
        <f>VLOOKUP(I151,'Point Table'!A:B,2,FALSE)</f>
        <v>43</v>
      </c>
      <c r="K151" s="35"/>
    </row>
    <row r="152" spans="1:31" x14ac:dyDescent="0.3">
      <c r="A152" t="s">
        <v>56</v>
      </c>
      <c r="B152" t="s">
        <v>57</v>
      </c>
      <c r="C152" t="s">
        <v>37</v>
      </c>
      <c r="D152">
        <v>58</v>
      </c>
      <c r="E152" s="2" t="s">
        <v>17</v>
      </c>
      <c r="F152" s="19" t="str">
        <f>A152&amp;B152&amp;C152&amp;E152</f>
        <v>MarkCraneMMILLENNIUM RUNNING</v>
      </c>
      <c r="G152" s="11">
        <v>5.1331018518518519E-2</v>
      </c>
      <c r="H152" s="19">
        <f>IF(C152="F",VLOOKUP(D152,'F Half'!$A$2:$B$101,2,FALSE)*G152,VLOOKUP(D152,'M Half'!$A$2:$B$101,2,FALSE)*G152)</f>
        <v>4.2604745370370366E-2</v>
      </c>
      <c r="I152" s="20">
        <f>COUNTIFS($C$2:$C$300,C152,$H$2:$H$300,"&lt;"&amp;H152)+1</f>
        <v>18</v>
      </c>
      <c r="J152" s="21">
        <f>VLOOKUP(I152,'Point Table'!A:B,2,FALSE)</f>
        <v>40</v>
      </c>
      <c r="K152" s="35"/>
    </row>
    <row r="153" spans="1:31" x14ac:dyDescent="0.3">
      <c r="A153" t="s">
        <v>420</v>
      </c>
      <c r="B153" t="s">
        <v>421</v>
      </c>
      <c r="C153" t="s">
        <v>37</v>
      </c>
      <c r="D153">
        <v>25</v>
      </c>
      <c r="E153" s="2" t="s">
        <v>17</v>
      </c>
      <c r="F153" s="19" t="str">
        <f>A153&amp;B153&amp;C153&amp;E153</f>
        <v>JacobIsaacsonMMILLENNIUM RUNNING</v>
      </c>
      <c r="G153" s="11">
        <v>4.2913194444444441E-2</v>
      </c>
      <c r="H153" s="19">
        <f>IF(C153="F",VLOOKUP(D153,'F Half'!$A$2:$B$101,2,FALSE)*G153,VLOOKUP(D153,'M Half'!$A$2:$B$101,2,FALSE)*G153)</f>
        <v>4.2913194444444441E-2</v>
      </c>
      <c r="I153" s="20">
        <f>COUNTIFS($C$2:$C$300,C153,$H$2:$H$300,"&lt;"&amp;H153)+1</f>
        <v>19</v>
      </c>
      <c r="J153" s="21">
        <f>VLOOKUP(I153,'Point Table'!A:B,2,FALSE)</f>
        <v>37</v>
      </c>
    </row>
    <row r="154" spans="1:31" x14ac:dyDescent="0.3">
      <c r="A154" t="s">
        <v>335</v>
      </c>
      <c r="B154" t="s">
        <v>336</v>
      </c>
      <c r="C154" t="s">
        <v>37</v>
      </c>
      <c r="D154">
        <v>55</v>
      </c>
      <c r="E154" s="2" t="s">
        <v>15</v>
      </c>
      <c r="F154" s="19" t="str">
        <f>A154&amp;B154&amp;C154&amp;E154</f>
        <v>AndrewBraggMGATE CITY STRIDERS</v>
      </c>
      <c r="G154" s="11">
        <v>5.076736111111111E-2</v>
      </c>
      <c r="H154" s="19">
        <f>IF(C154="F",VLOOKUP(D154,'F Half'!$A$2:$B$101,2,FALSE)*G154,VLOOKUP(D154,'M Half'!$A$2:$B$101,2,FALSE)*G154)</f>
        <v>4.3319789236111107E-2</v>
      </c>
      <c r="I154" s="20">
        <f>COUNTIFS($C$2:$C$300,C154,$H$2:$H$300,"&lt;"&amp;H154)+1</f>
        <v>20</v>
      </c>
      <c r="J154" s="21">
        <f>VLOOKUP(I154,'Point Table'!A:B,2,FALSE)</f>
        <v>34</v>
      </c>
    </row>
    <row r="155" spans="1:31" x14ac:dyDescent="0.3">
      <c r="A155" s="3" t="s">
        <v>173</v>
      </c>
      <c r="B155" s="3" t="s">
        <v>174</v>
      </c>
      <c r="C155" s="3" t="s">
        <v>37</v>
      </c>
      <c r="D155" s="3">
        <v>61</v>
      </c>
      <c r="E155" s="2" t="s">
        <v>19</v>
      </c>
      <c r="F155" s="19" t="str">
        <f>A155&amp;B155&amp;C155&amp;E155</f>
        <v>VincentPerelliMGRANITE STATE RACING TEAM</v>
      </c>
      <c r="G155" s="11">
        <v>5.4211805555555555E-2</v>
      </c>
      <c r="H155" s="19">
        <f>IF(C155="F",VLOOKUP(D155,'F Half'!$A$2:$B$101,2,FALSE)*G155,VLOOKUP(D155,'M Half'!$A$2:$B$101,2,FALSE)*G155)</f>
        <v>4.3732663541666668E-2</v>
      </c>
      <c r="I155" s="20">
        <f>COUNTIFS($C$2:$C$300,C155,$H$2:$H$300,"&lt;"&amp;H155)+1</f>
        <v>21</v>
      </c>
      <c r="J155" s="21">
        <f>VLOOKUP(I155,'Point Table'!A:B,2,FALSE)</f>
        <v>32</v>
      </c>
      <c r="K155" s="35"/>
      <c r="P155" s="8"/>
      <c r="R155" s="9"/>
      <c r="X155" s="2"/>
      <c r="Y155" s="2"/>
      <c r="Z155" s="2"/>
      <c r="AD155" s="2"/>
      <c r="AE155" s="2"/>
    </row>
    <row r="156" spans="1:31" x14ac:dyDescent="0.3">
      <c r="A156" t="s">
        <v>428</v>
      </c>
      <c r="B156" t="s">
        <v>429</v>
      </c>
      <c r="C156" t="s">
        <v>37</v>
      </c>
      <c r="D156">
        <v>54</v>
      </c>
      <c r="E156" s="2" t="s">
        <v>17</v>
      </c>
      <c r="F156" s="19" t="str">
        <f>A156&amp;B156&amp;C156&amp;E156</f>
        <v>SteveChampeyMMILLENNIUM RUNNING</v>
      </c>
      <c r="G156" s="11">
        <v>5.1089120370370375E-2</v>
      </c>
      <c r="H156" s="19">
        <f>IF(C156="F",VLOOKUP(D156,'F Half'!$A$2:$B$101,2,FALSE)*G156,VLOOKUP(D156,'M Half'!$A$2:$B$101,2,FALSE)*G156)</f>
        <v>4.3992841550925928E-2</v>
      </c>
      <c r="I156" s="20">
        <f>COUNTIFS($C$2:$C$300,C156,$H$2:$H$300,"&lt;"&amp;H156)+1</f>
        <v>22</v>
      </c>
      <c r="J156" s="21">
        <f>VLOOKUP(I156,'Point Table'!A:B,2,FALSE)</f>
        <v>30</v>
      </c>
    </row>
    <row r="157" spans="1:31" x14ac:dyDescent="0.3">
      <c r="A157" t="s">
        <v>549</v>
      </c>
      <c r="B157" t="s">
        <v>550</v>
      </c>
      <c r="C157" t="s">
        <v>37</v>
      </c>
      <c r="D157">
        <v>29</v>
      </c>
      <c r="E157" s="2" t="s">
        <v>17</v>
      </c>
      <c r="F157" s="19" t="str">
        <f>A157&amp;B157&amp;C157&amp;E157</f>
        <v>JosephLombardiMMILLENNIUM RUNNING</v>
      </c>
      <c r="G157" s="11">
        <v>4.4374999999999998E-2</v>
      </c>
      <c r="H157" s="19">
        <f>IF(C157="F",VLOOKUP(D157,'F Half'!$A$2:$B$101,2,FALSE)*G157,VLOOKUP(D157,'M Half'!$A$2:$B$101,2,FALSE)*G157)</f>
        <v>4.4374999999999998E-2</v>
      </c>
      <c r="I157" s="20">
        <f>COUNTIFS($C$2:$C$300,C157,$H$2:$H$300,"&lt;"&amp;H157)+1</f>
        <v>23</v>
      </c>
      <c r="J157" s="21">
        <f>VLOOKUP(I157,'Point Table'!A:B,2,FALSE)</f>
        <v>28</v>
      </c>
      <c r="K157" s="35"/>
    </row>
    <row r="158" spans="1:31" x14ac:dyDescent="0.3">
      <c r="A158" t="s">
        <v>422</v>
      </c>
      <c r="B158" t="s">
        <v>423</v>
      </c>
      <c r="C158" t="s">
        <v>37</v>
      </c>
      <c r="D158">
        <v>26</v>
      </c>
      <c r="E158" s="2" t="s">
        <v>17</v>
      </c>
      <c r="F158" s="19" t="str">
        <f>A158&amp;B158&amp;C158&amp;E158</f>
        <v>AnthonyRaineyMMILLENNIUM RUNNING</v>
      </c>
      <c r="G158" s="11">
        <v>4.4472222222222225E-2</v>
      </c>
      <c r="H158" s="19">
        <f>IF(C158="F",VLOOKUP(D158,'F Half'!$A$2:$B$101,2,FALSE)*G158,VLOOKUP(D158,'M Half'!$A$2:$B$101,2,FALSE)*G158)</f>
        <v>4.4472222222222225E-2</v>
      </c>
      <c r="I158" s="20">
        <f>COUNTIFS($C$2:$C$300,C158,$H$2:$H$300,"&lt;"&amp;H158)+1</f>
        <v>24</v>
      </c>
      <c r="J158" s="21">
        <f>VLOOKUP(I158,'Point Table'!A:B,2,FALSE)</f>
        <v>26</v>
      </c>
      <c r="K158" s="35"/>
      <c r="P158" s="8"/>
      <c r="Q158" s="6"/>
      <c r="R158" s="9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x14ac:dyDescent="0.3">
      <c r="A159" t="s">
        <v>46</v>
      </c>
      <c r="B159" t="s">
        <v>51</v>
      </c>
      <c r="C159" t="s">
        <v>37</v>
      </c>
      <c r="D159">
        <v>46</v>
      </c>
      <c r="E159" s="2" t="s">
        <v>17</v>
      </c>
      <c r="F159" s="19" t="str">
        <f>A159&amp;B159&amp;C159&amp;E159</f>
        <v>MichaelMartinezMMILLENNIUM RUNNING</v>
      </c>
      <c r="G159" s="11">
        <v>4.8200231481481483E-2</v>
      </c>
      <c r="H159" s="19">
        <f>IF(C159="F",VLOOKUP(D159,'F Half'!$A$2:$B$101,2,FALSE)*G159,VLOOKUP(D159,'M Half'!$A$2:$B$101,2,FALSE)*G159)</f>
        <v>4.4508093749999998E-2</v>
      </c>
      <c r="I159" s="20">
        <f>COUNTIFS($C$2:$C$300,C159,$H$2:$H$300,"&lt;"&amp;H159)+1</f>
        <v>25</v>
      </c>
      <c r="J159" s="21">
        <f>VLOOKUP(I159,'Point Table'!A:B,2,FALSE)</f>
        <v>24</v>
      </c>
    </row>
    <row r="160" spans="1:31" x14ac:dyDescent="0.3">
      <c r="A160" s="3" t="s">
        <v>333</v>
      </c>
      <c r="B160" s="3" t="s">
        <v>334</v>
      </c>
      <c r="C160" s="3" t="s">
        <v>37</v>
      </c>
      <c r="D160" s="3">
        <v>47</v>
      </c>
      <c r="E160" s="2" t="s">
        <v>15</v>
      </c>
      <c r="F160" s="19" t="str">
        <f>A160&amp;B160&amp;C160&amp;E160</f>
        <v>AaronOuelletteMGATE CITY STRIDERS</v>
      </c>
      <c r="G160" s="11">
        <v>4.8795138888888888E-2</v>
      </c>
      <c r="H160" s="19">
        <f>IF(C160="F",VLOOKUP(D160,'F Half'!$A$2:$B$101,2,FALSE)*G160,VLOOKUP(D160,'M Half'!$A$2:$B$101,2,FALSE)*G160)</f>
        <v>4.4676829166666661E-2</v>
      </c>
      <c r="I160" s="20">
        <f>COUNTIFS($C$2:$C$300,C160,$H$2:$H$300,"&lt;"&amp;H160)+1</f>
        <v>26</v>
      </c>
      <c r="J160" s="21">
        <f>VLOOKUP(I160,'Point Table'!A:B,2,FALSE)</f>
        <v>22.5</v>
      </c>
      <c r="K160" s="35"/>
      <c r="P160" s="6"/>
      <c r="R160" s="9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11" x14ac:dyDescent="0.3">
      <c r="A161" t="s">
        <v>113</v>
      </c>
      <c r="B161" t="s">
        <v>167</v>
      </c>
      <c r="C161" t="s">
        <v>37</v>
      </c>
      <c r="D161">
        <v>53</v>
      </c>
      <c r="E161" s="2" t="s">
        <v>16</v>
      </c>
      <c r="F161" s="19" t="str">
        <f>A161&amp;B161&amp;C161&amp;E161</f>
        <v>PaulMahonMGREATER DERRY TRACK CLUB</v>
      </c>
      <c r="G161" s="11">
        <v>5.2788194444444443E-2</v>
      </c>
      <c r="H161" s="19">
        <f>IF(C161="F",VLOOKUP(D161,'F Half'!$A$2:$B$101,2,FALSE)*G161,VLOOKUP(D161,'M Half'!$A$2:$B$101,2,FALSE)*G161)</f>
        <v>4.586766215277778E-2</v>
      </c>
      <c r="I161" s="20">
        <f>COUNTIFS($C$2:$C$300,C161,$H$2:$H$300,"&lt;"&amp;H161)+1</f>
        <v>27</v>
      </c>
      <c r="J161" s="21">
        <f>VLOOKUP(I161,'Point Table'!A:B,2,FALSE)</f>
        <v>21</v>
      </c>
    </row>
    <row r="162" spans="1:11" x14ac:dyDescent="0.3">
      <c r="A162" t="s">
        <v>40</v>
      </c>
      <c r="B162" t="s">
        <v>66</v>
      </c>
      <c r="C162" t="s">
        <v>37</v>
      </c>
      <c r="D162">
        <v>57</v>
      </c>
      <c r="E162" s="2" t="s">
        <v>17</v>
      </c>
      <c r="F162" s="19" t="str">
        <f>A162&amp;B162&amp;C162&amp;E162</f>
        <v>DaveBeliveauMMILLENNIUM RUNNING</v>
      </c>
      <c r="G162" s="11">
        <v>5.5344907407407412E-2</v>
      </c>
      <c r="H162" s="19">
        <f>IF(C162="F",VLOOKUP(D162,'F Half'!$A$2:$B$101,2,FALSE)*G162,VLOOKUP(D162,'M Half'!$A$2:$B$101,2,FALSE)*G162)</f>
        <v>4.6367963425925932E-2</v>
      </c>
      <c r="I162" s="20">
        <f>COUNTIFS($C$2:$C$300,C162,$H$2:$H$300,"&lt;"&amp;H162)+1</f>
        <v>28</v>
      </c>
      <c r="J162" s="21">
        <f>VLOOKUP(I162,'Point Table'!A:B,2,FALSE)</f>
        <v>19.5</v>
      </c>
    </row>
    <row r="163" spans="1:11" x14ac:dyDescent="0.3">
      <c r="A163" t="s">
        <v>375</v>
      </c>
      <c r="B163" t="s">
        <v>411</v>
      </c>
      <c r="C163" t="s">
        <v>37</v>
      </c>
      <c r="D163">
        <v>60</v>
      </c>
      <c r="E163" s="2" t="s">
        <v>21</v>
      </c>
      <c r="F163" s="19" t="str">
        <f>A163&amp;B163&amp;C163&amp;E163</f>
        <v>EdIthierMGREATER MANCHESTER RUNNING CLUB</v>
      </c>
      <c r="G163" s="11">
        <v>5.698148148148148E-2</v>
      </c>
      <c r="H163" s="19">
        <f>IF(C163="F",VLOOKUP(D163,'F Half'!$A$2:$B$101,2,FALSE)*G163,VLOOKUP(D163,'M Half'!$A$2:$B$101,2,FALSE)*G163)</f>
        <v>4.6405718518518518E-2</v>
      </c>
      <c r="I163" s="20">
        <f>COUNTIFS($C$2:$C$300,C163,$H$2:$H$300,"&lt;"&amp;H163)+1</f>
        <v>29</v>
      </c>
      <c r="J163" s="21">
        <f>VLOOKUP(I163,'Point Table'!A:B,2,FALSE)</f>
        <v>18</v>
      </c>
      <c r="K163" s="35"/>
    </row>
    <row r="164" spans="1:11" x14ac:dyDescent="0.3">
      <c r="A164" t="s">
        <v>358</v>
      </c>
      <c r="B164" t="s">
        <v>62</v>
      </c>
      <c r="C164" t="s">
        <v>37</v>
      </c>
      <c r="D164">
        <v>26</v>
      </c>
      <c r="E164" s="2" t="s">
        <v>22</v>
      </c>
      <c r="F164" s="19" t="str">
        <f>A164&amp;B164&amp;C164&amp;E164</f>
        <v>SamuelLongMRUNNERS ALLEY</v>
      </c>
      <c r="G164" s="11">
        <v>4.6686342592592592E-2</v>
      </c>
      <c r="H164" s="19">
        <f>IF(C164="F",VLOOKUP(D164,'F Half'!$A$2:$B$101,2,FALSE)*G164,VLOOKUP(D164,'M Half'!$A$2:$B$101,2,FALSE)*G164)</f>
        <v>4.6686342592592592E-2</v>
      </c>
      <c r="I164" s="20">
        <f>COUNTIFS($C$2:$C$300,C164,$H$2:$H$300,"&lt;"&amp;H164)+1</f>
        <v>30</v>
      </c>
      <c r="J164" s="21">
        <f>VLOOKUP(I164,'Point Table'!A:B,2,FALSE)</f>
        <v>16.5</v>
      </c>
    </row>
    <row r="165" spans="1:11" x14ac:dyDescent="0.3">
      <c r="A165" s="3" t="s">
        <v>42</v>
      </c>
      <c r="B165" s="3" t="s">
        <v>43</v>
      </c>
      <c r="C165" s="3" t="s">
        <v>37</v>
      </c>
      <c r="D165" s="3">
        <v>29</v>
      </c>
      <c r="E165" s="2" t="s">
        <v>16</v>
      </c>
      <c r="F165" s="19" t="str">
        <f>A165&amp;B165&amp;C165&amp;E165</f>
        <v>LoganFosterMGREATER DERRY TRACK CLUB</v>
      </c>
      <c r="G165" s="11">
        <v>4.6828703703703706E-2</v>
      </c>
      <c r="H165" s="19">
        <f>IF(C165="F",VLOOKUP(D165,'F Half'!$A$2:$B$101,2,FALSE)*G165,VLOOKUP(D165,'M Half'!$A$2:$B$101,2,FALSE)*G165)</f>
        <v>4.6828703703703706E-2</v>
      </c>
      <c r="I165" s="20">
        <f>COUNTIFS($C$2:$C$300,C165,$H$2:$H$300,"&lt;"&amp;H165)+1</f>
        <v>31</v>
      </c>
      <c r="J165" s="21">
        <f>VLOOKUP(I165,'Point Table'!A:B,2,FALSE)</f>
        <v>15.5</v>
      </c>
      <c r="K165" s="35"/>
    </row>
    <row r="166" spans="1:11" x14ac:dyDescent="0.3">
      <c r="A166" t="s">
        <v>430</v>
      </c>
      <c r="B166" t="s">
        <v>431</v>
      </c>
      <c r="C166" t="s">
        <v>37</v>
      </c>
      <c r="D166">
        <v>48</v>
      </c>
      <c r="E166" s="2" t="s">
        <v>17</v>
      </c>
      <c r="F166" s="19" t="str">
        <f>A166&amp;B166&amp;C166&amp;E166</f>
        <v>RayLevesqueMMILLENNIUM RUNNING</v>
      </c>
      <c r="G166" s="11">
        <v>5.1805555555555556E-2</v>
      </c>
      <c r="H166" s="19">
        <f>IF(C166="F",VLOOKUP(D166,'F Half'!$A$2:$B$101,2,FALSE)*G166,VLOOKUP(D166,'M Half'!$A$2:$B$101,2,FALSE)*G166)</f>
        <v>4.7029083333333339E-2</v>
      </c>
      <c r="I166" s="20">
        <f>COUNTIFS($C$2:$C$300,C166,$H$2:$H$300,"&lt;"&amp;H166)+1</f>
        <v>32</v>
      </c>
      <c r="J166" s="21">
        <f>VLOOKUP(I166,'Point Table'!A:B,2,FALSE)</f>
        <v>14.5</v>
      </c>
    </row>
    <row r="167" spans="1:11" x14ac:dyDescent="0.3">
      <c r="A167" t="s">
        <v>81</v>
      </c>
      <c r="B167" t="s">
        <v>533</v>
      </c>
      <c r="C167" t="s">
        <v>37</v>
      </c>
      <c r="D167">
        <v>42</v>
      </c>
      <c r="E167" s="2" t="s">
        <v>16</v>
      </c>
      <c r="F167" s="19" t="str">
        <f>A167&amp;B167&amp;C167&amp;E167</f>
        <v>RoyRuhlingMGREATER DERRY TRACK CLUB</v>
      </c>
      <c r="G167" s="11">
        <v>4.9386574074074076E-2</v>
      </c>
      <c r="H167" s="19">
        <f>IF(C167="F",VLOOKUP(D167,'F Half'!$A$2:$B$101,2,FALSE)*G167,VLOOKUP(D167,'M Half'!$A$2:$B$101,2,FALSE)*G167)</f>
        <v>4.7139484953703709E-2</v>
      </c>
      <c r="I167" s="20">
        <f>COUNTIFS($C$2:$C$300,C167,$H$2:$H$300,"&lt;"&amp;H167)+1</f>
        <v>33</v>
      </c>
      <c r="J167" s="21">
        <f>VLOOKUP(I167,'Point Table'!A:B,2,FALSE)</f>
        <v>13.5</v>
      </c>
    </row>
    <row r="168" spans="1:11" x14ac:dyDescent="0.3">
      <c r="A168" t="s">
        <v>46</v>
      </c>
      <c r="B168" t="s">
        <v>426</v>
      </c>
      <c r="C168" t="s">
        <v>37</v>
      </c>
      <c r="D168">
        <v>38</v>
      </c>
      <c r="E168" s="2" t="s">
        <v>17</v>
      </c>
      <c r="F168" s="19" t="str">
        <f>A168&amp;B168&amp;C168&amp;E168</f>
        <v>MichaelGendreauMMILLENNIUM RUNNING</v>
      </c>
      <c r="G168" s="11">
        <v>4.8685185185185179E-2</v>
      </c>
      <c r="H168" s="19">
        <f>IF(C168="F",VLOOKUP(D168,'F Half'!$A$2:$B$101,2,FALSE)*G168,VLOOKUP(D168,'M Half'!$A$2:$B$101,2,FALSE)*G168)</f>
        <v>4.7808851851851845E-2</v>
      </c>
      <c r="I168" s="20">
        <f>COUNTIFS($C$2:$C$300,C168,$H$2:$H$300,"&lt;"&amp;H168)+1</f>
        <v>34</v>
      </c>
      <c r="J168" s="21">
        <f>VLOOKUP(I168,'Point Table'!A:B,2,FALSE)</f>
        <v>12.5</v>
      </c>
    </row>
    <row r="169" spans="1:11" x14ac:dyDescent="0.3">
      <c r="A169" s="3" t="s">
        <v>52</v>
      </c>
      <c r="B169" s="3" t="s">
        <v>184</v>
      </c>
      <c r="C169" s="3" t="s">
        <v>37</v>
      </c>
      <c r="D169" s="3">
        <v>54</v>
      </c>
      <c r="E169" s="2" t="s">
        <v>17</v>
      </c>
      <c r="F169" s="19" t="str">
        <f>A169&amp;B169&amp;C169&amp;E169</f>
        <v>DavidRoseMMILLENNIUM RUNNING</v>
      </c>
      <c r="G169" s="11">
        <v>5.5763888888888891E-2</v>
      </c>
      <c r="H169" s="19">
        <f>IF(C169="F",VLOOKUP(D169,'F Half'!$A$2:$B$101,2,FALSE)*G169,VLOOKUP(D169,'M Half'!$A$2:$B$101,2,FALSE)*G169)</f>
        <v>4.8018284722222221E-2</v>
      </c>
      <c r="I169" s="20">
        <f>COUNTIFS($C$2:$C$300,C169,$H$2:$H$300,"&lt;"&amp;H169)+1</f>
        <v>35</v>
      </c>
      <c r="J169" s="21">
        <f>VLOOKUP(I169,'Point Table'!A:B,2,FALSE)</f>
        <v>11.5</v>
      </c>
      <c r="K169" s="35"/>
    </row>
    <row r="170" spans="1:11" x14ac:dyDescent="0.3">
      <c r="A170" s="3" t="s">
        <v>168</v>
      </c>
      <c r="B170" s="3" t="s">
        <v>186</v>
      </c>
      <c r="C170" s="3" t="s">
        <v>37</v>
      </c>
      <c r="D170" s="3">
        <v>43</v>
      </c>
      <c r="E170" s="2" t="s">
        <v>17</v>
      </c>
      <c r="F170" s="19" t="str">
        <f>A170&amp;B170&amp;C170&amp;E170</f>
        <v>CharlesPerreaultMMILLENNIUM RUNNING</v>
      </c>
      <c r="G170" s="11">
        <v>5.0811342592592595E-2</v>
      </c>
      <c r="H170" s="19">
        <f>IF(C170="F",VLOOKUP(D170,'F Half'!$A$2:$B$101,2,FALSE)*G170,VLOOKUP(D170,'M Half'!$A$2:$B$101,2,FALSE)*G170)</f>
        <v>4.8103098032407407E-2</v>
      </c>
      <c r="I170" s="20">
        <f>COUNTIFS($C$2:$C$300,C170,$H$2:$H$300,"&lt;"&amp;H170)+1</f>
        <v>36</v>
      </c>
      <c r="J170" s="21">
        <f>VLOOKUP(I170,'Point Table'!A:B,2,FALSE)</f>
        <v>11</v>
      </c>
    </row>
    <row r="171" spans="1:11" x14ac:dyDescent="0.3">
      <c r="A171" s="3" t="s">
        <v>375</v>
      </c>
      <c r="B171" s="3" t="s">
        <v>376</v>
      </c>
      <c r="C171" s="3" t="s">
        <v>37</v>
      </c>
      <c r="D171" s="3">
        <v>43</v>
      </c>
      <c r="E171" s="2" t="s">
        <v>19</v>
      </c>
      <c r="F171" s="19" t="str">
        <f>A171&amp;B171&amp;C171&amp;E171</f>
        <v>EdMcKennaMGRANITE STATE RACING TEAM</v>
      </c>
      <c r="G171" s="11">
        <v>5.1118055555555562E-2</v>
      </c>
      <c r="H171" s="19">
        <f>IF(C171="F",VLOOKUP(D171,'F Half'!$A$2:$B$101,2,FALSE)*G171,VLOOKUP(D171,'M Half'!$A$2:$B$101,2,FALSE)*G171)</f>
        <v>4.8393463194444451E-2</v>
      </c>
      <c r="I171" s="20">
        <f>COUNTIFS($C$2:$C$300,C171,$H$2:$H$300,"&lt;"&amp;H171)+1</f>
        <v>37</v>
      </c>
      <c r="J171" s="21">
        <f>VLOOKUP(I171,'Point Table'!A:B,2,FALSE)</f>
        <v>10.5</v>
      </c>
    </row>
    <row r="172" spans="1:11" x14ac:dyDescent="0.3">
      <c r="A172" s="3" t="s">
        <v>354</v>
      </c>
      <c r="B172" s="3" t="s">
        <v>525</v>
      </c>
      <c r="C172" s="3" t="s">
        <v>37</v>
      </c>
      <c r="D172" s="3">
        <v>26</v>
      </c>
      <c r="E172" s="2" t="s">
        <v>18</v>
      </c>
      <c r="F172" s="19" t="str">
        <f>A172&amp;B172&amp;C172&amp;E172</f>
        <v>WilliamRenMUPPER VALLEY RUNNING CLUB</v>
      </c>
      <c r="G172" s="11">
        <v>4.8439814814814811E-2</v>
      </c>
      <c r="H172" s="19">
        <f>IF(C172="F",VLOOKUP(D172,'F Half'!$A$2:$B$101,2,FALSE)*G172,VLOOKUP(D172,'M Half'!$A$2:$B$101,2,FALSE)*G172)</f>
        <v>4.8439814814814811E-2</v>
      </c>
      <c r="I172" s="20">
        <f>COUNTIFS($C$2:$C$300,C172,$H$2:$H$300,"&lt;"&amp;H172)+1</f>
        <v>38</v>
      </c>
      <c r="J172" s="21">
        <f>VLOOKUP(I172,'Point Table'!A:B,2,FALSE)</f>
        <v>10</v>
      </c>
      <c r="K172" s="35"/>
    </row>
    <row r="173" spans="1:11" x14ac:dyDescent="0.3">
      <c r="A173" s="3" t="s">
        <v>58</v>
      </c>
      <c r="B173" s="3" t="s">
        <v>456</v>
      </c>
      <c r="C173" s="3" t="s">
        <v>37</v>
      </c>
      <c r="D173" s="3">
        <v>70</v>
      </c>
      <c r="E173" s="2" t="s">
        <v>17</v>
      </c>
      <c r="F173" s="19" t="str">
        <f>A173&amp;B173&amp;C173&amp;E173</f>
        <v>KevinDurkinMMILLENNIUM RUNNING</v>
      </c>
      <c r="G173" s="11">
        <v>6.5950231481481492E-2</v>
      </c>
      <c r="H173" s="19">
        <f>IF(C173="F",VLOOKUP(D173,'F Half'!$A$2:$B$101,2,FALSE)*G173,VLOOKUP(D173,'M Half'!$A$2:$B$101,2,FALSE)*G173)</f>
        <v>4.8578940509259268E-2</v>
      </c>
      <c r="I173" s="20">
        <f>COUNTIFS($C$2:$C$300,C173,$H$2:$H$300,"&lt;"&amp;H173)+1</f>
        <v>39</v>
      </c>
      <c r="J173" s="21">
        <f>VLOOKUP(I173,'Point Table'!A:B,2,FALSE)</f>
        <v>9.5</v>
      </c>
    </row>
    <row r="174" spans="1:11" x14ac:dyDescent="0.3">
      <c r="A174" s="3" t="s">
        <v>70</v>
      </c>
      <c r="B174" s="3" t="s">
        <v>71</v>
      </c>
      <c r="C174" s="3" t="s">
        <v>37</v>
      </c>
      <c r="D174" s="3">
        <v>59</v>
      </c>
      <c r="E174" s="2" t="s">
        <v>17</v>
      </c>
      <c r="F174" s="19" t="str">
        <f>A174&amp;B174&amp;C174&amp;E174</f>
        <v>BrianArsenaultMMILLENNIUM RUNNING</v>
      </c>
      <c r="G174" s="11">
        <v>5.9252314814814813E-2</v>
      </c>
      <c r="H174" s="19">
        <f>IF(C174="F",VLOOKUP(D174,'F Half'!$A$2:$B$101,2,FALSE)*G174,VLOOKUP(D174,'M Half'!$A$2:$B$101,2,FALSE)*G174)</f>
        <v>4.8717253240740742E-2</v>
      </c>
      <c r="I174" s="20">
        <f>COUNTIFS($C$2:$C$300,C174,$H$2:$H$300,"&lt;"&amp;H174)+1</f>
        <v>40</v>
      </c>
      <c r="J174" s="21">
        <f>VLOOKUP(I174,'Point Table'!A:B,2,FALSE)</f>
        <v>9</v>
      </c>
    </row>
    <row r="175" spans="1:11" x14ac:dyDescent="0.3">
      <c r="A175" t="s">
        <v>339</v>
      </c>
      <c r="B175" t="s">
        <v>340</v>
      </c>
      <c r="C175" t="s">
        <v>37</v>
      </c>
      <c r="D175">
        <v>53</v>
      </c>
      <c r="E175" s="2" t="s">
        <v>15</v>
      </c>
      <c r="F175" s="19" t="str">
        <f>A175&amp;B175&amp;C175&amp;E175</f>
        <v>Jose AOchoaMGATE CITY STRIDERS</v>
      </c>
      <c r="G175" s="11">
        <v>5.6662037037037039E-2</v>
      </c>
      <c r="H175" s="19">
        <f>IF(C175="F",VLOOKUP(D175,'F Half'!$A$2:$B$101,2,FALSE)*G175,VLOOKUP(D175,'M Half'!$A$2:$B$101,2,FALSE)*G175)</f>
        <v>4.923364398148148E-2</v>
      </c>
      <c r="I175" s="20">
        <f>COUNTIFS($C$2:$C$300,C175,$H$2:$H$300,"&lt;"&amp;H175)+1</f>
        <v>41</v>
      </c>
      <c r="J175" s="21">
        <f>VLOOKUP(I175,'Point Table'!A:B,2,FALSE)</f>
        <v>8.6999999999999993</v>
      </c>
    </row>
    <row r="176" spans="1:11" x14ac:dyDescent="0.3">
      <c r="A176" t="s">
        <v>381</v>
      </c>
      <c r="B176" t="s">
        <v>382</v>
      </c>
      <c r="C176" t="s">
        <v>37</v>
      </c>
      <c r="D176">
        <v>21</v>
      </c>
      <c r="E176" s="2" t="s">
        <v>16</v>
      </c>
      <c r="F176" s="19" t="str">
        <f>A176&amp;B176&amp;C176&amp;E176</f>
        <v>CalebHagnerMGREATER DERRY TRACK CLUB</v>
      </c>
      <c r="G176" s="11">
        <v>4.9629629629629628E-2</v>
      </c>
      <c r="H176" s="19">
        <f>IF(C176="F",VLOOKUP(D176,'F Half'!$A$2:$B$101,2,FALSE)*G176,VLOOKUP(D176,'M Half'!$A$2:$B$101,2,FALSE)*G176)</f>
        <v>4.9629629629629628E-2</v>
      </c>
      <c r="I176" s="20">
        <f>COUNTIFS($C$2:$C$300,C176,$H$2:$H$300,"&lt;"&amp;H176)+1</f>
        <v>42</v>
      </c>
      <c r="J176" s="21">
        <f>VLOOKUP(I176,'Point Table'!A:B,2,FALSE)</f>
        <v>8.4</v>
      </c>
    </row>
    <row r="177" spans="1:31" x14ac:dyDescent="0.3">
      <c r="A177" s="3" t="s">
        <v>46</v>
      </c>
      <c r="B177" s="3" t="s">
        <v>556</v>
      </c>
      <c r="C177" s="3" t="s">
        <v>37</v>
      </c>
      <c r="D177" s="3">
        <v>42</v>
      </c>
      <c r="E177" s="2" t="s">
        <v>17</v>
      </c>
      <c r="F177" s="19" t="str">
        <f>A177&amp;B177&amp;C177&amp;E177</f>
        <v>MichaelCunninghamMMILLENNIUM RUNNING</v>
      </c>
      <c r="G177" s="11">
        <v>5.2210648148148145E-2</v>
      </c>
      <c r="H177" s="19">
        <f>IF(C177="F",VLOOKUP(D177,'F Half'!$A$2:$B$101,2,FALSE)*G177,VLOOKUP(D177,'M Half'!$A$2:$B$101,2,FALSE)*G177)</f>
        <v>4.9835063657407405E-2</v>
      </c>
      <c r="I177" s="20">
        <f>COUNTIFS($C$2:$C$300,C177,$H$2:$H$300,"&lt;"&amp;H177)+1</f>
        <v>43</v>
      </c>
      <c r="J177" s="21">
        <f>VLOOKUP(I177,'Point Table'!A:B,2,FALSE)</f>
        <v>8.1</v>
      </c>
      <c r="K177" s="35"/>
      <c r="P177" s="8"/>
      <c r="Q177" s="6"/>
      <c r="R177" s="9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x14ac:dyDescent="0.3">
      <c r="A178" t="s">
        <v>46</v>
      </c>
      <c r="B178" t="s">
        <v>557</v>
      </c>
      <c r="C178" t="s">
        <v>37</v>
      </c>
      <c r="D178">
        <v>50</v>
      </c>
      <c r="E178" s="2" t="s">
        <v>17</v>
      </c>
      <c r="F178" s="19" t="str">
        <f>A178&amp;B178&amp;C178&amp;E178</f>
        <v>MichaelGrzybMMILLENNIUM RUNNING</v>
      </c>
      <c r="G178" s="11">
        <v>5.6608796296296296E-2</v>
      </c>
      <c r="H178" s="19">
        <f>IF(C178="F",VLOOKUP(D178,'F Half'!$A$2:$B$101,2,FALSE)*G178,VLOOKUP(D178,'M Half'!$A$2:$B$101,2,FALSE)*G178)</f>
        <v>5.0506368055555556E-2</v>
      </c>
      <c r="I178" s="20">
        <f>COUNTIFS($C$2:$C$300,C178,$H$2:$H$300,"&lt;"&amp;H178)+1</f>
        <v>44</v>
      </c>
      <c r="J178" s="21">
        <f>VLOOKUP(I178,'Point Table'!A:B,2,FALSE)</f>
        <v>7.8</v>
      </c>
      <c r="K178" s="35"/>
    </row>
    <row r="179" spans="1:31" x14ac:dyDescent="0.3">
      <c r="A179" t="s">
        <v>522</v>
      </c>
      <c r="B179" t="s">
        <v>523</v>
      </c>
      <c r="C179" t="s">
        <v>37</v>
      </c>
      <c r="D179">
        <v>31</v>
      </c>
      <c r="E179" s="2" t="s">
        <v>22</v>
      </c>
      <c r="F179" s="19" t="str">
        <f>A179&amp;B179&amp;C179&amp;E179</f>
        <v>ColtonPiperMRUNNERS ALLEY</v>
      </c>
      <c r="G179" s="11">
        <v>5.0554398148148147E-2</v>
      </c>
      <c r="H179" s="19">
        <f>IF(C179="F",VLOOKUP(D179,'F Half'!$A$2:$B$101,2,FALSE)*G179,VLOOKUP(D179,'M Half'!$A$2:$B$101,2,FALSE)*G179)</f>
        <v>5.0554398148148147E-2</v>
      </c>
      <c r="I179" s="20">
        <f>COUNTIFS($C$2:$C$300,C179,$H$2:$H$300,"&lt;"&amp;H179)+1</f>
        <v>45</v>
      </c>
      <c r="J179" s="21">
        <f>VLOOKUP(I179,'Point Table'!A:B,2,FALSE)</f>
        <v>7.5</v>
      </c>
      <c r="K179" s="35"/>
      <c r="P179" s="6"/>
      <c r="Q179" s="6"/>
      <c r="R179" s="9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x14ac:dyDescent="0.3">
      <c r="A180" t="s">
        <v>74</v>
      </c>
      <c r="B180" t="s">
        <v>75</v>
      </c>
      <c r="C180" t="s">
        <v>37</v>
      </c>
      <c r="D180">
        <v>51</v>
      </c>
      <c r="E180" s="2" t="s">
        <v>16</v>
      </c>
      <c r="F180" s="19" t="str">
        <f>A180&amp;B180&amp;C180&amp;E180</f>
        <v>JamesAikenMGREATER DERRY TRACK CLUB</v>
      </c>
      <c r="G180" s="11">
        <v>5.730208333333333E-2</v>
      </c>
      <c r="H180" s="19">
        <f>IF(C180="F",VLOOKUP(D180,'F Half'!$A$2:$B$101,2,FALSE)*G180,VLOOKUP(D180,'M Half'!$A$2:$B$101,2,FALSE)*G180)</f>
        <v>5.0683692708333325E-2</v>
      </c>
      <c r="I180" s="20">
        <f>COUNTIFS($C$2:$C$300,C180,$H$2:$H$300,"&lt;"&amp;H180)+1</f>
        <v>46</v>
      </c>
      <c r="J180" s="21">
        <f>VLOOKUP(I180,'Point Table'!A:B,2,FALSE)</f>
        <v>7.25</v>
      </c>
    </row>
    <row r="181" spans="1:31" x14ac:dyDescent="0.3">
      <c r="A181" s="3" t="s">
        <v>135</v>
      </c>
      <c r="B181" s="3" t="s">
        <v>160</v>
      </c>
      <c r="C181" s="3" t="s">
        <v>37</v>
      </c>
      <c r="D181" s="3">
        <v>17</v>
      </c>
      <c r="E181" s="2" t="s">
        <v>16</v>
      </c>
      <c r="F181" s="19" t="str">
        <f>A181&amp;B181&amp;C181&amp;E181</f>
        <v>AlanSeveranceMGREATER DERRY TRACK CLUB</v>
      </c>
      <c r="G181" s="11">
        <v>5.0844907407407408E-2</v>
      </c>
      <c r="H181" s="19">
        <f>IF(C181="F",VLOOKUP(D181,'F Half'!$A$2:$B$101,2,FALSE)*G181,VLOOKUP(D181,'M Half'!$A$2:$B$101,2,FALSE)*G181)</f>
        <v>5.0844907407407408E-2</v>
      </c>
      <c r="I181" s="20">
        <f>COUNTIFS($C$2:$C$300,C181,$H$2:$H$300,"&lt;"&amp;H181)+1</f>
        <v>47</v>
      </c>
      <c r="J181" s="21">
        <f>VLOOKUP(I181,'Point Table'!A:B,2,FALSE)</f>
        <v>7</v>
      </c>
    </row>
    <row r="182" spans="1:31" x14ac:dyDescent="0.3">
      <c r="A182" t="s">
        <v>80</v>
      </c>
      <c r="B182" s="3" t="s">
        <v>81</v>
      </c>
      <c r="C182" t="s">
        <v>37</v>
      </c>
      <c r="D182">
        <v>64</v>
      </c>
      <c r="E182" s="2" t="s">
        <v>15</v>
      </c>
      <c r="F182" s="19" t="str">
        <f>A182&amp;B182&amp;C182&amp;E182</f>
        <v>RickRoyMGATE CITY STRIDERS</v>
      </c>
      <c r="G182" s="11">
        <v>6.4939814814814811E-2</v>
      </c>
      <c r="H182" s="19">
        <f>IF(C182="F",VLOOKUP(D182,'F Half'!$A$2:$B$101,2,FALSE)*G182,VLOOKUP(D182,'M Half'!$A$2:$B$101,2,FALSE)*G182)</f>
        <v>5.0867356944444442E-2</v>
      </c>
      <c r="I182" s="20">
        <f>COUNTIFS($C$2:$C$300,C182,$H$2:$H$300,"&lt;"&amp;H182)+1</f>
        <v>48</v>
      </c>
      <c r="J182" s="21">
        <f>VLOOKUP(I182,'Point Table'!A:B,2,FALSE)</f>
        <v>6.75</v>
      </c>
    </row>
    <row r="183" spans="1:31" x14ac:dyDescent="0.3">
      <c r="A183" t="s">
        <v>427</v>
      </c>
      <c r="B183" t="s">
        <v>49</v>
      </c>
      <c r="C183" t="s">
        <v>37</v>
      </c>
      <c r="D183">
        <v>27</v>
      </c>
      <c r="E183" s="2" t="s">
        <v>17</v>
      </c>
      <c r="F183" s="19" t="str">
        <f>A183&amp;B183&amp;C183&amp;E183</f>
        <v>GavinThomasMMILLENNIUM RUNNING</v>
      </c>
      <c r="G183" s="11">
        <v>5.1042824074074081E-2</v>
      </c>
      <c r="H183" s="19">
        <f>IF(C183="F",VLOOKUP(D183,'F Half'!$A$2:$B$101,2,FALSE)*G183,VLOOKUP(D183,'M Half'!$A$2:$B$101,2,FALSE)*G183)</f>
        <v>5.1042824074074081E-2</v>
      </c>
      <c r="I183" s="20">
        <f>COUNTIFS($C$2:$C$300,C183,$H$2:$H$300,"&lt;"&amp;H183)+1</f>
        <v>49</v>
      </c>
      <c r="J183" s="21">
        <f>VLOOKUP(I183,'Point Table'!A:B,2,FALSE)</f>
        <v>6.5</v>
      </c>
      <c r="K183" s="35"/>
      <c r="P183" s="8"/>
      <c r="Q183" s="6"/>
      <c r="R183" s="9"/>
      <c r="AA183" s="2"/>
      <c r="AB183" s="2"/>
      <c r="AC183" s="2"/>
      <c r="AD183" s="2"/>
      <c r="AE183" s="2"/>
    </row>
    <row r="184" spans="1:31" x14ac:dyDescent="0.3">
      <c r="A184" s="3" t="s">
        <v>435</v>
      </c>
      <c r="B184" s="3" t="s">
        <v>563</v>
      </c>
      <c r="C184" s="3" t="s">
        <v>37</v>
      </c>
      <c r="D184" s="3">
        <v>33</v>
      </c>
      <c r="E184" s="2" t="s">
        <v>17</v>
      </c>
      <c r="F184" s="19" t="str">
        <f>A184&amp;B184&amp;C184&amp;E184</f>
        <v>SamDelucaMMILLENNIUM RUNNING</v>
      </c>
      <c r="G184" s="11">
        <v>5.1423611111111114E-2</v>
      </c>
      <c r="H184" s="19">
        <f>IF(C184="F",VLOOKUP(D184,'F Half'!$A$2:$B$101,2,FALSE)*G184,VLOOKUP(D184,'M Half'!$A$2:$B$101,2,FALSE)*G184)</f>
        <v>5.1361902777777781E-2</v>
      </c>
      <c r="I184" s="20">
        <f>COUNTIFS($C$2:$C$300,C184,$H$2:$H$300,"&lt;"&amp;H184)+1</f>
        <v>50</v>
      </c>
      <c r="J184" s="21">
        <f>VLOOKUP(I184,'Point Table'!A:B,2,FALSE)</f>
        <v>6.25</v>
      </c>
    </row>
    <row r="185" spans="1:31" x14ac:dyDescent="0.3">
      <c r="A185" t="s">
        <v>58</v>
      </c>
      <c r="B185" t="s">
        <v>185</v>
      </c>
      <c r="C185" t="s">
        <v>37</v>
      </c>
      <c r="D185" s="3">
        <v>59</v>
      </c>
      <c r="E185" s="2" t="s">
        <v>17</v>
      </c>
      <c r="F185" s="19" t="str">
        <f>A185&amp;B185&amp;C185&amp;E185</f>
        <v>KevinReigstadMMILLENNIUM RUNNING</v>
      </c>
      <c r="G185" s="11">
        <v>6.2569444444444441E-2</v>
      </c>
      <c r="H185" s="19">
        <f>IF(C185="F",VLOOKUP(D185,'F Half'!$A$2:$B$101,2,FALSE)*G185,VLOOKUP(D185,'M Half'!$A$2:$B$101,2,FALSE)*G185)</f>
        <v>5.1444597222222221E-2</v>
      </c>
      <c r="I185" s="20">
        <f>COUNTIFS($C$2:$C$300,C185,$H$2:$H$300,"&lt;"&amp;H185)+1</f>
        <v>51</v>
      </c>
      <c r="J185" s="21">
        <f>VLOOKUP(I185,'Point Table'!A:B,2,FALSE)</f>
        <v>6</v>
      </c>
      <c r="K185" s="35"/>
    </row>
    <row r="186" spans="1:31" x14ac:dyDescent="0.3">
      <c r="A186" t="s">
        <v>437</v>
      </c>
      <c r="B186" t="s">
        <v>438</v>
      </c>
      <c r="C186" t="s">
        <v>37</v>
      </c>
      <c r="D186">
        <v>49</v>
      </c>
      <c r="E186" s="2" t="s">
        <v>17</v>
      </c>
      <c r="F186" s="19" t="str">
        <f>A186&amp;B186&amp;C186&amp;E186</f>
        <v>TonyBlancoMMILLENNIUM RUNNING</v>
      </c>
      <c r="G186" s="11">
        <v>5.823379629629629E-2</v>
      </c>
      <c r="H186" s="19">
        <f>IF(C186="F",VLOOKUP(D186,'F Half'!$A$2:$B$101,2,FALSE)*G186,VLOOKUP(D186,'M Half'!$A$2:$B$101,2,FALSE)*G186)</f>
        <v>5.2410416666666661E-2</v>
      </c>
      <c r="I186" s="20">
        <f>COUNTIFS($C$2:$C$300,C186,$H$2:$H$300,"&lt;"&amp;H186)+1</f>
        <v>52</v>
      </c>
      <c r="J186" s="21">
        <f>VLOOKUP(I186,'Point Table'!A:B,2,FALSE)</f>
        <v>5.75</v>
      </c>
    </row>
    <row r="187" spans="1:31" x14ac:dyDescent="0.3">
      <c r="A187" t="s">
        <v>418</v>
      </c>
      <c r="B187" t="s">
        <v>432</v>
      </c>
      <c r="C187" t="s">
        <v>37</v>
      </c>
      <c r="D187">
        <v>32</v>
      </c>
      <c r="E187" s="2" t="s">
        <v>17</v>
      </c>
      <c r="F187" s="19" t="str">
        <f>A187&amp;B187&amp;C187&amp;E187</f>
        <v>CoreyBissonnetteMMILLENNIUM RUNNING</v>
      </c>
      <c r="G187" s="11">
        <v>5.2599537037037042E-2</v>
      </c>
      <c r="H187" s="19">
        <f>IF(C187="F",VLOOKUP(D187,'F Half'!$A$2:$B$101,2,FALSE)*G187,VLOOKUP(D187,'M Half'!$A$2:$B$101,2,FALSE)*G187)</f>
        <v>5.2589017129629635E-2</v>
      </c>
      <c r="I187" s="20">
        <f>COUNTIFS($C$2:$C$300,C187,$H$2:$H$300,"&lt;"&amp;H187)+1</f>
        <v>53</v>
      </c>
      <c r="J187" s="21">
        <f>VLOOKUP(I187,'Point Table'!A:B,2,FALSE)</f>
        <v>5.5</v>
      </c>
      <c r="K187" s="35"/>
    </row>
    <row r="188" spans="1:31" x14ac:dyDescent="0.3">
      <c r="A188" s="3" t="s">
        <v>113</v>
      </c>
      <c r="B188" s="3" t="s">
        <v>520</v>
      </c>
      <c r="C188" s="3" t="s">
        <v>37</v>
      </c>
      <c r="D188" s="3">
        <v>66</v>
      </c>
      <c r="E188" s="2" t="s">
        <v>23</v>
      </c>
      <c r="F188" s="19" t="str">
        <f>A188&amp;B188&amp;C188&amp;E188</f>
        <v>PaulHorvathMROCHESTER RUNNERS</v>
      </c>
      <c r="G188" s="11">
        <v>6.9071759259259263E-2</v>
      </c>
      <c r="H188" s="19">
        <f>IF(C188="F",VLOOKUP(D188,'F Half'!$A$2:$B$101,2,FALSE)*G188,VLOOKUP(D188,'M Half'!$A$2:$B$101,2,FALSE)*G188)</f>
        <v>5.3033296759259267E-2</v>
      </c>
      <c r="I188" s="20">
        <f>COUNTIFS($C$2:$C$300,C188,$H$2:$H$300,"&lt;"&amp;H188)+1</f>
        <v>54</v>
      </c>
      <c r="J188" s="21">
        <f>VLOOKUP(I188,'Point Table'!A:B,2,FALSE)</f>
        <v>5.25</v>
      </c>
      <c r="K188" s="35"/>
      <c r="P188" s="8"/>
      <c r="Q188" s="6"/>
      <c r="R188" s="9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x14ac:dyDescent="0.3">
      <c r="A189" t="s">
        <v>182</v>
      </c>
      <c r="B189" t="s">
        <v>183</v>
      </c>
      <c r="C189" t="s">
        <v>37</v>
      </c>
      <c r="D189">
        <v>48</v>
      </c>
      <c r="E189" s="2" t="s">
        <v>16</v>
      </c>
      <c r="F189" s="19" t="str">
        <f>A189&amp;B189&amp;C189&amp;E189</f>
        <v>JonathanAlizioMGREATER DERRY TRACK CLUB</v>
      </c>
      <c r="G189" s="11">
        <v>5.8421296296296298E-2</v>
      </c>
      <c r="H189" s="19">
        <f>IF(C189="F",VLOOKUP(D189,'F Half'!$A$2:$B$101,2,FALSE)*G189,VLOOKUP(D189,'M Half'!$A$2:$B$101,2,FALSE)*G189)</f>
        <v>5.303485277777778E-2</v>
      </c>
      <c r="I189" s="20">
        <f>COUNTIFS($C$2:$C$300,C189,$H$2:$H$300,"&lt;"&amp;H189)+1</f>
        <v>55</v>
      </c>
      <c r="J189" s="21">
        <f>VLOOKUP(I189,'Point Table'!A:B,2,FALSE)</f>
        <v>5</v>
      </c>
    </row>
    <row r="190" spans="1:31" x14ac:dyDescent="0.3">
      <c r="A190" t="s">
        <v>545</v>
      </c>
      <c r="B190" t="s">
        <v>138</v>
      </c>
      <c r="C190" t="s">
        <v>37</v>
      </c>
      <c r="D190">
        <v>60</v>
      </c>
      <c r="E190" s="2" t="s">
        <v>17</v>
      </c>
      <c r="F190" s="19" t="str">
        <f>A190&amp;B190&amp;C190&amp;E190</f>
        <v>GregSmithMMILLENNIUM RUNNING</v>
      </c>
      <c r="G190" s="11">
        <v>6.5312499999999996E-2</v>
      </c>
      <c r="H190" s="19">
        <f>IF(C190="F",VLOOKUP(D190,'F Half'!$A$2:$B$101,2,FALSE)*G190,VLOOKUP(D190,'M Half'!$A$2:$B$101,2,FALSE)*G190)</f>
        <v>5.3190499999999995E-2</v>
      </c>
      <c r="I190" s="20">
        <f>COUNTIFS($C$2:$C$300,C190,$H$2:$H$300,"&lt;"&amp;H190)+1</f>
        <v>56</v>
      </c>
      <c r="J190" s="21">
        <f>VLOOKUP(I190,'Point Table'!A:B,2,FALSE)</f>
        <v>4.75</v>
      </c>
      <c r="K190" s="35"/>
    </row>
    <row r="191" spans="1:31" x14ac:dyDescent="0.3">
      <c r="A191" t="s">
        <v>480</v>
      </c>
      <c r="B191" t="s">
        <v>481</v>
      </c>
      <c r="C191" t="s">
        <v>37</v>
      </c>
      <c r="D191">
        <v>71</v>
      </c>
      <c r="E191" s="2" t="s">
        <v>17</v>
      </c>
      <c r="F191" s="19" t="str">
        <f>A191&amp;B191&amp;C191&amp;E191</f>
        <v>DickJardineMMILLENNIUM RUNNING</v>
      </c>
      <c r="G191" s="11">
        <v>7.3167824074074073E-2</v>
      </c>
      <c r="H191" s="19">
        <f>IF(C191="F",VLOOKUP(D191,'F Half'!$A$2:$B$101,2,FALSE)*G191,VLOOKUP(D191,'M Half'!$A$2:$B$101,2,FALSE)*G191)</f>
        <v>5.3302759837962968E-2</v>
      </c>
      <c r="I191" s="20">
        <f>COUNTIFS($C$2:$C$300,C191,$H$2:$H$300,"&lt;"&amp;H191)+1</f>
        <v>57</v>
      </c>
      <c r="J191" s="21">
        <f>VLOOKUP(I191,'Point Table'!A:B,2,FALSE)</f>
        <v>4.5</v>
      </c>
      <c r="K191" s="35"/>
      <c r="P191" s="6"/>
      <c r="Q191" s="6"/>
      <c r="R191" s="9"/>
      <c r="X191" s="2"/>
      <c r="AB191" s="2"/>
      <c r="AC191" s="2"/>
      <c r="AD191" s="2"/>
      <c r="AE191" s="2"/>
    </row>
    <row r="192" spans="1:31" x14ac:dyDescent="0.3">
      <c r="A192" s="3" t="s">
        <v>180</v>
      </c>
      <c r="B192" s="3" t="s">
        <v>446</v>
      </c>
      <c r="C192" s="3" t="s">
        <v>37</v>
      </c>
      <c r="D192" s="3">
        <v>51</v>
      </c>
      <c r="E192" s="2" t="s">
        <v>17</v>
      </c>
      <c r="F192" s="19" t="str">
        <f>A192&amp;B192&amp;C192&amp;E192</f>
        <v>TomStuartMMILLENNIUM RUNNING</v>
      </c>
      <c r="G192" s="11">
        <v>6.0416666666666667E-2</v>
      </c>
      <c r="H192" s="19">
        <f>IF(C192="F",VLOOKUP(D192,'F Half'!$A$2:$B$101,2,FALSE)*G192,VLOOKUP(D192,'M Half'!$A$2:$B$101,2,FALSE)*G192)</f>
        <v>5.3438541666666665E-2</v>
      </c>
      <c r="I192" s="20">
        <f>COUNTIFS($C$2:$C$300,C192,$H$2:$H$300,"&lt;"&amp;H192)+1</f>
        <v>58</v>
      </c>
      <c r="J192" s="21">
        <f>VLOOKUP(I192,'Point Table'!A:B,2,FALSE)</f>
        <v>4.25</v>
      </c>
    </row>
    <row r="193" spans="1:31" x14ac:dyDescent="0.3">
      <c r="A193" t="s">
        <v>453</v>
      </c>
      <c r="B193" t="s">
        <v>454</v>
      </c>
      <c r="C193" t="s">
        <v>37</v>
      </c>
      <c r="D193">
        <v>57</v>
      </c>
      <c r="E193" s="2" t="s">
        <v>17</v>
      </c>
      <c r="F193" s="19" t="str">
        <f>A193&amp;B193&amp;C193&amp;E193</f>
        <v>DanKingMMILLENNIUM RUNNING</v>
      </c>
      <c r="G193" s="11">
        <v>6.3818287037037028E-2</v>
      </c>
      <c r="H193" s="19">
        <f>IF(C193="F",VLOOKUP(D193,'F Half'!$A$2:$B$101,2,FALSE)*G193,VLOOKUP(D193,'M Half'!$A$2:$B$101,2,FALSE)*G193)</f>
        <v>5.346696087962962E-2</v>
      </c>
      <c r="I193" s="20">
        <f>COUNTIFS($C$2:$C$300,C193,$H$2:$H$300,"&lt;"&amp;H193)+1</f>
        <v>59</v>
      </c>
      <c r="J193" s="21">
        <f>VLOOKUP(I193,'Point Table'!A:B,2,FALSE)</f>
        <v>4</v>
      </c>
    </row>
    <row r="194" spans="1:31" x14ac:dyDescent="0.3">
      <c r="A194" t="s">
        <v>148</v>
      </c>
      <c r="B194" t="s">
        <v>149</v>
      </c>
      <c r="C194" t="s">
        <v>37</v>
      </c>
      <c r="D194">
        <v>64</v>
      </c>
      <c r="E194" s="2" t="s">
        <v>15</v>
      </c>
      <c r="F194" s="19" t="str">
        <f>A194&amp;B194&amp;C194&amp;E194</f>
        <v>PhilPetschekMGATE CITY STRIDERS</v>
      </c>
      <c r="G194" s="11">
        <v>6.9150462962962969E-2</v>
      </c>
      <c r="H194" s="19">
        <f>IF(C194="F",VLOOKUP(D194,'F Half'!$A$2:$B$101,2,FALSE)*G194,VLOOKUP(D194,'M Half'!$A$2:$B$101,2,FALSE)*G194)</f>
        <v>5.4165557638888896E-2</v>
      </c>
      <c r="I194" s="20">
        <f>COUNTIFS($C$2:$C$300,C194,$H$2:$H$300,"&lt;"&amp;H194)+1</f>
        <v>60</v>
      </c>
      <c r="J194" s="21">
        <f>VLOOKUP(I194,'Point Table'!A:B,2,FALSE)</f>
        <v>3.75</v>
      </c>
    </row>
    <row r="195" spans="1:31" x14ac:dyDescent="0.3">
      <c r="A195" t="s">
        <v>349</v>
      </c>
      <c r="B195" t="s">
        <v>350</v>
      </c>
      <c r="C195" t="s">
        <v>37</v>
      </c>
      <c r="D195">
        <v>48</v>
      </c>
      <c r="E195" s="2" t="s">
        <v>15</v>
      </c>
      <c r="F195" s="19" t="str">
        <f>A195&amp;B195&amp;C195&amp;E195</f>
        <v>MartyBillingsMGATE CITY STRIDERS</v>
      </c>
      <c r="G195" s="11">
        <v>6.0369212962962958E-2</v>
      </c>
      <c r="H195" s="19">
        <f>IF(C195="F",VLOOKUP(D195,'F Half'!$A$2:$B$101,2,FALSE)*G195,VLOOKUP(D195,'M Half'!$A$2:$B$101,2,FALSE)*G195)</f>
        <v>5.4803171527777778E-2</v>
      </c>
      <c r="I195" s="20">
        <f>COUNTIFS($C$2:$C$300,C195,$H$2:$H$300,"&lt;"&amp;H195)+1</f>
        <v>61</v>
      </c>
      <c r="J195" s="21">
        <f>VLOOKUP(I195,'Point Table'!A:B,2,FALSE)</f>
        <v>3.5</v>
      </c>
    </row>
    <row r="196" spans="1:31" x14ac:dyDescent="0.3">
      <c r="A196" t="s">
        <v>394</v>
      </c>
      <c r="B196" t="s">
        <v>395</v>
      </c>
      <c r="C196" t="s">
        <v>37</v>
      </c>
      <c r="D196">
        <v>53</v>
      </c>
      <c r="E196" s="2" t="s">
        <v>16</v>
      </c>
      <c r="F196" s="19" t="str">
        <f>A196&amp;B196&amp;C196&amp;E196</f>
        <v>RichardChristianMGREATER DERRY TRACK CLUB</v>
      </c>
      <c r="G196" s="11">
        <v>6.4201388888888891E-2</v>
      </c>
      <c r="H196" s="19">
        <f>IF(C196="F",VLOOKUP(D196,'F Half'!$A$2:$B$101,2,FALSE)*G196,VLOOKUP(D196,'M Half'!$A$2:$B$101,2,FALSE)*G196)</f>
        <v>5.5784586805555557E-2</v>
      </c>
      <c r="I196" s="20">
        <f>COUNTIFS($C$2:$C$300,C196,$H$2:$H$300,"&lt;"&amp;H196)+1</f>
        <v>62</v>
      </c>
      <c r="J196" s="21">
        <f>VLOOKUP(I196,'Point Table'!A:B,2,FALSE)</f>
        <v>3.25</v>
      </c>
    </row>
    <row r="197" spans="1:31" x14ac:dyDescent="0.3">
      <c r="A197" s="3" t="s">
        <v>216</v>
      </c>
      <c r="B197" s="3" t="s">
        <v>217</v>
      </c>
      <c r="C197" s="3" t="s">
        <v>37</v>
      </c>
      <c r="D197" s="3">
        <v>70</v>
      </c>
      <c r="E197" s="2" t="s">
        <v>16</v>
      </c>
      <c r="F197" s="19" t="str">
        <f>A197&amp;B197&amp;C197&amp;E197</f>
        <v>GarySomogieMGREATER DERRY TRACK CLUB</v>
      </c>
      <c r="G197" s="11">
        <v>7.621412037037037E-2</v>
      </c>
      <c r="H197" s="19">
        <f>IF(C197="F",VLOOKUP(D197,'F Half'!$A$2:$B$101,2,FALSE)*G197,VLOOKUP(D197,'M Half'!$A$2:$B$101,2,FALSE)*G197)</f>
        <v>5.6139321064814819E-2</v>
      </c>
      <c r="I197" s="20">
        <f>COUNTIFS($C$2:$C$300,C197,$H$2:$H$300,"&lt;"&amp;H197)+1</f>
        <v>63</v>
      </c>
      <c r="J197" s="21">
        <f>VLOOKUP(I197,'Point Table'!A:B,2,FALSE)</f>
        <v>3</v>
      </c>
      <c r="K197" s="35"/>
    </row>
    <row r="198" spans="1:31" x14ac:dyDescent="0.3">
      <c r="A198" t="s">
        <v>403</v>
      </c>
      <c r="B198" t="s">
        <v>404</v>
      </c>
      <c r="C198" t="s">
        <v>37</v>
      </c>
      <c r="D198">
        <v>64</v>
      </c>
      <c r="E198" s="2" t="s">
        <v>16</v>
      </c>
      <c r="F198" s="19" t="str">
        <f>A198&amp;B198&amp;C198&amp;E198</f>
        <v>BryanKermanMGREATER DERRY TRACK CLUB</v>
      </c>
      <c r="G198" s="11">
        <v>7.1672453703703703E-2</v>
      </c>
      <c r="H198" s="19">
        <f>IF(C198="F",VLOOKUP(D198,'F Half'!$A$2:$B$101,2,FALSE)*G198,VLOOKUP(D198,'M Half'!$A$2:$B$101,2,FALSE)*G198)</f>
        <v>5.614103298611111E-2</v>
      </c>
      <c r="I198" s="20">
        <f>COUNTIFS($C$2:$C$300,C198,$H$2:$H$300,"&lt;"&amp;H198)+1</f>
        <v>64</v>
      </c>
      <c r="J198" s="21">
        <f>VLOOKUP(I198,'Point Table'!A:B,2,FALSE)</f>
        <v>2.8</v>
      </c>
      <c r="K198" s="35"/>
    </row>
    <row r="199" spans="1:31" x14ac:dyDescent="0.3">
      <c r="A199" t="s">
        <v>435</v>
      </c>
      <c r="B199" t="s">
        <v>436</v>
      </c>
      <c r="C199" t="s">
        <v>37</v>
      </c>
      <c r="D199">
        <v>30</v>
      </c>
      <c r="E199" s="2" t="s">
        <v>17</v>
      </c>
      <c r="F199" s="19" t="str">
        <f>A199&amp;B199&amp;C199&amp;E199</f>
        <v>SamKilhamMMILLENNIUM RUNNING</v>
      </c>
      <c r="G199" s="11">
        <v>5.6409722222222222E-2</v>
      </c>
      <c r="H199" s="19">
        <f>IF(C199="F",VLOOKUP(D199,'F Half'!$A$2:$B$101,2,FALSE)*G199,VLOOKUP(D199,'M Half'!$A$2:$B$101,2,FALSE)*G199)</f>
        <v>5.6409722222222222E-2</v>
      </c>
      <c r="I199" s="20">
        <f>COUNTIFS($C$2:$C$300,C199,$H$2:$H$300,"&lt;"&amp;H199)+1</f>
        <v>65</v>
      </c>
      <c r="J199" s="21">
        <f>VLOOKUP(I199,'Point Table'!A:B,2,FALSE)</f>
        <v>2.6</v>
      </c>
      <c r="K199" s="35"/>
      <c r="P199" s="8"/>
      <c r="Q199" s="6"/>
      <c r="R199" s="9"/>
      <c r="X199" s="2"/>
      <c r="AB199" s="2"/>
      <c r="AC199" s="2"/>
      <c r="AD199" s="2"/>
      <c r="AE199" s="2"/>
    </row>
    <row r="200" spans="1:31" x14ac:dyDescent="0.3">
      <c r="A200" t="s">
        <v>68</v>
      </c>
      <c r="B200" t="s">
        <v>459</v>
      </c>
      <c r="C200" t="s">
        <v>37</v>
      </c>
      <c r="D200">
        <v>55</v>
      </c>
      <c r="E200" s="2" t="s">
        <v>17</v>
      </c>
      <c r="F200" s="19" t="str">
        <f>A200&amp;B200&amp;C200&amp;E200</f>
        <v>JeremyGillMMILLENNIUM RUNNING</v>
      </c>
      <c r="G200" s="11">
        <v>6.6385416666666669E-2</v>
      </c>
      <c r="H200" s="19">
        <f>IF(C200="F",VLOOKUP(D200,'F Half'!$A$2:$B$101,2,FALSE)*G200,VLOOKUP(D200,'M Half'!$A$2:$B$101,2,FALSE)*G200)</f>
        <v>5.6646676041666663E-2</v>
      </c>
      <c r="I200" s="20">
        <f>COUNTIFS($C$2:$C$300,C200,$H$2:$H$300,"&lt;"&amp;H200)+1</f>
        <v>66</v>
      </c>
      <c r="J200" s="21">
        <f>VLOOKUP(I200,'Point Table'!A:B,2,FALSE)</f>
        <v>2.4</v>
      </c>
    </row>
    <row r="201" spans="1:31" x14ac:dyDescent="0.3">
      <c r="A201" t="s">
        <v>70</v>
      </c>
      <c r="B201" t="s">
        <v>389</v>
      </c>
      <c r="C201" t="s">
        <v>37</v>
      </c>
      <c r="D201">
        <v>36</v>
      </c>
      <c r="E201" s="2" t="s">
        <v>16</v>
      </c>
      <c r="F201" s="19" t="str">
        <f>A201&amp;B201&amp;C201&amp;E201</f>
        <v>BrianKiMGREATER DERRY TRACK CLUB</v>
      </c>
      <c r="G201" s="11">
        <v>5.7215277777777775E-2</v>
      </c>
      <c r="H201" s="19">
        <f>IF(C201="F",VLOOKUP(D201,'F Half'!$A$2:$B$101,2,FALSE)*G201,VLOOKUP(D201,'M Half'!$A$2:$B$101,2,FALSE)*G201)</f>
        <v>5.6706061805555548E-2</v>
      </c>
      <c r="I201" s="20">
        <f>COUNTIFS($C$2:$C$300,C201,$H$2:$H$300,"&lt;"&amp;H201)+1</f>
        <v>67</v>
      </c>
      <c r="J201" s="21">
        <f>VLOOKUP(I201,'Point Table'!A:B,2,FALSE)</f>
        <v>2.2000000000000002</v>
      </c>
    </row>
    <row r="202" spans="1:31" x14ac:dyDescent="0.3">
      <c r="A202" t="s">
        <v>396</v>
      </c>
      <c r="B202" t="s">
        <v>397</v>
      </c>
      <c r="C202" t="s">
        <v>37</v>
      </c>
      <c r="D202">
        <v>51</v>
      </c>
      <c r="E202" s="2" t="s">
        <v>16</v>
      </c>
      <c r="F202" s="19" t="str">
        <f>A202&amp;B202&amp;C202&amp;E202</f>
        <v>ClintHavensMGREATER DERRY TRACK CLUB</v>
      </c>
      <c r="G202" s="11">
        <v>6.4545138888888881E-2</v>
      </c>
      <c r="H202" s="19">
        <f>IF(C202="F",VLOOKUP(D202,'F Half'!$A$2:$B$101,2,FALSE)*G202,VLOOKUP(D202,'M Half'!$A$2:$B$101,2,FALSE)*G202)</f>
        <v>5.7090175347222209E-2</v>
      </c>
      <c r="I202" s="20">
        <f>COUNTIFS($C$2:$C$300,C202,$H$2:$H$300,"&lt;"&amp;H202)+1</f>
        <v>68</v>
      </c>
      <c r="J202" s="21">
        <f>VLOOKUP(I202,'Point Table'!A:B,2,FALSE)</f>
        <v>2</v>
      </c>
    </row>
    <row r="203" spans="1:31" x14ac:dyDescent="0.3">
      <c r="A203" t="s">
        <v>206</v>
      </c>
      <c r="B203" t="s">
        <v>208</v>
      </c>
      <c r="C203" t="s">
        <v>37</v>
      </c>
      <c r="D203">
        <v>32</v>
      </c>
      <c r="E203" s="2" t="s">
        <v>16</v>
      </c>
      <c r="F203" s="19" t="str">
        <f>A203&amp;B203&amp;C203&amp;E203</f>
        <v>ChristopherForbesMGREATER DERRY TRACK CLUB</v>
      </c>
      <c r="G203" s="11">
        <v>5.7569444444444444E-2</v>
      </c>
      <c r="H203" s="19">
        <f>IF(C203="F",VLOOKUP(D203,'F Half'!$A$2:$B$101,2,FALSE)*G203,VLOOKUP(D203,'M Half'!$A$2:$B$101,2,FALSE)*G203)</f>
        <v>5.7557930555555553E-2</v>
      </c>
      <c r="I203" s="20">
        <f>COUNTIFS($C$2:$C$300,C203,$H$2:$H$300,"&lt;"&amp;H203)+1</f>
        <v>69</v>
      </c>
      <c r="J203" s="21">
        <f>VLOOKUP(I203,'Point Table'!A:B,2,FALSE)</f>
        <v>1.8</v>
      </c>
    </row>
    <row r="204" spans="1:31" x14ac:dyDescent="0.3">
      <c r="A204" s="3" t="s">
        <v>164</v>
      </c>
      <c r="B204" s="3" t="s">
        <v>92</v>
      </c>
      <c r="C204" s="3" t="s">
        <v>37</v>
      </c>
      <c r="D204" s="3">
        <v>24</v>
      </c>
      <c r="E204" s="2" t="s">
        <v>16</v>
      </c>
      <c r="F204" s="19" t="str">
        <f>A204&amp;B204&amp;C204&amp;E204</f>
        <v>KyleHoglundMGREATER DERRY TRACK CLUB</v>
      </c>
      <c r="G204" s="11">
        <v>5.8268518518518511E-2</v>
      </c>
      <c r="H204" s="19">
        <f>IF(C204="F",VLOOKUP(D204,'F Half'!$A$2:$B$101,2,FALSE)*G204,VLOOKUP(D204,'M Half'!$A$2:$B$101,2,FALSE)*G204)</f>
        <v>5.8268518518518511E-2</v>
      </c>
      <c r="I204" s="20">
        <f>COUNTIFS($C$2:$C$300,C204,$H$2:$H$300,"&lt;"&amp;H204)+1</f>
        <v>70</v>
      </c>
      <c r="J204" s="21">
        <f>VLOOKUP(I204,'Point Table'!A:B,2,FALSE)</f>
        <v>1.6</v>
      </c>
      <c r="K204" s="35"/>
      <c r="P204" s="6"/>
      <c r="Q204" s="6"/>
      <c r="R204" s="9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x14ac:dyDescent="0.3">
      <c r="A205" t="s">
        <v>439</v>
      </c>
      <c r="B205" t="s">
        <v>440</v>
      </c>
      <c r="C205" t="s">
        <v>37</v>
      </c>
      <c r="D205">
        <v>25</v>
      </c>
      <c r="E205" s="2" t="s">
        <v>17</v>
      </c>
      <c r="F205" s="19" t="str">
        <f>A205&amp;B205&amp;C205&amp;E205</f>
        <v>AidenGindinMMILLENNIUM RUNNING</v>
      </c>
      <c r="G205" s="11">
        <v>5.8605324074074074E-2</v>
      </c>
      <c r="H205" s="19">
        <f>IF(C205="F",VLOOKUP(D205,'F Half'!$A$2:$B$101,2,FALSE)*G205,VLOOKUP(D205,'M Half'!$A$2:$B$101,2,FALSE)*G205)</f>
        <v>5.8605324074074074E-2</v>
      </c>
      <c r="I205" s="20">
        <f>COUNTIFS($C$2:$C$300,C205,$H$2:$H$300,"&lt;"&amp;H205)+1</f>
        <v>71</v>
      </c>
      <c r="J205" s="21">
        <f>VLOOKUP(I205,'Point Table'!A:B,2,FALSE)</f>
        <v>1.5</v>
      </c>
      <c r="P205" s="6"/>
      <c r="Q205" s="6"/>
      <c r="R205" s="9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x14ac:dyDescent="0.3">
      <c r="A206" s="3" t="s">
        <v>64</v>
      </c>
      <c r="B206" s="3" t="s">
        <v>211</v>
      </c>
      <c r="C206" s="3" t="s">
        <v>37</v>
      </c>
      <c r="D206" s="3">
        <v>46</v>
      </c>
      <c r="E206" s="2" t="s">
        <v>15</v>
      </c>
      <c r="F206" s="19" t="str">
        <f>A206&amp;B206&amp;C206&amp;E206</f>
        <v>StephenRouleauMGATE CITY STRIDERS</v>
      </c>
      <c r="G206" s="11">
        <v>6.4247685185185185E-2</v>
      </c>
      <c r="H206" s="19">
        <f>IF(C206="F",VLOOKUP(D206,'F Half'!$A$2:$B$101,2,FALSE)*G206,VLOOKUP(D206,'M Half'!$A$2:$B$101,2,FALSE)*G206)</f>
        <v>5.9326312499999999E-2</v>
      </c>
      <c r="I206" s="20">
        <f>COUNTIFS($C$2:$C$300,C206,$H$2:$H$300,"&lt;"&amp;H206)+1</f>
        <v>72</v>
      </c>
      <c r="J206" s="21">
        <f>VLOOKUP(I206,'Point Table'!A:B,2,FALSE)</f>
        <v>1.4</v>
      </c>
    </row>
    <row r="207" spans="1:31" x14ac:dyDescent="0.3">
      <c r="A207" t="s">
        <v>49</v>
      </c>
      <c r="B207" t="s">
        <v>124</v>
      </c>
      <c r="C207" t="s">
        <v>37</v>
      </c>
      <c r="D207">
        <v>72</v>
      </c>
      <c r="E207" s="2" t="s">
        <v>17</v>
      </c>
      <c r="F207" s="19" t="str">
        <f>A207&amp;B207&amp;C207&amp;E207</f>
        <v>ThomasConleyMMILLENNIUM RUNNING</v>
      </c>
      <c r="G207" s="11">
        <v>8.2565972222222214E-2</v>
      </c>
      <c r="H207" s="19">
        <f>IF(C207="F",VLOOKUP(D207,'F Half'!$A$2:$B$101,2,FALSE)*G207,VLOOKUP(D207,'M Half'!$A$2:$B$101,2,FALSE)*G207)</f>
        <v>5.942273020833333E-2</v>
      </c>
      <c r="I207" s="20">
        <f>COUNTIFS($C$2:$C$300,C207,$H$2:$H$300,"&lt;"&amp;H207)+1</f>
        <v>73</v>
      </c>
      <c r="J207" s="21">
        <f>VLOOKUP(I207,'Point Table'!A:B,2,FALSE)</f>
        <v>1.3</v>
      </c>
    </row>
    <row r="208" spans="1:31" x14ac:dyDescent="0.3">
      <c r="A208" s="3" t="s">
        <v>63</v>
      </c>
      <c r="B208" s="3" t="s">
        <v>548</v>
      </c>
      <c r="C208" s="3" t="s">
        <v>37</v>
      </c>
      <c r="D208" s="3">
        <v>32</v>
      </c>
      <c r="E208" s="2" t="s">
        <v>17</v>
      </c>
      <c r="F208" s="19" t="str">
        <f>A208&amp;B208&amp;C208&amp;E208</f>
        <v>JohnBucceriMMILLENNIUM RUNNING</v>
      </c>
      <c r="G208" s="11">
        <v>5.9548611111111108E-2</v>
      </c>
      <c r="H208" s="19">
        <f>IF(C208="F",VLOOKUP(D208,'F Half'!$A$2:$B$101,2,FALSE)*G208,VLOOKUP(D208,'M Half'!$A$2:$B$101,2,FALSE)*G208)</f>
        <v>5.9536701388888884E-2</v>
      </c>
      <c r="I208" s="20">
        <f>COUNTIFS($C$2:$C$300,C208,$H$2:$H$300,"&lt;"&amp;H208)+1</f>
        <v>74</v>
      </c>
      <c r="J208" s="21">
        <f>VLOOKUP(I208,'Point Table'!A:B,2,FALSE)</f>
        <v>1.2</v>
      </c>
      <c r="K208" s="35"/>
      <c r="P208" s="6"/>
      <c r="Q208" s="6"/>
      <c r="R208" s="9"/>
      <c r="X208" s="2"/>
      <c r="AB208" s="2"/>
      <c r="AC208" s="2"/>
      <c r="AD208" s="2"/>
      <c r="AE208" s="2"/>
    </row>
    <row r="209" spans="1:31" x14ac:dyDescent="0.3">
      <c r="A209" s="3" t="s">
        <v>68</v>
      </c>
      <c r="B209" s="3" t="s">
        <v>69</v>
      </c>
      <c r="C209" s="3" t="s">
        <v>37</v>
      </c>
      <c r="D209" s="3">
        <v>29</v>
      </c>
      <c r="E209" s="2" t="s">
        <v>16</v>
      </c>
      <c r="F209" s="19" t="str">
        <f>A209&amp;B209&amp;C209&amp;E209</f>
        <v>JeremySayersMGREATER DERRY TRACK CLUB</v>
      </c>
      <c r="G209" s="11">
        <v>5.9605324074074068E-2</v>
      </c>
      <c r="H209" s="19">
        <f>IF(C209="F",VLOOKUP(D209,'F Half'!$A$2:$B$101,2,FALSE)*G209,VLOOKUP(D209,'M Half'!$A$2:$B$101,2,FALSE)*G209)</f>
        <v>5.9605324074074068E-2</v>
      </c>
      <c r="I209" s="20">
        <f>COUNTIFS($C$2:$C$300,C209,$H$2:$H$300,"&lt;"&amp;H209)+1</f>
        <v>75</v>
      </c>
      <c r="J209" s="21">
        <f>VLOOKUP(I209,'Point Table'!A:B,2,FALSE)</f>
        <v>1.1000000000000001</v>
      </c>
      <c r="K209" s="35"/>
      <c r="P209" s="6"/>
      <c r="Q209" s="6"/>
      <c r="R209" s="9"/>
      <c r="AA209" s="2"/>
      <c r="AB209" s="2"/>
      <c r="AC209" s="2"/>
      <c r="AD209" s="2"/>
      <c r="AE209" s="2"/>
    </row>
    <row r="210" spans="1:31" x14ac:dyDescent="0.3">
      <c r="A210" t="s">
        <v>218</v>
      </c>
      <c r="B210" t="s">
        <v>219</v>
      </c>
      <c r="C210" t="s">
        <v>37</v>
      </c>
      <c r="D210">
        <v>41</v>
      </c>
      <c r="E210" s="2" t="s">
        <v>17</v>
      </c>
      <c r="F210" s="19" t="str">
        <f>A210&amp;B210&amp;C210&amp;E210</f>
        <v>JeffTobineMMILLENNIUM RUNNING</v>
      </c>
      <c r="G210" s="11">
        <v>6.3399305555555549E-2</v>
      </c>
      <c r="H210" s="19">
        <f>IF(C210="F",VLOOKUP(D210,'F Half'!$A$2:$B$101,2,FALSE)*G210,VLOOKUP(D210,'M Half'!$A$2:$B$101,2,FALSE)*G210)</f>
        <v>6.1009151736111107E-2</v>
      </c>
      <c r="I210" s="20">
        <f>COUNTIFS($C$2:$C$300,C210,$H$2:$H$300,"&lt;"&amp;H210)+1</f>
        <v>76</v>
      </c>
      <c r="J210" s="21">
        <f>VLOOKUP(I210,'Point Table'!A:B,2,FALSE)</f>
        <v>1</v>
      </c>
      <c r="K210" s="35"/>
    </row>
    <row r="211" spans="1:31" x14ac:dyDescent="0.3">
      <c r="A211" s="3" t="s">
        <v>201</v>
      </c>
      <c r="B211" s="3" t="s">
        <v>202</v>
      </c>
      <c r="C211" s="3" t="s">
        <v>37</v>
      </c>
      <c r="D211" s="3">
        <v>64</v>
      </c>
      <c r="E211" s="2" t="s">
        <v>16</v>
      </c>
      <c r="F211" s="19" t="str">
        <f>A211&amp;B211&amp;C211&amp;E211</f>
        <v>DouglasPhairMGREATER DERRY TRACK CLUB</v>
      </c>
      <c r="G211" s="11">
        <v>7.9079861111111108E-2</v>
      </c>
      <c r="H211" s="19">
        <f>IF(C211="F",VLOOKUP(D211,'F Half'!$A$2:$B$101,2,FALSE)*G211,VLOOKUP(D211,'M Half'!$A$2:$B$101,2,FALSE)*G211)</f>
        <v>6.1943255208333332E-2</v>
      </c>
      <c r="I211" s="20">
        <f>COUNTIFS($C$2:$C$300,C211,$H$2:$H$300,"&lt;"&amp;H211)+1</f>
        <v>77</v>
      </c>
      <c r="J211" s="21">
        <f>VLOOKUP(I211,'Point Table'!A:B,2,FALSE)</f>
        <v>1</v>
      </c>
    </row>
    <row r="212" spans="1:31" x14ac:dyDescent="0.3">
      <c r="A212" s="3" t="s">
        <v>441</v>
      </c>
      <c r="B212" s="3" t="s">
        <v>529</v>
      </c>
      <c r="C212" s="3" t="s">
        <v>37</v>
      </c>
      <c r="D212" s="3">
        <v>41</v>
      </c>
      <c r="E212" s="2" t="s">
        <v>18</v>
      </c>
      <c r="F212" s="19" t="str">
        <f>A212&amp;B212&amp;C212&amp;E212</f>
        <v>RyanScelzaMUPPER VALLEY RUNNING CLUB</v>
      </c>
      <c r="G212" s="11">
        <v>6.4587962962962958E-2</v>
      </c>
      <c r="H212" s="19">
        <f>IF(C212="F",VLOOKUP(D212,'F Half'!$A$2:$B$101,2,FALSE)*G212,VLOOKUP(D212,'M Half'!$A$2:$B$101,2,FALSE)*G212)</f>
        <v>6.2152996759259255E-2</v>
      </c>
      <c r="I212" s="20">
        <f>COUNTIFS($C$2:$C$300,C212,$H$2:$H$300,"&lt;"&amp;H212)+1</f>
        <v>78</v>
      </c>
      <c r="J212" s="21">
        <f>VLOOKUP(I212,'Point Table'!A:B,2,FALSE)</f>
        <v>1</v>
      </c>
    </row>
    <row r="213" spans="1:31" x14ac:dyDescent="0.3">
      <c r="A213" s="3" t="s">
        <v>354</v>
      </c>
      <c r="B213" s="3" t="s">
        <v>355</v>
      </c>
      <c r="C213" s="3" t="s">
        <v>37</v>
      </c>
      <c r="D213" s="3">
        <v>38</v>
      </c>
      <c r="E213" s="2" t="s">
        <v>15</v>
      </c>
      <c r="F213" s="19" t="str">
        <f>A213&amp;B213&amp;C213&amp;E213</f>
        <v>WilliamBenedumMGATE CITY STRIDERS</v>
      </c>
      <c r="G213" s="11">
        <v>6.3824074074074075E-2</v>
      </c>
      <c r="H213" s="19">
        <f>IF(C213="F",VLOOKUP(D213,'F Half'!$A$2:$B$101,2,FALSE)*G213,VLOOKUP(D213,'M Half'!$A$2:$B$101,2,FALSE)*G213)</f>
        <v>6.267524074074074E-2</v>
      </c>
      <c r="I213" s="20">
        <f>COUNTIFS($C$2:$C$300,C213,$H$2:$H$300,"&lt;"&amp;H213)+1</f>
        <v>79</v>
      </c>
      <c r="J213" s="21">
        <f>VLOOKUP(I213,'Point Table'!A:B,2,FALSE)</f>
        <v>1</v>
      </c>
    </row>
    <row r="214" spans="1:31" x14ac:dyDescent="0.3">
      <c r="A214" t="s">
        <v>392</v>
      </c>
      <c r="B214" t="s">
        <v>393</v>
      </c>
      <c r="C214" t="s">
        <v>37</v>
      </c>
      <c r="D214">
        <v>26</v>
      </c>
      <c r="E214" s="2" t="s">
        <v>16</v>
      </c>
      <c r="F214" s="19" t="str">
        <f>A214&amp;B214&amp;C214&amp;E214</f>
        <v>DemickHobbsMGREATER DERRY TRACK CLUB</v>
      </c>
      <c r="G214" s="11">
        <v>6.2725694444444438E-2</v>
      </c>
      <c r="H214" s="19">
        <f>IF(C214="F",VLOOKUP(D214,'F Half'!$A$2:$B$101,2,FALSE)*G214,VLOOKUP(D214,'M Half'!$A$2:$B$101,2,FALSE)*G214)</f>
        <v>6.2725694444444438E-2</v>
      </c>
      <c r="I214" s="20">
        <f>COUNTIFS($C$2:$C$300,C214,$H$2:$H$300,"&lt;"&amp;H214)+1</f>
        <v>80</v>
      </c>
      <c r="J214" s="21">
        <f>VLOOKUP(I214,'Point Table'!A:B,2,FALSE)</f>
        <v>1</v>
      </c>
      <c r="K214" s="35"/>
      <c r="P214" s="6"/>
      <c r="Q214" s="6"/>
      <c r="R214" s="9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x14ac:dyDescent="0.3">
      <c r="A215" t="s">
        <v>204</v>
      </c>
      <c r="B215" t="s">
        <v>486</v>
      </c>
      <c r="C215" t="s">
        <v>37</v>
      </c>
      <c r="D215">
        <v>61</v>
      </c>
      <c r="E215" s="2" t="s">
        <v>17</v>
      </c>
      <c r="F215" s="19" t="str">
        <f>A215&amp;B215&amp;C215&amp;E215</f>
        <v>JimGlennMMILLENNIUM RUNNING</v>
      </c>
      <c r="G215" s="11">
        <v>7.7829861111111107E-2</v>
      </c>
      <c r="H215" s="19">
        <f>IF(C215="F",VLOOKUP(D215,'F Half'!$A$2:$B$101,2,FALSE)*G215,VLOOKUP(D215,'M Half'!$A$2:$B$101,2,FALSE)*G215)</f>
        <v>6.2785348958333334E-2</v>
      </c>
      <c r="I215" s="20">
        <f>COUNTIFS($C$2:$C$300,C215,$H$2:$H$300,"&lt;"&amp;H215)+1</f>
        <v>81</v>
      </c>
      <c r="J215" s="21">
        <f>VLOOKUP(I215,'Point Table'!A:B,2,FALSE)</f>
        <v>1</v>
      </c>
    </row>
    <row r="216" spans="1:31" x14ac:dyDescent="0.3">
      <c r="A216" s="3" t="s">
        <v>358</v>
      </c>
      <c r="B216" s="3" t="s">
        <v>359</v>
      </c>
      <c r="C216" s="3" t="s">
        <v>37</v>
      </c>
      <c r="D216" s="3">
        <v>31</v>
      </c>
      <c r="E216" s="2" t="s">
        <v>15</v>
      </c>
      <c r="F216" s="19" t="str">
        <f>A216&amp;B216&amp;C216&amp;E216</f>
        <v>SamuelJudgeMGATE CITY STRIDERS</v>
      </c>
      <c r="G216" s="11">
        <v>6.5376157407407404E-2</v>
      </c>
      <c r="H216" s="19">
        <f>IF(C216="F",VLOOKUP(D216,'F Half'!$A$2:$B$101,2,FALSE)*G216,VLOOKUP(D216,'M Half'!$A$2:$B$101,2,FALSE)*G216)</f>
        <v>6.5376157407407404E-2</v>
      </c>
      <c r="I216" s="20">
        <f>COUNTIFS($C$2:$C$300,C216,$H$2:$H$300,"&lt;"&amp;H216)+1</f>
        <v>82</v>
      </c>
      <c r="J216" s="21">
        <f>VLOOKUP(I216,'Point Table'!A:B,2,FALSE)</f>
        <v>1</v>
      </c>
    </row>
    <row r="217" spans="1:31" x14ac:dyDescent="0.3">
      <c r="A217" t="s">
        <v>478</v>
      </c>
      <c r="B217" t="s">
        <v>479</v>
      </c>
      <c r="C217" t="s">
        <v>37</v>
      </c>
      <c r="D217">
        <v>49</v>
      </c>
      <c r="E217" s="2" t="s">
        <v>17</v>
      </c>
      <c r="F217" s="19" t="str">
        <f>A217&amp;B217&amp;C217&amp;E217</f>
        <v>BillDucasseMMILLENNIUM RUNNING</v>
      </c>
      <c r="G217" s="11">
        <v>7.3100694444444433E-2</v>
      </c>
      <c r="H217" s="19">
        <f>IF(C217="F",VLOOKUP(D217,'F Half'!$A$2:$B$101,2,FALSE)*G217,VLOOKUP(D217,'M Half'!$A$2:$B$101,2,FALSE)*G217)</f>
        <v>6.5790624999999991E-2</v>
      </c>
      <c r="I217" s="20">
        <f>COUNTIFS($C$2:$C$300,C217,$H$2:$H$300,"&lt;"&amp;H217)+1</f>
        <v>83</v>
      </c>
      <c r="J217" s="21">
        <f>VLOOKUP(I217,'Point Table'!A:B,2,FALSE)</f>
        <v>1</v>
      </c>
      <c r="K217" s="35"/>
      <c r="P217" s="6"/>
      <c r="Q217" s="6"/>
      <c r="R217" s="9"/>
      <c r="AA217" s="2"/>
      <c r="AB217" s="2"/>
      <c r="AC217" s="2"/>
      <c r="AD217" s="2"/>
      <c r="AE217" s="2"/>
    </row>
    <row r="218" spans="1:31" x14ac:dyDescent="0.3">
      <c r="A218" s="3" t="s">
        <v>197</v>
      </c>
      <c r="B218" s="3" t="s">
        <v>198</v>
      </c>
      <c r="C218" s="3" t="s">
        <v>37</v>
      </c>
      <c r="D218" s="3">
        <v>54</v>
      </c>
      <c r="E218" s="2" t="s">
        <v>17</v>
      </c>
      <c r="F218" s="19" t="str">
        <f>A218&amp;B218&amp;C218&amp;E218</f>
        <v>DougChapmanMMILLENNIUM RUNNING</v>
      </c>
      <c r="G218" s="11">
        <v>7.6787037037037029E-2</v>
      </c>
      <c r="H218" s="19">
        <f>IF(C218="F",VLOOKUP(D218,'F Half'!$A$2:$B$101,2,FALSE)*G218,VLOOKUP(D218,'M Half'!$A$2:$B$101,2,FALSE)*G218)</f>
        <v>6.6121317592592585E-2</v>
      </c>
      <c r="I218" s="20">
        <f>COUNTIFS($C$2:$C$300,C218,$H$2:$H$300,"&lt;"&amp;H218)+1</f>
        <v>84</v>
      </c>
      <c r="J218" s="21">
        <f>VLOOKUP(I218,'Point Table'!A:B,2,FALSE)</f>
        <v>1</v>
      </c>
    </row>
    <row r="219" spans="1:31" x14ac:dyDescent="0.3">
      <c r="A219" s="3" t="s">
        <v>49</v>
      </c>
      <c r="B219" s="3" t="s">
        <v>568</v>
      </c>
      <c r="C219" s="3" t="s">
        <v>37</v>
      </c>
      <c r="D219" s="3">
        <v>53</v>
      </c>
      <c r="E219" s="2" t="s">
        <v>17</v>
      </c>
      <c r="F219" s="19" t="str">
        <f>A219&amp;B219&amp;C219&amp;E219</f>
        <v>ThomasGroulxMMILLENNIUM RUNNING</v>
      </c>
      <c r="G219" s="11">
        <v>7.6516203703703697E-2</v>
      </c>
      <c r="H219" s="19">
        <f>IF(C219="F",VLOOKUP(D219,'F Half'!$A$2:$B$101,2,FALSE)*G219,VLOOKUP(D219,'M Half'!$A$2:$B$101,2,FALSE)*G219)</f>
        <v>6.6484929398148138E-2</v>
      </c>
      <c r="I219" s="20">
        <f>COUNTIFS($C$2:$C$300,C219,$H$2:$H$300,"&lt;"&amp;H219)+1</f>
        <v>85</v>
      </c>
      <c r="J219" s="21">
        <f>VLOOKUP(I219,'Point Table'!A:B,2,FALSE)</f>
        <v>1</v>
      </c>
    </row>
    <row r="220" spans="1:31" x14ac:dyDescent="0.3">
      <c r="A220" t="s">
        <v>474</v>
      </c>
      <c r="B220" t="s">
        <v>475</v>
      </c>
      <c r="C220" t="s">
        <v>37</v>
      </c>
      <c r="D220">
        <v>43</v>
      </c>
      <c r="E220" s="2" t="s">
        <v>17</v>
      </c>
      <c r="F220" s="19" t="str">
        <f>A220&amp;B220&amp;C220&amp;E220</f>
        <v>NikolausJansonMMILLENNIUM RUNNING</v>
      </c>
      <c r="G220" s="11">
        <v>7.0942129629629619E-2</v>
      </c>
      <c r="H220" s="19">
        <f>IF(C220="F",VLOOKUP(D220,'F Half'!$A$2:$B$101,2,FALSE)*G220,VLOOKUP(D220,'M Half'!$A$2:$B$101,2,FALSE)*G220)</f>
        <v>6.7160914120370355E-2</v>
      </c>
      <c r="I220" s="20">
        <f>COUNTIFS($C$2:$C$300,C220,$H$2:$H$300,"&lt;"&amp;H220)+1</f>
        <v>86</v>
      </c>
      <c r="J220" s="21">
        <f>VLOOKUP(I220,'Point Table'!A:B,2,FALSE)</f>
        <v>1</v>
      </c>
      <c r="K220" s="35"/>
    </row>
    <row r="221" spans="1:31" x14ac:dyDescent="0.3">
      <c r="A221" s="3" t="s">
        <v>412</v>
      </c>
      <c r="B221" s="3" t="s">
        <v>413</v>
      </c>
      <c r="C221" s="3" t="s">
        <v>37</v>
      </c>
      <c r="D221" s="3">
        <v>67</v>
      </c>
      <c r="E221" s="2" t="s">
        <v>21</v>
      </c>
      <c r="F221" s="19" t="str">
        <f>A221&amp;B221&amp;C221&amp;E221</f>
        <v>JulesSpillMGREATER MANCHESTER RUNNING CLUB</v>
      </c>
      <c r="G221" s="11">
        <v>8.8440972222222219E-2</v>
      </c>
      <c r="H221" s="19">
        <f>IF(C221="F",VLOOKUP(D221,'F Half'!$A$2:$B$101,2,FALSE)*G221,VLOOKUP(D221,'M Half'!$A$2:$B$101,2,FALSE)*G221)</f>
        <v>6.7215138888888887E-2</v>
      </c>
      <c r="I221" s="20">
        <f>COUNTIFS($C$2:$C$300,C221,$H$2:$H$300,"&lt;"&amp;H221)+1</f>
        <v>87</v>
      </c>
      <c r="J221" s="21">
        <f>VLOOKUP(I221,'Point Table'!A:B,2,FALSE)</f>
        <v>1</v>
      </c>
    </row>
    <row r="222" spans="1:31" x14ac:dyDescent="0.3">
      <c r="A222" s="3" t="s">
        <v>189</v>
      </c>
      <c r="B222" s="3" t="s">
        <v>304</v>
      </c>
      <c r="C222" s="3" t="s">
        <v>37</v>
      </c>
      <c r="D222" s="3">
        <v>46</v>
      </c>
      <c r="E222" s="2" t="s">
        <v>17</v>
      </c>
      <c r="F222" s="19" t="str">
        <f>A222&amp;B222&amp;C222&amp;E222</f>
        <v>ScottMullenMMILLENNIUM RUNNING</v>
      </c>
      <c r="G222" s="11">
        <v>7.3633101851851845E-2</v>
      </c>
      <c r="H222" s="19">
        <f>IF(C222="F",VLOOKUP(D222,'F Half'!$A$2:$B$101,2,FALSE)*G222,VLOOKUP(D222,'M Half'!$A$2:$B$101,2,FALSE)*G222)</f>
        <v>6.7992806249999996E-2</v>
      </c>
      <c r="I222" s="20">
        <f>COUNTIFS($C$2:$C$300,C222,$H$2:$H$300,"&lt;"&amp;H222)+1</f>
        <v>88</v>
      </c>
      <c r="J222" s="21">
        <f>VLOOKUP(I222,'Point Table'!A:B,2,FALSE)</f>
        <v>1</v>
      </c>
    </row>
    <row r="223" spans="1:31" x14ac:dyDescent="0.3">
      <c r="A223" t="s">
        <v>145</v>
      </c>
      <c r="B223" t="s">
        <v>146</v>
      </c>
      <c r="C223" t="s">
        <v>37</v>
      </c>
      <c r="D223">
        <v>73</v>
      </c>
      <c r="E223" s="2" t="s">
        <v>17</v>
      </c>
      <c r="F223" s="19" t="str">
        <f>A223&amp;B223&amp;C223&amp;E223</f>
        <v>GeorgeSheldonMMILLENNIUM RUNNING</v>
      </c>
      <c r="G223" s="11">
        <v>9.6054398148148146E-2</v>
      </c>
      <c r="H223" s="19">
        <f>IF(C223="F",VLOOKUP(D223,'F Half'!$A$2:$B$101,2,FALSE)*G223,VLOOKUP(D223,'M Half'!$A$2:$B$101,2,FALSE)*G223)</f>
        <v>6.8217833564814812E-2</v>
      </c>
      <c r="I223" s="20">
        <f>COUNTIFS($C$2:$C$300,C223,$H$2:$H$300,"&lt;"&amp;H223)+1</f>
        <v>89</v>
      </c>
      <c r="J223" s="21">
        <f>VLOOKUP(I223,'Point Table'!A:B,2,FALSE)</f>
        <v>1</v>
      </c>
      <c r="K223" s="35"/>
      <c r="P223" s="6"/>
      <c r="Q223" s="6"/>
      <c r="R223" s="9"/>
      <c r="X223" s="2"/>
      <c r="AB223" s="2"/>
      <c r="AC223" s="2"/>
      <c r="AD223" s="2"/>
      <c r="AE223" s="2"/>
    </row>
    <row r="224" spans="1:31" x14ac:dyDescent="0.3">
      <c r="A224" s="3" t="s">
        <v>139</v>
      </c>
      <c r="B224" s="3" t="s">
        <v>562</v>
      </c>
      <c r="C224" s="3" t="s">
        <v>37</v>
      </c>
      <c r="D224" s="3">
        <v>58</v>
      </c>
      <c r="E224" s="2" t="s">
        <v>17</v>
      </c>
      <c r="F224" s="19" t="str">
        <f>A224&amp;B224&amp;C224&amp;E224</f>
        <v>RobertSardyMMILLENNIUM RUNNING</v>
      </c>
      <c r="G224" s="11">
        <v>8.7824074074074068E-2</v>
      </c>
      <c r="H224" s="19">
        <f>IF(C224="F",VLOOKUP(D224,'F Half'!$A$2:$B$101,2,FALSE)*G224,VLOOKUP(D224,'M Half'!$A$2:$B$101,2,FALSE)*G224)</f>
        <v>7.2893981481481476E-2</v>
      </c>
      <c r="I224" s="20">
        <f>COUNTIFS($C$2:$C$300,C224,$H$2:$H$300,"&lt;"&amp;H224)+1</f>
        <v>90</v>
      </c>
      <c r="J224" s="21">
        <f>VLOOKUP(I224,'Point Table'!A:B,2,FALSE)</f>
        <v>1</v>
      </c>
    </row>
    <row r="225" spans="1:31" x14ac:dyDescent="0.3">
      <c r="A225" s="3" t="s">
        <v>52</v>
      </c>
      <c r="B225" s="3" t="s">
        <v>490</v>
      </c>
      <c r="C225" s="3" t="s">
        <v>37</v>
      </c>
      <c r="D225" s="3">
        <v>43</v>
      </c>
      <c r="E225" s="2" t="s">
        <v>17</v>
      </c>
      <c r="F225" s="19" t="str">
        <f>A225&amp;B225&amp;C225&amp;E225</f>
        <v>DavidRysMMILLENNIUM RUNNING</v>
      </c>
      <c r="G225" s="11">
        <v>7.872106481481482E-2</v>
      </c>
      <c r="H225" s="19">
        <f>IF(C225="F",VLOOKUP(D225,'F Half'!$A$2:$B$101,2,FALSE)*G225,VLOOKUP(D225,'M Half'!$A$2:$B$101,2,FALSE)*G225)</f>
        <v>7.4525232060185187E-2</v>
      </c>
      <c r="I225" s="20">
        <f>COUNTIFS($C$2:$C$300,C225,$H$2:$H$300,"&lt;"&amp;H225)+1</f>
        <v>91</v>
      </c>
      <c r="J225" s="21">
        <f>VLOOKUP(I225,'Point Table'!A:B,2,FALSE)</f>
        <v>1</v>
      </c>
    </row>
    <row r="226" spans="1:31" x14ac:dyDescent="0.3">
      <c r="A226" s="3" t="s">
        <v>135</v>
      </c>
      <c r="B226" s="3" t="s">
        <v>136</v>
      </c>
      <c r="C226" s="3" t="s">
        <v>37</v>
      </c>
      <c r="D226" s="3">
        <v>59</v>
      </c>
      <c r="E226" s="2" t="s">
        <v>17</v>
      </c>
      <c r="F226" s="19" t="str">
        <f>A226&amp;B226&amp;C226&amp;E226</f>
        <v>AlanCamusoMMILLENNIUM RUNNING</v>
      </c>
      <c r="G226" s="11">
        <v>9.6442129629629628E-2</v>
      </c>
      <c r="H226" s="19">
        <f>IF(C226="F",VLOOKUP(D226,'F Half'!$A$2:$B$101,2,FALSE)*G226,VLOOKUP(D226,'M Half'!$A$2:$B$101,2,FALSE)*G226)</f>
        <v>7.929471898148148E-2</v>
      </c>
      <c r="I226" s="20">
        <f>COUNTIFS($C$2:$C$300,C226,$H$2:$H$300,"&lt;"&amp;H226)+1</f>
        <v>92</v>
      </c>
      <c r="J226" s="21">
        <f>VLOOKUP(I226,'Point Table'!A:B,2,FALSE)</f>
        <v>1</v>
      </c>
    </row>
    <row r="227" spans="1:31" x14ac:dyDescent="0.3">
      <c r="A227" s="3" t="s">
        <v>182</v>
      </c>
      <c r="B227" s="3" t="s">
        <v>543</v>
      </c>
      <c r="C227" s="3" t="s">
        <v>37</v>
      </c>
      <c r="D227" s="3">
        <v>67</v>
      </c>
      <c r="E227" s="2" t="s">
        <v>17</v>
      </c>
      <c r="F227" s="19" t="str">
        <f>A227&amp;B227&amp;C227&amp;E227</f>
        <v>JonathanNugentMMILLENNIUM RUNNING</v>
      </c>
      <c r="G227" s="11">
        <v>0.10585648148148148</v>
      </c>
      <c r="H227" s="19">
        <f>IF(C227="F",VLOOKUP(D227,'F Half'!$A$2:$B$101,2,FALSE)*G227,VLOOKUP(D227,'M Half'!$A$2:$B$101,2,FALSE)*G227)</f>
        <v>8.0450925925925926E-2</v>
      </c>
      <c r="I227" s="20">
        <f>COUNTIFS($C$2:$C$300,C227,$H$2:$H$300,"&lt;"&amp;H227)+1</f>
        <v>93</v>
      </c>
      <c r="J227" s="21">
        <f>VLOOKUP(I227,'Point Table'!A:B,2,FALSE)</f>
        <v>1</v>
      </c>
      <c r="K227" s="35"/>
      <c r="P227" s="8"/>
      <c r="Q227" s="6"/>
      <c r="R227" s="9"/>
      <c r="AA227" s="2"/>
      <c r="AB227" s="2"/>
      <c r="AC227" s="2"/>
      <c r="AD227" s="2"/>
      <c r="AE227" s="2"/>
    </row>
    <row r="228" spans="1:31" x14ac:dyDescent="0.3">
      <c r="A228" t="s">
        <v>127</v>
      </c>
      <c r="B228" t="s">
        <v>128</v>
      </c>
      <c r="C228" t="s">
        <v>37</v>
      </c>
      <c r="D228">
        <v>47</v>
      </c>
      <c r="E228" s="2" t="s">
        <v>16</v>
      </c>
      <c r="F228" s="19" t="str">
        <f>A228&amp;B228&amp;C228&amp;E228</f>
        <v>SharadVidyarthyMGREATER DERRY TRACK CLUB</v>
      </c>
      <c r="G228" s="11">
        <v>8.803819444444444E-2</v>
      </c>
      <c r="H228" s="19">
        <f>IF(C228="F",VLOOKUP(D228,'F Half'!$A$2:$B$101,2,FALSE)*G228,VLOOKUP(D228,'M Half'!$A$2:$B$101,2,FALSE)*G228)</f>
        <v>8.0607770833333328E-2</v>
      </c>
      <c r="I228" s="20">
        <f>COUNTIFS($C$2:$C$300,C228,$H$2:$H$300,"&lt;"&amp;H228)+1</f>
        <v>94</v>
      </c>
      <c r="J228" s="21">
        <f>VLOOKUP(I228,'Point Table'!A:B,2,FALSE)</f>
        <v>1</v>
      </c>
    </row>
    <row r="229" spans="1:31" x14ac:dyDescent="0.3">
      <c r="A229" s="3" t="s">
        <v>139</v>
      </c>
      <c r="B229" s="3" t="s">
        <v>140</v>
      </c>
      <c r="C229" s="3" t="s">
        <v>37</v>
      </c>
      <c r="D229" s="3">
        <v>53</v>
      </c>
      <c r="E229" s="2" t="s">
        <v>17</v>
      </c>
      <c r="F229" s="19" t="str">
        <f>A229&amp;B229&amp;C229&amp;E229</f>
        <v>RobertHoffmanMMILLENNIUM RUNNING</v>
      </c>
      <c r="G229" s="11">
        <v>9.8696759259259262E-2</v>
      </c>
      <c r="H229" s="19">
        <f>IF(C229="F",VLOOKUP(D229,'F Half'!$A$2:$B$101,2,FALSE)*G229,VLOOKUP(D229,'M Half'!$A$2:$B$101,2,FALSE)*G229)</f>
        <v>8.5757614120370376E-2</v>
      </c>
      <c r="I229" s="20">
        <f>COUNTIFS($C$2:$C$300,C229,$H$2:$H$300,"&lt;"&amp;H229)+1</f>
        <v>95</v>
      </c>
      <c r="J229" s="21">
        <f>VLOOKUP(I229,'Point Table'!A:B,2,FALSE)</f>
        <v>1</v>
      </c>
    </row>
    <row r="230" spans="1:31" x14ac:dyDescent="0.3">
      <c r="A230" s="3" t="s">
        <v>233</v>
      </c>
      <c r="B230" s="3" t="s">
        <v>234</v>
      </c>
      <c r="C230" s="3" t="s">
        <v>37</v>
      </c>
      <c r="D230" s="3">
        <v>23</v>
      </c>
      <c r="E230" s="2" t="s">
        <v>17</v>
      </c>
      <c r="F230" s="19" t="str">
        <f>A230&amp;B230&amp;C230&amp;E230</f>
        <v>HaydenLayneMMILLENNIUM RUNNING</v>
      </c>
      <c r="G230" s="11">
        <v>9.2494212962962966E-2</v>
      </c>
      <c r="H230" s="19">
        <f>IF(C230="F",VLOOKUP(D230,'F Half'!$A$2:$B$101,2,FALSE)*G230,VLOOKUP(D230,'M Half'!$A$2:$B$101,2,FALSE)*G230)</f>
        <v>9.2494212962962966E-2</v>
      </c>
      <c r="I230" s="20">
        <f>COUNTIFS($C$2:$C$300,C230,$H$2:$H$300,"&lt;"&amp;H230)+1</f>
        <v>96</v>
      </c>
      <c r="J230" s="21">
        <f>VLOOKUP(I230,'Point Table'!A:B,2,FALSE)</f>
        <v>1</v>
      </c>
    </row>
    <row r="231" spans="1:31" x14ac:dyDescent="0.3">
      <c r="A231" s="3" t="s">
        <v>507</v>
      </c>
      <c r="B231" s="3" t="s">
        <v>508</v>
      </c>
      <c r="C231" s="3" t="s">
        <v>37</v>
      </c>
      <c r="D231" s="3">
        <v>32</v>
      </c>
      <c r="E231" s="2" t="s">
        <v>17</v>
      </c>
      <c r="F231" s="19" t="str">
        <f>A231&amp;B231&amp;C231&amp;E231</f>
        <v>Zachary CPlanteMMILLENNIUM RUNNING</v>
      </c>
      <c r="G231" s="11">
        <v>0.10217476851851852</v>
      </c>
      <c r="H231" s="19">
        <f>IF(C231="F",VLOOKUP(D231,'F Half'!$A$2:$B$101,2,FALSE)*G231,VLOOKUP(D231,'M Half'!$A$2:$B$101,2,FALSE)*G231)</f>
        <v>0.10215433356481482</v>
      </c>
      <c r="I231" s="20">
        <f>COUNTIFS($C$2:$C$300,C231,$H$2:$H$300,"&lt;"&amp;H231)+1</f>
        <v>97</v>
      </c>
      <c r="J231" s="21">
        <f>VLOOKUP(I231,'Point Table'!A:B,2,FALSE)</f>
        <v>1</v>
      </c>
    </row>
    <row r="232" spans="1:31" x14ac:dyDescent="0.3">
      <c r="A232" s="3" t="s">
        <v>76</v>
      </c>
      <c r="B232" s="3" t="s">
        <v>514</v>
      </c>
      <c r="C232" s="3" t="s">
        <v>37</v>
      </c>
      <c r="D232" s="3">
        <v>19</v>
      </c>
      <c r="E232" s="2" t="s">
        <v>17</v>
      </c>
      <c r="F232" s="19" t="str">
        <f>A232&amp;B232&amp;C232&amp;E232</f>
        <v>MatthewResnickMMILLENNIUM RUNNING</v>
      </c>
      <c r="G232" s="11">
        <v>0.10995833333333332</v>
      </c>
      <c r="H232" s="19">
        <f>IF(C232="F",VLOOKUP(D232,'F Half'!$A$2:$B$101,2,FALSE)*G232,VLOOKUP(D232,'M Half'!$A$2:$B$101,2,FALSE)*G232)</f>
        <v>0.10995833333333332</v>
      </c>
      <c r="I232" s="20">
        <f>COUNTIFS($C$2:$C$300,C232,$H$2:$H$300,"&lt;"&amp;H232)+1</f>
        <v>98</v>
      </c>
      <c r="J232" s="21">
        <f>VLOOKUP(I232,'Point Table'!A:B,2,FALSE)</f>
        <v>1</v>
      </c>
    </row>
    <row r="305" ht="15.75" customHeight="1" x14ac:dyDescent="0.3"/>
  </sheetData>
  <sortState xmlns:xlrd2="http://schemas.microsoft.com/office/spreadsheetml/2017/richdata2" ref="A2:AE306">
    <sortCondition ref="C2:C306"/>
    <sortCondition ref="H2:H306"/>
  </sortState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FB87-3CD0-4615-B942-761491065069}">
  <sheetPr>
    <outlinePr summaryBelow="0" summaryRight="0"/>
  </sheetPr>
  <dimension ref="A1:AE200"/>
  <sheetViews>
    <sheetView workbookViewId="0">
      <pane ySplit="1" topLeftCell="A2" activePane="bottomLeft" state="frozen"/>
      <selection pane="bottomLeft"/>
    </sheetView>
  </sheetViews>
  <sheetFormatPr defaultColWidth="12.3828125" defaultRowHeight="12.45" outlineLevelCol="1" x14ac:dyDescent="0.3"/>
  <cols>
    <col min="1" max="1" width="11.61328125" style="3" bestFit="1" customWidth="1"/>
    <col min="2" max="2" width="15.15234375" style="3" bestFit="1" customWidth="1"/>
    <col min="3" max="3" width="7.15234375" style="3" bestFit="1" customWidth="1"/>
    <col min="4" max="4" width="4.15234375" style="3" bestFit="1" customWidth="1"/>
    <col min="5" max="5" width="28.3046875" style="3" bestFit="1" customWidth="1" collapsed="1"/>
    <col min="6" max="6" width="43.69140625" style="3" hidden="1" customWidth="1" outlineLevel="1"/>
    <col min="7" max="7" width="12" style="27" bestFit="1" customWidth="1"/>
    <col min="8" max="8" width="9.3828125" style="3" bestFit="1" customWidth="1"/>
    <col min="9" max="9" width="5.15234375" style="3" bestFit="1" customWidth="1"/>
    <col min="10" max="10" width="12.84375" style="15" bestFit="1" customWidth="1"/>
    <col min="11" max="16384" width="12.3828125" style="3"/>
  </cols>
  <sheetData>
    <row r="1" spans="1:31" s="10" customFormat="1" x14ac:dyDescent="0.3">
      <c r="A1" s="4" t="s">
        <v>7</v>
      </c>
      <c r="B1" s="4" t="s">
        <v>8</v>
      </c>
      <c r="C1" s="4" t="s">
        <v>3</v>
      </c>
      <c r="D1" s="4" t="s">
        <v>4</v>
      </c>
      <c r="E1" s="4" t="s">
        <v>5</v>
      </c>
      <c r="F1" s="4" t="s">
        <v>6</v>
      </c>
      <c r="G1" s="26" t="s">
        <v>9</v>
      </c>
      <c r="H1" s="4" t="s">
        <v>10</v>
      </c>
      <c r="I1" s="4" t="s">
        <v>11</v>
      </c>
      <c r="J1" s="14" t="s">
        <v>12</v>
      </c>
    </row>
    <row r="2" spans="1:31" x14ac:dyDescent="0.3">
      <c r="A2" s="3" t="s">
        <v>611</v>
      </c>
      <c r="B2" s="3" t="s">
        <v>225</v>
      </c>
      <c r="C2" s="3" t="s">
        <v>34</v>
      </c>
      <c r="D2" s="3">
        <v>49</v>
      </c>
      <c r="E2" t="s">
        <v>18</v>
      </c>
      <c r="F2" s="19" t="str">
        <f>A2&amp;B2&amp;C2&amp;E2</f>
        <v>AlyssaAndersonFUPPER VALLEY RUNNING CLUB</v>
      </c>
      <c r="G2" s="11">
        <v>3.3159722222222222E-2</v>
      </c>
      <c r="H2" s="19">
        <f>IF(C2="F",VLOOKUP(D2,'F 10K Road'!$A$2:$B$101,2,FALSE)*G2,VLOOKUP(D2,'M 10K Road'!$A$2:$B$101,2,FALSE)*G2)</f>
        <v>2.9581788194444444E-2</v>
      </c>
      <c r="I2" s="20">
        <f>COUNTIFS($C$2:$C$300,C2,$H$2:$H$300,"&lt;"&amp;H2)+1</f>
        <v>1</v>
      </c>
      <c r="J2" s="21">
        <f>VLOOKUP(I2,'Point Table'!A:B,2,FALSE)</f>
        <v>100</v>
      </c>
    </row>
    <row r="3" spans="1:31" x14ac:dyDescent="0.3">
      <c r="A3" t="s">
        <v>301</v>
      </c>
      <c r="B3" t="s">
        <v>581</v>
      </c>
      <c r="C3" t="s">
        <v>34</v>
      </c>
      <c r="D3">
        <v>61</v>
      </c>
      <c r="E3" t="s">
        <v>18</v>
      </c>
      <c r="F3" s="19" t="str">
        <f>A3&amp;B3&amp;C3&amp;E3</f>
        <v>PamMooreFUPPER VALLEY RUNNING CLUB</v>
      </c>
      <c r="G3" s="11">
        <v>3.8761574074074073E-2</v>
      </c>
      <c r="H3" s="19">
        <f>IF(C3="F",VLOOKUP(D3,'F 10K Road'!$A$2:$B$101,2,FALSE)*G3,VLOOKUP(D3,'M 10K Road'!$A$2:$B$101,2,FALSE)*G3)</f>
        <v>2.9958820601851854E-2</v>
      </c>
      <c r="I3" s="20">
        <f t="shared" ref="I3:I61" si="0">COUNTIFS($C$2:$C$300,C3,$H$2:$H$300,"&lt;"&amp;H3)+1</f>
        <v>2</v>
      </c>
      <c r="J3" s="21">
        <f>VLOOKUP(I3,'Point Table'!A:B,2,FALSE)</f>
        <v>96</v>
      </c>
      <c r="K3" s="35"/>
      <c r="P3" s="6"/>
      <c r="Q3" s="6"/>
      <c r="R3" s="9"/>
      <c r="X3" s="2"/>
      <c r="AB3" s="2"/>
      <c r="AC3" s="2"/>
      <c r="AD3" s="2"/>
      <c r="AE3" s="2"/>
    </row>
    <row r="4" spans="1:31" x14ac:dyDescent="0.3">
      <c r="A4" t="s">
        <v>573</v>
      </c>
      <c r="B4" t="s">
        <v>574</v>
      </c>
      <c r="C4" t="s">
        <v>34</v>
      </c>
      <c r="D4">
        <v>13</v>
      </c>
      <c r="E4" t="s">
        <v>18</v>
      </c>
      <c r="F4" s="19" t="str">
        <f>A4&amp;B4&amp;C4&amp;E4</f>
        <v>JillianCampbellFUPPER VALLEY RUNNING CLUB</v>
      </c>
      <c r="G4" s="11">
        <v>3.3645833333333333E-2</v>
      </c>
      <c r="H4" s="19">
        <f>IF(C4="F",VLOOKUP(D4,'F 10K Road'!$A$2:$B$101,2,FALSE)*G4,VLOOKUP(D4,'M 10K Road'!$A$2:$B$101,2,FALSE)*G4)</f>
        <v>3.3645833333333333E-2</v>
      </c>
      <c r="I4" s="20">
        <f t="shared" si="0"/>
        <v>3</v>
      </c>
      <c r="J4" s="21">
        <f>VLOOKUP(I4,'Point Table'!A:B,2,FALSE)</f>
        <v>92</v>
      </c>
      <c r="K4" s="35"/>
      <c r="P4" s="6"/>
      <c r="Q4" s="6"/>
      <c r="R4" s="9"/>
      <c r="X4" s="2"/>
      <c r="AB4" s="2"/>
      <c r="AC4" s="2"/>
      <c r="AD4" s="2"/>
      <c r="AE4" s="2"/>
    </row>
    <row r="5" spans="1:31" x14ac:dyDescent="0.3">
      <c r="A5" t="s">
        <v>579</v>
      </c>
      <c r="B5" t="s">
        <v>580</v>
      </c>
      <c r="C5" t="s">
        <v>34</v>
      </c>
      <c r="D5">
        <v>34</v>
      </c>
      <c r="E5" t="s">
        <v>18</v>
      </c>
      <c r="F5" s="19" t="str">
        <f>A5&amp;B5&amp;C5&amp;E5</f>
        <v>LaurenPalletFUPPER VALLEY RUNNING CLUB</v>
      </c>
      <c r="G5" s="11">
        <v>3.6377314814814814E-2</v>
      </c>
      <c r="H5" s="19">
        <f>IF(C5="F",VLOOKUP(D5,'F 10K Road'!$A$2:$B$101,2,FALSE)*G5,VLOOKUP(D5,'M 10K Road'!$A$2:$B$101,2,FALSE)*G5)</f>
        <v>3.5980802083333333E-2</v>
      </c>
      <c r="I5" s="20">
        <f t="shared" si="0"/>
        <v>4</v>
      </c>
      <c r="J5" s="21">
        <f>VLOOKUP(I5,'Point Table'!A:B,2,FALSE)</f>
        <v>88</v>
      </c>
      <c r="K5" s="35"/>
      <c r="P5" s="6"/>
      <c r="Q5" s="6"/>
      <c r="R5" s="9"/>
      <c r="X5" s="2"/>
      <c r="AB5" s="2"/>
      <c r="AC5" s="2"/>
      <c r="AD5" s="2"/>
      <c r="AE5" s="2"/>
    </row>
    <row r="6" spans="1:31" x14ac:dyDescent="0.3">
      <c r="A6" t="s">
        <v>587</v>
      </c>
      <c r="B6" t="s">
        <v>588</v>
      </c>
      <c r="C6" t="s">
        <v>34</v>
      </c>
      <c r="D6">
        <v>46</v>
      </c>
      <c r="E6" t="s">
        <v>18</v>
      </c>
      <c r="F6" s="19" t="str">
        <f>A6&amp;B6&amp;C6&amp;E6</f>
        <v>AndreaGrayFUPPER VALLEY RUNNING CLUB</v>
      </c>
      <c r="G6" s="11">
        <v>4.0925925925925928E-2</v>
      </c>
      <c r="H6" s="19">
        <f>IF(C6="F",VLOOKUP(D6,'F 10K Road'!$A$2:$B$101,2,FALSE)*G6,VLOOKUP(D6,'M 10K Road'!$A$2:$B$101,2,FALSE)*G6)</f>
        <v>3.7631388888888888E-2</v>
      </c>
      <c r="I6" s="20">
        <f t="shared" si="0"/>
        <v>5</v>
      </c>
      <c r="J6" s="21">
        <f>VLOOKUP(I6,'Point Table'!A:B,2,FALSE)</f>
        <v>84</v>
      </c>
      <c r="K6" s="35"/>
      <c r="P6" s="6"/>
      <c r="Q6" s="6"/>
      <c r="R6" s="9"/>
      <c r="X6" s="2"/>
      <c r="AB6" s="2"/>
      <c r="AC6" s="2"/>
      <c r="AD6" s="2"/>
      <c r="AE6" s="2"/>
    </row>
    <row r="7" spans="1:31" x14ac:dyDescent="0.3">
      <c r="A7" t="s">
        <v>91</v>
      </c>
      <c r="B7" t="s">
        <v>92</v>
      </c>
      <c r="C7" t="s">
        <v>34</v>
      </c>
      <c r="D7">
        <v>56</v>
      </c>
      <c r="E7" t="s">
        <v>16</v>
      </c>
      <c r="F7" s="19" t="str">
        <f>A7&amp;B7&amp;C7&amp;E7</f>
        <v>CariHoglundFGREATER DERRY TRACK CLUB</v>
      </c>
      <c r="G7" s="11">
        <v>4.6504629629629632E-2</v>
      </c>
      <c r="H7" s="19">
        <f>IF(C7="F",VLOOKUP(D7,'F 10K Road'!$A$2:$B$101,2,FALSE)*G7,VLOOKUP(D7,'M 10K Road'!$A$2:$B$101,2,FALSE)*G7)</f>
        <v>3.8254708333333338E-2</v>
      </c>
      <c r="I7" s="20">
        <f t="shared" si="0"/>
        <v>6</v>
      </c>
      <c r="J7" s="21">
        <f>VLOOKUP(I7,'Point Table'!A:B,2,FALSE)</f>
        <v>80</v>
      </c>
      <c r="K7" s="35"/>
      <c r="P7" s="6"/>
      <c r="Q7" s="6"/>
      <c r="R7" s="9"/>
      <c r="X7" s="2"/>
      <c r="AB7" s="2"/>
      <c r="AC7" s="2"/>
      <c r="AD7" s="2"/>
      <c r="AE7" s="2"/>
    </row>
    <row r="8" spans="1:31" x14ac:dyDescent="0.3">
      <c r="A8" t="s">
        <v>360</v>
      </c>
      <c r="B8" t="s">
        <v>592</v>
      </c>
      <c r="C8" t="s">
        <v>34</v>
      </c>
      <c r="D8">
        <v>58</v>
      </c>
      <c r="E8" t="s">
        <v>18</v>
      </c>
      <c r="F8" s="19" t="str">
        <f>A8&amp;B8&amp;C8&amp;E8</f>
        <v>KellyHealeyFUPPER VALLEY RUNNING CLUB</v>
      </c>
      <c r="G8" s="11">
        <v>4.9282407407407407E-2</v>
      </c>
      <c r="H8" s="19">
        <f>IF(C8="F",VLOOKUP(D8,'F 10K Road'!$A$2:$B$101,2,FALSE)*G8,VLOOKUP(D8,'M 10K Road'!$A$2:$B$101,2,FALSE)*G8)</f>
        <v>3.9558988425925923E-2</v>
      </c>
      <c r="I8" s="20">
        <f t="shared" si="0"/>
        <v>7</v>
      </c>
      <c r="J8" s="21">
        <f>VLOOKUP(I8,'Point Table'!A:B,2,FALSE)</f>
        <v>76</v>
      </c>
      <c r="K8" s="35"/>
      <c r="P8" s="6"/>
      <c r="Q8" s="6"/>
      <c r="R8" s="9"/>
      <c r="X8" s="2"/>
      <c r="AB8" s="2"/>
      <c r="AC8" s="2"/>
      <c r="AD8" s="2"/>
      <c r="AE8" s="2"/>
    </row>
    <row r="9" spans="1:31" x14ac:dyDescent="0.3">
      <c r="A9" t="s">
        <v>584</v>
      </c>
      <c r="B9" t="s">
        <v>165</v>
      </c>
      <c r="C9" t="s">
        <v>34</v>
      </c>
      <c r="D9">
        <v>34</v>
      </c>
      <c r="E9" t="s">
        <v>18</v>
      </c>
      <c r="F9" s="19" t="str">
        <f>A9&amp;B9&amp;C9&amp;E9</f>
        <v>DanilleDunnFUPPER VALLEY RUNNING CLUB</v>
      </c>
      <c r="G9" s="11">
        <v>0.04</v>
      </c>
      <c r="H9" s="19">
        <f>IF(C9="F",VLOOKUP(D9,'F 10K Road'!$A$2:$B$101,2,FALSE)*G9,VLOOKUP(D9,'M 10K Road'!$A$2:$B$101,2,FALSE)*G9)</f>
        <v>3.9564000000000002E-2</v>
      </c>
      <c r="I9" s="20">
        <f t="shared" si="0"/>
        <v>8</v>
      </c>
      <c r="J9" s="21">
        <f>VLOOKUP(I9,'Point Table'!A:B,2,FALSE)</f>
        <v>72</v>
      </c>
      <c r="K9" s="35"/>
      <c r="P9" s="6"/>
      <c r="Q9" s="6"/>
      <c r="R9" s="9"/>
      <c r="X9" s="2"/>
      <c r="AB9" s="2"/>
      <c r="AC9" s="2"/>
      <c r="AD9" s="2"/>
      <c r="AE9" s="2"/>
    </row>
    <row r="10" spans="1:31" x14ac:dyDescent="0.3">
      <c r="A10" s="3" t="s">
        <v>609</v>
      </c>
      <c r="B10" s="3" t="s">
        <v>610</v>
      </c>
      <c r="C10" s="3" t="s">
        <v>34</v>
      </c>
      <c r="D10" s="3">
        <v>57</v>
      </c>
      <c r="E10" t="s">
        <v>18</v>
      </c>
      <c r="F10" s="19" t="str">
        <f>A10&amp;B10&amp;C10&amp;E10</f>
        <v>JunhieOhFUPPER VALLEY RUNNING CLUB</v>
      </c>
      <c r="G10" s="11">
        <v>4.9166666666666664E-2</v>
      </c>
      <c r="H10" s="19">
        <f>IF(C10="F",VLOOKUP(D10,'F 10K Road'!$A$2:$B$101,2,FALSE)*G10,VLOOKUP(D10,'M 10K Road'!$A$2:$B$101,2,FALSE)*G10)</f>
        <v>3.9952833333333333E-2</v>
      </c>
      <c r="I10" s="20">
        <f t="shared" si="0"/>
        <v>9</v>
      </c>
      <c r="J10" s="21">
        <f>VLOOKUP(I10,'Point Table'!A:B,2,FALSE)</f>
        <v>68</v>
      </c>
    </row>
    <row r="11" spans="1:31" x14ac:dyDescent="0.3">
      <c r="A11" t="s">
        <v>593</v>
      </c>
      <c r="B11" t="s">
        <v>594</v>
      </c>
      <c r="C11" t="s">
        <v>34</v>
      </c>
      <c r="D11">
        <v>51</v>
      </c>
      <c r="E11" t="s">
        <v>18</v>
      </c>
      <c r="F11" s="19" t="str">
        <f>A11&amp;B11&amp;C11&amp;E11</f>
        <v>HeleneSistiFUPPER VALLEY RUNNING CLUB</v>
      </c>
      <c r="G11" s="11">
        <v>4.5856481481481484E-2</v>
      </c>
      <c r="H11" s="19">
        <f>IF(C11="F",VLOOKUP(D11,'F 10K Road'!$A$2:$B$101,2,FALSE)*G11,VLOOKUP(D11,'M 10K Road'!$A$2:$B$101,2,FALSE)*G11)</f>
        <v>4.00006087962963E-2</v>
      </c>
      <c r="I11" s="20">
        <f t="shared" si="0"/>
        <v>10</v>
      </c>
      <c r="J11" s="21">
        <f>VLOOKUP(I11,'Point Table'!A:B,2,FALSE)</f>
        <v>64</v>
      </c>
      <c r="K11" s="35"/>
      <c r="P11" s="6"/>
      <c r="Q11" s="6"/>
      <c r="R11" s="9"/>
      <c r="X11" s="2"/>
      <c r="AB11" s="2"/>
      <c r="AC11" s="2"/>
      <c r="AD11" s="2"/>
      <c r="AE11" s="2"/>
    </row>
    <row r="12" spans="1:31" x14ac:dyDescent="0.3">
      <c r="A12" t="s">
        <v>585</v>
      </c>
      <c r="B12" t="s">
        <v>586</v>
      </c>
      <c r="C12" t="s">
        <v>34</v>
      </c>
      <c r="D12">
        <v>27</v>
      </c>
      <c r="E12" t="s">
        <v>18</v>
      </c>
      <c r="F12" s="19" t="str">
        <f>A12&amp;B12&amp;C12&amp;E12</f>
        <v>AbigailSykesFUPPER VALLEY RUNNING CLUB</v>
      </c>
      <c r="G12" s="11">
        <v>4.010416666666667E-2</v>
      </c>
      <c r="H12" s="19">
        <f>IF(C12="F",VLOOKUP(D12,'F 10K Road'!$A$2:$B$101,2,FALSE)*G12,VLOOKUP(D12,'M 10K Road'!$A$2:$B$101,2,FALSE)*G12)</f>
        <v>4.010416666666667E-2</v>
      </c>
      <c r="I12" s="20">
        <f t="shared" si="0"/>
        <v>11</v>
      </c>
      <c r="J12" s="21">
        <f>VLOOKUP(I12,'Point Table'!A:B,2,FALSE)</f>
        <v>61</v>
      </c>
      <c r="K12" s="35"/>
      <c r="P12" s="6"/>
      <c r="Q12" s="6"/>
      <c r="R12" s="9"/>
      <c r="X12" s="2"/>
      <c r="AB12" s="2"/>
      <c r="AC12" s="2"/>
      <c r="AD12" s="2"/>
      <c r="AE12" s="2"/>
    </row>
    <row r="13" spans="1:31" x14ac:dyDescent="0.3">
      <c r="A13" s="3" t="s">
        <v>607</v>
      </c>
      <c r="B13" s="3" t="s">
        <v>608</v>
      </c>
      <c r="C13" s="3" t="s">
        <v>34</v>
      </c>
      <c r="D13" s="3">
        <v>42</v>
      </c>
      <c r="E13" t="s">
        <v>18</v>
      </c>
      <c r="F13" s="19" t="str">
        <f>A13&amp;B13&amp;C13&amp;E13</f>
        <v>ViolaStoermerFUPPER VALLEY RUNNING CLUB</v>
      </c>
      <c r="G13" s="11">
        <v>4.2500000000000003E-2</v>
      </c>
      <c r="H13" s="19">
        <f>IF(C13="F",VLOOKUP(D13,'F 10K Road'!$A$2:$B$101,2,FALSE)*G13,VLOOKUP(D13,'M 10K Road'!$A$2:$B$101,2,FALSE)*G13)</f>
        <v>4.0370750000000004E-2</v>
      </c>
      <c r="I13" s="20">
        <f t="shared" si="0"/>
        <v>12</v>
      </c>
      <c r="J13" s="21">
        <f>VLOOKUP(I13,'Point Table'!A:B,2,FALSE)</f>
        <v>58</v>
      </c>
    </row>
    <row r="14" spans="1:31" x14ac:dyDescent="0.3">
      <c r="A14" t="s">
        <v>268</v>
      </c>
      <c r="B14" t="s">
        <v>217</v>
      </c>
      <c r="C14" t="s">
        <v>34</v>
      </c>
      <c r="D14">
        <v>69</v>
      </c>
      <c r="E14" t="s">
        <v>16</v>
      </c>
      <c r="F14" s="19" t="str">
        <f>A14&amp;B14&amp;C14&amp;E14</f>
        <v>BevSomogieFGREATER DERRY TRACK CLUB</v>
      </c>
      <c r="G14" s="11">
        <v>5.9016203703703703E-2</v>
      </c>
      <c r="H14" s="19">
        <f>IF(C14="F",VLOOKUP(D14,'F 10K Road'!$A$2:$B$101,2,FALSE)*G14,VLOOKUP(D14,'M 10K Road'!$A$2:$B$101,2,FALSE)*G14)</f>
        <v>4.092183564814815E-2</v>
      </c>
      <c r="I14" s="20">
        <f t="shared" si="0"/>
        <v>13</v>
      </c>
      <c r="J14" s="21">
        <f>VLOOKUP(I14,'Point Table'!A:B,2,FALSE)</f>
        <v>55</v>
      </c>
      <c r="K14" s="35"/>
      <c r="P14" s="6"/>
      <c r="Q14" s="6"/>
      <c r="R14" s="9"/>
      <c r="X14" s="2"/>
      <c r="AB14" s="2"/>
      <c r="AC14" s="2"/>
      <c r="AD14" s="2"/>
      <c r="AE14" s="2"/>
    </row>
    <row r="15" spans="1:31" x14ac:dyDescent="0.3">
      <c r="A15" t="s">
        <v>89</v>
      </c>
      <c r="B15" t="s">
        <v>90</v>
      </c>
      <c r="C15" t="s">
        <v>34</v>
      </c>
      <c r="D15">
        <v>48</v>
      </c>
      <c r="E15" t="s">
        <v>16</v>
      </c>
      <c r="F15" s="19" t="str">
        <f>A15&amp;B15&amp;C15&amp;E15</f>
        <v>ElizabethBusteedFGREATER DERRY TRACK CLUB</v>
      </c>
      <c r="G15" s="11">
        <v>4.5821759259259257E-2</v>
      </c>
      <c r="H15" s="19">
        <f>IF(C15="F",VLOOKUP(D15,'F 10K Road'!$A$2:$B$101,2,FALSE)*G15,VLOOKUP(D15,'M 10K Road'!$A$2:$B$101,2,FALSE)*G15)</f>
        <v>4.131748032407407E-2</v>
      </c>
      <c r="I15" s="20">
        <f t="shared" si="0"/>
        <v>14</v>
      </c>
      <c r="J15" s="21">
        <f>VLOOKUP(I15,'Point Table'!A:B,2,FALSE)</f>
        <v>52</v>
      </c>
      <c r="K15" s="35"/>
      <c r="P15" s="6"/>
      <c r="Q15" s="6"/>
      <c r="R15" s="9"/>
      <c r="X15" s="2"/>
      <c r="AB15" s="2"/>
      <c r="AC15" s="2"/>
      <c r="AD15" s="2"/>
      <c r="AE15" s="2"/>
    </row>
    <row r="16" spans="1:31" x14ac:dyDescent="0.3">
      <c r="A16" t="s">
        <v>595</v>
      </c>
      <c r="B16" t="s">
        <v>596</v>
      </c>
      <c r="C16" t="s">
        <v>34</v>
      </c>
      <c r="D16">
        <v>50</v>
      </c>
      <c r="E16" t="s">
        <v>18</v>
      </c>
      <c r="F16" s="19" t="str">
        <f>A16&amp;B16&amp;C16&amp;E16</f>
        <v>LisaColganFUPPER VALLEY RUNNING CLUB</v>
      </c>
      <c r="G16" s="11">
        <v>4.6886574074074074E-2</v>
      </c>
      <c r="H16" s="19">
        <f>IF(C16="F",VLOOKUP(D16,'F 10K Road'!$A$2:$B$101,2,FALSE)*G16,VLOOKUP(D16,'M 10K Road'!$A$2:$B$101,2,FALSE)*G16)</f>
        <v>4.1363335648148147E-2</v>
      </c>
      <c r="I16" s="20">
        <f t="shared" si="0"/>
        <v>15</v>
      </c>
      <c r="J16" s="21">
        <f>VLOOKUP(I16,'Point Table'!A:B,2,FALSE)</f>
        <v>49</v>
      </c>
      <c r="K16" s="35"/>
      <c r="P16" s="6"/>
      <c r="Q16" s="6"/>
      <c r="R16" s="9"/>
      <c r="X16" s="2"/>
      <c r="AB16" s="2"/>
      <c r="AC16" s="2"/>
      <c r="AD16" s="2"/>
      <c r="AE16" s="2"/>
    </row>
    <row r="17" spans="1:31" x14ac:dyDescent="0.3">
      <c r="A17" t="s">
        <v>78</v>
      </c>
      <c r="B17" t="s">
        <v>79</v>
      </c>
      <c r="C17" t="s">
        <v>34</v>
      </c>
      <c r="D17">
        <v>47</v>
      </c>
      <c r="E17" t="s">
        <v>16</v>
      </c>
      <c r="F17" s="19" t="str">
        <f>A17&amp;B17&amp;C17&amp;E17</f>
        <v>KirstenKortzFGREATER DERRY TRACK CLUB</v>
      </c>
      <c r="G17" s="11">
        <v>4.7534722222222221E-2</v>
      </c>
      <c r="H17" s="19">
        <f>IF(C17="F",VLOOKUP(D17,'F 10K Road'!$A$2:$B$101,2,FALSE)*G17,VLOOKUP(D17,'M 10K Road'!$A$2:$B$101,2,FALSE)*G17)</f>
        <v>4.3299378472222226E-2</v>
      </c>
      <c r="I17" s="20">
        <f t="shared" si="0"/>
        <v>16</v>
      </c>
      <c r="J17" s="21">
        <f>VLOOKUP(I17,'Point Table'!A:B,2,FALSE)</f>
        <v>46</v>
      </c>
      <c r="K17" s="35"/>
      <c r="P17" s="6"/>
      <c r="Q17" s="6"/>
      <c r="R17" s="9"/>
      <c r="X17" s="2"/>
      <c r="AB17" s="2"/>
      <c r="AC17" s="2"/>
      <c r="AD17" s="2"/>
      <c r="AE17" s="2"/>
    </row>
    <row r="18" spans="1:31" x14ac:dyDescent="0.3">
      <c r="A18" t="s">
        <v>125</v>
      </c>
      <c r="B18" t="s">
        <v>601</v>
      </c>
      <c r="C18" t="s">
        <v>34</v>
      </c>
      <c r="D18">
        <v>55</v>
      </c>
      <c r="E18" t="s">
        <v>18</v>
      </c>
      <c r="F18" s="19" t="str">
        <f>A18&amp;B18&amp;C18&amp;E18</f>
        <v>LoriHillFUPPER VALLEY RUNNING CLUB</v>
      </c>
      <c r="G18" s="11">
        <v>5.2708333333333336E-2</v>
      </c>
      <c r="H18" s="19">
        <f>IF(C18="F",VLOOKUP(D18,'F 10K Road'!$A$2:$B$101,2,FALSE)*G18,VLOOKUP(D18,'M 10K Road'!$A$2:$B$101,2,FALSE)*G18)</f>
        <v>4.38796875E-2</v>
      </c>
      <c r="I18" s="20">
        <f t="shared" si="0"/>
        <v>17</v>
      </c>
      <c r="J18" s="21">
        <f>VLOOKUP(I18,'Point Table'!A:B,2,FALSE)</f>
        <v>43</v>
      </c>
      <c r="K18" s="35"/>
      <c r="P18" s="6"/>
      <c r="Q18" s="6"/>
      <c r="R18" s="9"/>
      <c r="X18" s="2"/>
      <c r="AB18" s="2"/>
      <c r="AC18" s="2"/>
      <c r="AD18" s="2"/>
      <c r="AE18" s="2"/>
    </row>
    <row r="19" spans="1:31" x14ac:dyDescent="0.3">
      <c r="A19" t="s">
        <v>103</v>
      </c>
      <c r="B19" t="s">
        <v>104</v>
      </c>
      <c r="C19" t="s">
        <v>34</v>
      </c>
      <c r="D19">
        <v>43</v>
      </c>
      <c r="E19" t="s">
        <v>16</v>
      </c>
      <c r="F19" s="19" t="str">
        <f>A19&amp;B19&amp;C19&amp;E19</f>
        <v>SharonPetersonFGREATER DERRY TRACK CLUB</v>
      </c>
      <c r="G19" s="11">
        <v>4.8402777777777781E-2</v>
      </c>
      <c r="H19" s="19">
        <f>IF(C19="F",VLOOKUP(D19,'F 10K Road'!$A$2:$B$101,2,FALSE)*G19,VLOOKUP(D19,'M 10K Road'!$A$2:$B$101,2,FALSE)*G19)</f>
        <v>4.563897916666667E-2</v>
      </c>
      <c r="I19" s="20">
        <f t="shared" si="0"/>
        <v>18</v>
      </c>
      <c r="J19" s="21">
        <f>VLOOKUP(I19,'Point Table'!A:B,2,FALSE)</f>
        <v>40</v>
      </c>
      <c r="K19" s="35"/>
      <c r="P19" s="6"/>
      <c r="Q19" s="6"/>
      <c r="R19" s="9"/>
      <c r="X19" s="2"/>
      <c r="AB19" s="2"/>
      <c r="AC19" s="2"/>
      <c r="AD19" s="2"/>
      <c r="AE19" s="2"/>
    </row>
    <row r="20" spans="1:31" x14ac:dyDescent="0.3">
      <c r="A20" t="s">
        <v>118</v>
      </c>
      <c r="B20" t="s">
        <v>119</v>
      </c>
      <c r="C20" t="s">
        <v>34</v>
      </c>
      <c r="D20">
        <v>45</v>
      </c>
      <c r="E20" t="s">
        <v>17</v>
      </c>
      <c r="F20" s="19" t="str">
        <f>A20&amp;B20&amp;C20&amp;E20</f>
        <v>MalissaKnightFMILLENNIUM RUNNING</v>
      </c>
      <c r="G20" s="11">
        <v>5.5474537037037037E-2</v>
      </c>
      <c r="H20" s="19">
        <f>IF(C20="F",VLOOKUP(D20,'F 10K Road'!$A$2:$B$101,2,FALSE)*G20,VLOOKUP(D20,'M 10K Road'!$A$2:$B$101,2,FALSE)*G20)</f>
        <v>5.1469275462962961E-2</v>
      </c>
      <c r="I20" s="20">
        <f t="shared" si="0"/>
        <v>19</v>
      </c>
      <c r="J20" s="21">
        <f>VLOOKUP(I20,'Point Table'!A:B,2,FALSE)</f>
        <v>37</v>
      </c>
      <c r="K20" s="35"/>
      <c r="P20" s="6"/>
      <c r="Q20" s="6"/>
      <c r="R20" s="9"/>
      <c r="X20" s="2"/>
      <c r="AB20" s="2"/>
      <c r="AC20" s="2"/>
      <c r="AD20" s="2"/>
      <c r="AE20" s="2"/>
    </row>
    <row r="21" spans="1:31" x14ac:dyDescent="0.3">
      <c r="A21" t="s">
        <v>141</v>
      </c>
      <c r="B21" t="s">
        <v>142</v>
      </c>
      <c r="C21" t="s">
        <v>34</v>
      </c>
      <c r="D21">
        <v>51</v>
      </c>
      <c r="E21" t="s">
        <v>17</v>
      </c>
      <c r="F21" s="19" t="str">
        <f>A21&amp;B21&amp;C21&amp;E21</f>
        <v>CaremBennettFMILLENNIUM RUNNING</v>
      </c>
      <c r="G21" s="11">
        <v>6.2465277777777779E-2</v>
      </c>
      <c r="H21" s="19">
        <f>IF(C21="F",VLOOKUP(D21,'F 10K Road'!$A$2:$B$101,2,FALSE)*G21,VLOOKUP(D21,'M 10K Road'!$A$2:$B$101,2,FALSE)*G21)</f>
        <v>5.4488461805555555E-2</v>
      </c>
      <c r="I21" s="20">
        <f t="shared" si="0"/>
        <v>20</v>
      </c>
      <c r="J21" s="21">
        <f>VLOOKUP(I21,'Point Table'!A:B,2,FALSE)</f>
        <v>34</v>
      </c>
      <c r="K21" s="35"/>
      <c r="P21" s="6"/>
      <c r="Q21" s="6"/>
      <c r="R21" s="9"/>
      <c r="X21" s="2"/>
      <c r="AB21" s="2"/>
      <c r="AC21" s="2"/>
      <c r="AD21" s="2"/>
      <c r="AE21" s="2"/>
    </row>
    <row r="22" spans="1:31" x14ac:dyDescent="0.3">
      <c r="A22" t="s">
        <v>497</v>
      </c>
      <c r="B22" t="s">
        <v>603</v>
      </c>
      <c r="C22" t="s">
        <v>34</v>
      </c>
      <c r="D22">
        <v>40</v>
      </c>
      <c r="E22" t="s">
        <v>18</v>
      </c>
      <c r="F22" s="19" t="str">
        <f>A22&amp;B22&amp;C22&amp;E22</f>
        <v>MeganCrossFUPPER VALLEY RUNNING CLUB</v>
      </c>
      <c r="G22" s="11">
        <v>7.3148148148148143E-2</v>
      </c>
      <c r="H22" s="19">
        <f>IF(C22="F",VLOOKUP(D22,'F 10K Road'!$A$2:$B$101,2,FALSE)*G22,VLOOKUP(D22,'M 10K Road'!$A$2:$B$101,2,FALSE)*G22)</f>
        <v>7.039046296296296E-2</v>
      </c>
      <c r="I22" s="20">
        <f t="shared" si="0"/>
        <v>21</v>
      </c>
      <c r="J22" s="21">
        <f>VLOOKUP(I22,'Point Table'!A:B,2,FALSE)</f>
        <v>32</v>
      </c>
      <c r="K22" s="35"/>
      <c r="P22" s="6"/>
      <c r="Q22" s="6"/>
      <c r="R22" s="9"/>
      <c r="X22" s="2"/>
      <c r="AB22" s="2"/>
      <c r="AC22" s="2"/>
      <c r="AD22" s="2"/>
      <c r="AE22" s="2"/>
    </row>
    <row r="23" spans="1:31" x14ac:dyDescent="0.3">
      <c r="A23" t="s">
        <v>116</v>
      </c>
      <c r="B23" t="s">
        <v>517</v>
      </c>
      <c r="C23" t="s">
        <v>34</v>
      </c>
      <c r="D23">
        <v>61</v>
      </c>
      <c r="E23" t="s">
        <v>17</v>
      </c>
      <c r="F23" s="19" t="str">
        <f>A23&amp;B23&amp;C23&amp;E23</f>
        <v>MichelleShea La SalaFMILLENNIUM RUNNING</v>
      </c>
      <c r="G23" s="11">
        <v>9.4236111111111118E-2</v>
      </c>
      <c r="H23" s="19">
        <f>IF(C23="F",VLOOKUP(D23,'F 10K Road'!$A$2:$B$101,2,FALSE)*G23,VLOOKUP(D23,'M 10K Road'!$A$2:$B$101,2,FALSE)*G23)</f>
        <v>7.2835090277777792E-2</v>
      </c>
      <c r="I23" s="20">
        <f t="shared" si="0"/>
        <v>22</v>
      </c>
      <c r="J23" s="21">
        <f>VLOOKUP(I23,'Point Table'!A:B,2,FALSE)</f>
        <v>30</v>
      </c>
      <c r="K23" s="35"/>
      <c r="P23" s="6"/>
      <c r="Q23" s="6"/>
      <c r="R23" s="9"/>
      <c r="X23" s="2"/>
      <c r="AB23" s="2"/>
      <c r="AC23" s="2"/>
      <c r="AD23" s="2"/>
      <c r="AE23" s="2"/>
    </row>
    <row r="24" spans="1:31" x14ac:dyDescent="0.3">
      <c r="A24" t="s">
        <v>150</v>
      </c>
      <c r="B24" t="s">
        <v>151</v>
      </c>
      <c r="C24" t="s">
        <v>34</v>
      </c>
      <c r="D24">
        <v>57</v>
      </c>
      <c r="E24" t="s">
        <v>17</v>
      </c>
      <c r="F24" s="19" t="str">
        <f>A24&amp;B24&amp;C24&amp;E24</f>
        <v>JaneCottrellFMILLENNIUM RUNNING</v>
      </c>
      <c r="G24" s="11">
        <v>9.4386574074074067E-2</v>
      </c>
      <c r="H24" s="19">
        <f>IF(C24="F",VLOOKUP(D24,'F 10K Road'!$A$2:$B$101,2,FALSE)*G24,VLOOKUP(D24,'M 10K Road'!$A$2:$B$101,2,FALSE)*G24)</f>
        <v>7.6698530092592587E-2</v>
      </c>
      <c r="I24" s="20">
        <f t="shared" si="0"/>
        <v>23</v>
      </c>
      <c r="J24" s="21">
        <f>VLOOKUP(I24,'Point Table'!A:B,2,FALSE)</f>
        <v>28</v>
      </c>
      <c r="K24" s="35"/>
      <c r="P24" s="6"/>
      <c r="Q24" s="6"/>
      <c r="R24" s="9"/>
      <c r="X24" s="2"/>
      <c r="AB24" s="2"/>
      <c r="AC24" s="2"/>
      <c r="AD24" s="2"/>
      <c r="AE24" s="2"/>
    </row>
    <row r="25" spans="1:31" x14ac:dyDescent="0.3">
      <c r="A25" t="s">
        <v>153</v>
      </c>
      <c r="B25" t="s">
        <v>331</v>
      </c>
      <c r="C25" t="s">
        <v>34</v>
      </c>
      <c r="D25">
        <v>57</v>
      </c>
      <c r="E25" t="s">
        <v>17</v>
      </c>
      <c r="F25" s="19" t="str">
        <f>A25&amp;B25&amp;C25&amp;E25</f>
        <v>HollyMandigo-AlyFMILLENNIUM RUNNING</v>
      </c>
      <c r="G25" s="11">
        <v>9.4386574074074067E-2</v>
      </c>
      <c r="H25" s="19">
        <f>IF(C25="F",VLOOKUP(D25,'F 10K Road'!$A$2:$B$101,2,FALSE)*G25,VLOOKUP(D25,'M 10K Road'!$A$2:$B$101,2,FALSE)*G25)</f>
        <v>7.6698530092592587E-2</v>
      </c>
      <c r="I25" s="20">
        <f t="shared" si="0"/>
        <v>23</v>
      </c>
      <c r="J25" s="21">
        <f>VLOOKUP(I25,'Point Table'!A:B,2,FALSE)</f>
        <v>28</v>
      </c>
      <c r="K25" s="35"/>
      <c r="P25" s="6"/>
      <c r="Q25" s="6"/>
      <c r="R25" s="9"/>
      <c r="X25" s="2"/>
      <c r="AB25" s="2"/>
      <c r="AC25" s="2"/>
      <c r="AD25" s="2"/>
      <c r="AE25" s="2"/>
    </row>
    <row r="26" spans="1:31" x14ac:dyDescent="0.3">
      <c r="A26" t="s">
        <v>155</v>
      </c>
      <c r="B26" t="s">
        <v>156</v>
      </c>
      <c r="C26" t="s">
        <v>34</v>
      </c>
      <c r="D26">
        <v>49</v>
      </c>
      <c r="E26" t="s">
        <v>17</v>
      </c>
      <c r="F26" s="19" t="str">
        <f>A26&amp;B26&amp;C26&amp;E26</f>
        <v>KatieMillsFMILLENNIUM RUNNING</v>
      </c>
      <c r="G26" s="11">
        <v>9.4386574074074067E-2</v>
      </c>
      <c r="H26" s="19">
        <f>IF(C26="F",VLOOKUP(D26,'F 10K Road'!$A$2:$B$101,2,FALSE)*G26,VLOOKUP(D26,'M 10K Road'!$A$2:$B$101,2,FALSE)*G26)</f>
        <v>8.4202262731481473E-2</v>
      </c>
      <c r="I26" s="20">
        <f t="shared" si="0"/>
        <v>25</v>
      </c>
      <c r="J26" s="21">
        <f>VLOOKUP(I26,'Point Table'!A:B,2,FALSE)</f>
        <v>24</v>
      </c>
      <c r="K26" s="35"/>
      <c r="P26" s="6"/>
      <c r="Q26" s="6"/>
      <c r="R26" s="9"/>
      <c r="X26" s="2"/>
      <c r="AB26" s="2"/>
      <c r="AC26" s="2"/>
      <c r="AD26" s="2"/>
      <c r="AE26" s="2"/>
    </row>
    <row r="27" spans="1:31" x14ac:dyDescent="0.3">
      <c r="A27" t="s">
        <v>46</v>
      </c>
      <c r="B27" t="s">
        <v>47</v>
      </c>
      <c r="C27" t="s">
        <v>37</v>
      </c>
      <c r="D27">
        <v>57</v>
      </c>
      <c r="E27" t="s">
        <v>15</v>
      </c>
      <c r="F27" s="19" t="str">
        <f>A27&amp;B27&amp;C27&amp;E27</f>
        <v>MichaelO'NeillMGATE CITY STRIDERS</v>
      </c>
      <c r="G27" s="11">
        <v>3.30787037037037E-2</v>
      </c>
      <c r="H27" s="19">
        <f>IF(C27="F",VLOOKUP(D27,'F 10K Road'!$A$2:$B$101,2,FALSE)*G27,VLOOKUP(D27,'M 10K Road'!$A$2:$B$101,2,FALSE)*G27)</f>
        <v>2.7657104166666661E-2</v>
      </c>
      <c r="I27" s="20">
        <f t="shared" si="0"/>
        <v>1</v>
      </c>
      <c r="J27" s="21">
        <f>VLOOKUP(I27,'Point Table'!A:B,2,FALSE)</f>
        <v>100</v>
      </c>
      <c r="K27" s="35"/>
      <c r="P27" s="6"/>
      <c r="Q27" s="6"/>
      <c r="R27" s="9"/>
      <c r="X27" s="2"/>
      <c r="AB27" s="2"/>
      <c r="AC27" s="2"/>
      <c r="AD27" s="2"/>
      <c r="AE27" s="2"/>
    </row>
    <row r="28" spans="1:31" x14ac:dyDescent="0.3">
      <c r="A28" t="s">
        <v>453</v>
      </c>
      <c r="B28" t="s">
        <v>570</v>
      </c>
      <c r="C28" t="s">
        <v>37</v>
      </c>
      <c r="D28">
        <v>52</v>
      </c>
      <c r="E28" t="s">
        <v>18</v>
      </c>
      <c r="F28" s="19" t="str">
        <f>A28&amp;B28&amp;C28&amp;E28</f>
        <v>DanSheaMUPPER VALLEY RUNNING CLUB</v>
      </c>
      <c r="G28" s="11">
        <v>3.2314814814814817E-2</v>
      </c>
      <c r="H28" s="19">
        <f>IF(C28="F",VLOOKUP(D28,'F 10K Road'!$A$2:$B$101,2,FALSE)*G28,VLOOKUP(D28,'M 10K Road'!$A$2:$B$101,2,FALSE)*G28)</f>
        <v>2.8230222222222226E-2</v>
      </c>
      <c r="I28" s="20">
        <f t="shared" si="0"/>
        <v>2</v>
      </c>
      <c r="J28" s="21">
        <f>VLOOKUP(I28,'Point Table'!A:B,2,FALSE)</f>
        <v>96</v>
      </c>
      <c r="K28" s="35"/>
      <c r="P28" s="6"/>
      <c r="Q28" s="6"/>
      <c r="R28" s="9"/>
      <c r="X28" s="2"/>
      <c r="AB28" s="2"/>
      <c r="AC28" s="2"/>
      <c r="AD28" s="2"/>
      <c r="AE28" s="2"/>
    </row>
    <row r="29" spans="1:31" x14ac:dyDescent="0.3">
      <c r="A29" t="s">
        <v>204</v>
      </c>
      <c r="B29" t="s">
        <v>526</v>
      </c>
      <c r="C29" t="s">
        <v>37</v>
      </c>
      <c r="D29">
        <v>61</v>
      </c>
      <c r="E29" t="s">
        <v>18</v>
      </c>
      <c r="F29" s="19" t="str">
        <f>A29&amp;B29&amp;C29&amp;E29</f>
        <v>JimWestrichMUPPER VALLEY RUNNING CLUB</v>
      </c>
      <c r="G29" s="11">
        <v>3.6342592592592593E-2</v>
      </c>
      <c r="H29" s="19">
        <f>IF(C29="F",VLOOKUP(D29,'F 10K Road'!$A$2:$B$101,2,FALSE)*G29,VLOOKUP(D29,'M 10K Road'!$A$2:$B$101,2,FALSE)*G29)</f>
        <v>2.9295763888888892E-2</v>
      </c>
      <c r="I29" s="20">
        <f t="shared" si="0"/>
        <v>3</v>
      </c>
      <c r="J29" s="21">
        <f>VLOOKUP(I29,'Point Table'!A:B,2,FALSE)</f>
        <v>92</v>
      </c>
      <c r="K29" s="35"/>
      <c r="P29" s="6"/>
      <c r="Q29" s="6"/>
      <c r="R29" s="9"/>
      <c r="X29" s="2"/>
      <c r="AB29" s="2"/>
      <c r="AC29" s="2"/>
      <c r="AD29" s="2"/>
      <c r="AE29" s="2"/>
    </row>
    <row r="30" spans="1:31" x14ac:dyDescent="0.3">
      <c r="A30" t="s">
        <v>49</v>
      </c>
      <c r="B30" t="s">
        <v>332</v>
      </c>
      <c r="C30" t="s">
        <v>37</v>
      </c>
      <c r="D30">
        <v>35</v>
      </c>
      <c r="E30" t="s">
        <v>15</v>
      </c>
      <c r="F30" s="19" t="str">
        <f>A30&amp;B30&amp;C30&amp;E30</f>
        <v>ThomasCantaraMGATE CITY STRIDERS</v>
      </c>
      <c r="G30" s="11">
        <v>2.9861111111111113E-2</v>
      </c>
      <c r="H30" s="19">
        <f>IF(C30="F",VLOOKUP(D30,'F 10K Road'!$A$2:$B$101,2,FALSE)*G30,VLOOKUP(D30,'M 10K Road'!$A$2:$B$101,2,FALSE)*G30)</f>
        <v>2.9589375000000001E-2</v>
      </c>
      <c r="I30" s="20">
        <f t="shared" si="0"/>
        <v>4</v>
      </c>
      <c r="J30" s="21">
        <f>VLOOKUP(I30,'Point Table'!A:B,2,FALSE)</f>
        <v>88</v>
      </c>
      <c r="K30" s="35"/>
      <c r="P30" s="6"/>
      <c r="Q30" s="6"/>
      <c r="R30" s="9"/>
      <c r="X30" s="2"/>
      <c r="AB30" s="2"/>
      <c r="AC30" s="2"/>
      <c r="AD30" s="2"/>
      <c r="AE30" s="2"/>
    </row>
    <row r="31" spans="1:31" x14ac:dyDescent="0.3">
      <c r="A31" t="s">
        <v>572</v>
      </c>
      <c r="B31" t="s">
        <v>138</v>
      </c>
      <c r="C31" t="s">
        <v>37</v>
      </c>
      <c r="D31">
        <v>49</v>
      </c>
      <c r="E31" t="s">
        <v>18</v>
      </c>
      <c r="F31" s="19" t="str">
        <f>A31&amp;B31&amp;C31&amp;E31</f>
        <v>ColinSmithMUPPER VALLEY RUNNING CLUB</v>
      </c>
      <c r="G31" s="11">
        <v>3.3298611111111112E-2</v>
      </c>
      <c r="H31" s="19">
        <f>IF(C31="F",VLOOKUP(D31,'F 10K Road'!$A$2:$B$101,2,FALSE)*G31,VLOOKUP(D31,'M 10K Road'!$A$2:$B$101,2,FALSE)*G31)</f>
        <v>2.9838885416666669E-2</v>
      </c>
      <c r="I31" s="20">
        <f t="shared" si="0"/>
        <v>5</v>
      </c>
      <c r="J31" s="21">
        <f>VLOOKUP(I31,'Point Table'!A:B,2,FALSE)</f>
        <v>84</v>
      </c>
      <c r="K31" s="35"/>
      <c r="P31" s="6"/>
      <c r="Q31" s="6"/>
      <c r="R31" s="9"/>
      <c r="X31" s="2"/>
      <c r="AB31" s="2"/>
      <c r="AC31" s="2"/>
      <c r="AD31" s="2"/>
      <c r="AE31" s="2"/>
    </row>
    <row r="32" spans="1:31" x14ac:dyDescent="0.3">
      <c r="A32" t="s">
        <v>63</v>
      </c>
      <c r="B32" t="s">
        <v>161</v>
      </c>
      <c r="C32" t="s">
        <v>37</v>
      </c>
      <c r="D32">
        <v>58</v>
      </c>
      <c r="E32" t="s">
        <v>16</v>
      </c>
      <c r="F32" s="19" t="str">
        <f>A32&amp;B32&amp;C32&amp;E32</f>
        <v>JohnMcGarryMGREATER DERRY TRACK CLUB</v>
      </c>
      <c r="G32" s="11">
        <v>3.6736111111111108E-2</v>
      </c>
      <c r="H32" s="19">
        <f>IF(C32="F",VLOOKUP(D32,'F 10K Road'!$A$2:$B$101,2,FALSE)*G32,VLOOKUP(D32,'M 10K Road'!$A$2:$B$101,2,FALSE)*G32)</f>
        <v>3.0439541666666663E-2</v>
      </c>
      <c r="I32" s="20">
        <f t="shared" si="0"/>
        <v>6</v>
      </c>
      <c r="J32" s="21">
        <f>VLOOKUP(I32,'Point Table'!A:B,2,FALSE)</f>
        <v>80</v>
      </c>
      <c r="K32" s="35"/>
      <c r="P32" s="6"/>
      <c r="Q32" s="6"/>
      <c r="R32" s="9"/>
      <c r="X32" s="2"/>
      <c r="AB32" s="2"/>
      <c r="AC32" s="2"/>
      <c r="AD32" s="2"/>
      <c r="AE32" s="2"/>
    </row>
    <row r="33" spans="1:31" x14ac:dyDescent="0.3">
      <c r="A33" t="s">
        <v>335</v>
      </c>
      <c r="B33" t="s">
        <v>569</v>
      </c>
      <c r="C33" t="s">
        <v>37</v>
      </c>
      <c r="D33">
        <v>30</v>
      </c>
      <c r="E33" t="s">
        <v>18</v>
      </c>
      <c r="F33" s="19" t="str">
        <f>A33&amp;B33&amp;C33&amp;E33</f>
        <v>AndrewEricksonMUPPER VALLEY RUNNING CLUB</v>
      </c>
      <c r="G33" s="11">
        <v>3.0949074074074073E-2</v>
      </c>
      <c r="H33" s="19">
        <f>IF(C33="F",VLOOKUP(D33,'F 10K Road'!$A$2:$B$101,2,FALSE)*G33,VLOOKUP(D33,'M 10K Road'!$A$2:$B$101,2,FALSE)*G33)</f>
        <v>3.0949074074074073E-2</v>
      </c>
      <c r="I33" s="20">
        <f t="shared" si="0"/>
        <v>7</v>
      </c>
      <c r="J33" s="21">
        <f>VLOOKUP(I33,'Point Table'!A:B,2,FALSE)</f>
        <v>76</v>
      </c>
      <c r="K33" s="35"/>
      <c r="P33" s="6"/>
      <c r="Q33" s="6"/>
      <c r="R33" s="9"/>
      <c r="X33" s="2"/>
      <c r="AB33" s="2"/>
      <c r="AC33" s="2"/>
      <c r="AD33" s="2"/>
      <c r="AE33" s="2"/>
    </row>
    <row r="34" spans="1:31" x14ac:dyDescent="0.3">
      <c r="A34" t="s">
        <v>113</v>
      </c>
      <c r="B34" t="s">
        <v>167</v>
      </c>
      <c r="C34" t="s">
        <v>37</v>
      </c>
      <c r="D34">
        <v>53</v>
      </c>
      <c r="E34" t="s">
        <v>16</v>
      </c>
      <c r="F34" s="19" t="str">
        <f>A34&amp;B34&amp;C34&amp;E34</f>
        <v>PaulMahonMGREATER DERRY TRACK CLUB</v>
      </c>
      <c r="G34" s="11">
        <v>3.605324074074074E-2</v>
      </c>
      <c r="H34" s="19">
        <f>IF(C34="F",VLOOKUP(D34,'F 10K Road'!$A$2:$B$101,2,FALSE)*G34,VLOOKUP(D34,'M 10K Road'!$A$2:$B$101,2,FALSE)*G34)</f>
        <v>3.1225711805555553E-2</v>
      </c>
      <c r="I34" s="20">
        <f t="shared" si="0"/>
        <v>8</v>
      </c>
      <c r="J34" s="21">
        <f>VLOOKUP(I34,'Point Table'!A:B,2,FALSE)</f>
        <v>72</v>
      </c>
      <c r="K34" s="35"/>
      <c r="P34" s="6"/>
      <c r="Q34" s="6"/>
      <c r="R34" s="9"/>
      <c r="X34" s="2"/>
      <c r="AB34" s="2"/>
      <c r="AC34" s="2"/>
      <c r="AD34" s="2"/>
      <c r="AE34" s="2"/>
    </row>
    <row r="35" spans="1:31" x14ac:dyDescent="0.3">
      <c r="A35" s="3" t="s">
        <v>80</v>
      </c>
      <c r="B35" s="3" t="s">
        <v>326</v>
      </c>
      <c r="C35" s="3" t="s">
        <v>37</v>
      </c>
      <c r="D35" s="3">
        <v>60</v>
      </c>
      <c r="E35" t="s">
        <v>16</v>
      </c>
      <c r="F35" s="19" t="str">
        <f>A35&amp;B35&amp;C35&amp;E35</f>
        <v>RickTaylorMGREATER DERRY TRACK CLUB</v>
      </c>
      <c r="G35" s="11">
        <v>3.8414351851851852E-2</v>
      </c>
      <c r="H35" s="19">
        <f>IF(C35="F",VLOOKUP(D35,'F 10K Road'!$A$2:$B$101,2,FALSE)*G35,VLOOKUP(D35,'M 10K Road'!$A$2:$B$101,2,FALSE)*G35)</f>
        <v>3.1253916666666666E-2</v>
      </c>
      <c r="I35" s="20">
        <f t="shared" si="0"/>
        <v>9</v>
      </c>
      <c r="J35" s="21">
        <f>VLOOKUP(I35,'Point Table'!A:B,2,FALSE)</f>
        <v>68</v>
      </c>
    </row>
    <row r="36" spans="1:31" x14ac:dyDescent="0.3">
      <c r="A36" t="s">
        <v>42</v>
      </c>
      <c r="B36" t="s">
        <v>43</v>
      </c>
      <c r="C36" t="s">
        <v>37</v>
      </c>
      <c r="D36">
        <v>29</v>
      </c>
      <c r="E36" t="s">
        <v>16</v>
      </c>
      <c r="F36" s="19" t="str">
        <f>A36&amp;B36&amp;C36&amp;E36</f>
        <v>LoganFosterMGREATER DERRY TRACK CLUB</v>
      </c>
      <c r="G36" s="11">
        <v>3.2175925925925927E-2</v>
      </c>
      <c r="H36" s="19">
        <f>IF(C36="F",VLOOKUP(D36,'F 10K Road'!$A$2:$B$101,2,FALSE)*G36,VLOOKUP(D36,'M 10K Road'!$A$2:$B$101,2,FALSE)*G36)</f>
        <v>3.2175925925925927E-2</v>
      </c>
      <c r="I36" s="20">
        <f t="shared" si="0"/>
        <v>10</v>
      </c>
      <c r="J36" s="21">
        <f>VLOOKUP(I36,'Point Table'!A:B,2,FALSE)</f>
        <v>64</v>
      </c>
      <c r="K36" s="35"/>
      <c r="P36" s="6"/>
      <c r="Q36" s="6"/>
      <c r="R36" s="9"/>
      <c r="X36" s="2"/>
      <c r="AB36" s="2"/>
      <c r="AC36" s="2"/>
      <c r="AD36" s="2"/>
      <c r="AE36" s="2"/>
    </row>
    <row r="37" spans="1:31" x14ac:dyDescent="0.3">
      <c r="A37" t="s">
        <v>435</v>
      </c>
      <c r="B37" t="s">
        <v>571</v>
      </c>
      <c r="C37" t="s">
        <v>37</v>
      </c>
      <c r="D37">
        <v>35</v>
      </c>
      <c r="E37" t="s">
        <v>18</v>
      </c>
      <c r="F37" s="19" t="str">
        <f>A37&amp;B37&amp;C37&amp;E37</f>
        <v>SamGrantMUPPER VALLEY RUNNING CLUB</v>
      </c>
      <c r="G37" s="11">
        <v>3.290509259259259E-2</v>
      </c>
      <c r="H37" s="19">
        <f>IF(C37="F",VLOOKUP(D37,'F 10K Road'!$A$2:$B$101,2,FALSE)*G37,VLOOKUP(D37,'M 10K Road'!$A$2:$B$101,2,FALSE)*G37)</f>
        <v>3.2605656249999997E-2</v>
      </c>
      <c r="I37" s="20">
        <f t="shared" si="0"/>
        <v>11</v>
      </c>
      <c r="J37" s="21">
        <f>VLOOKUP(I37,'Point Table'!A:B,2,FALSE)</f>
        <v>61</v>
      </c>
      <c r="K37" s="35"/>
      <c r="P37" s="6"/>
      <c r="Q37" s="6"/>
      <c r="R37" s="9"/>
      <c r="X37" s="2"/>
      <c r="AB37" s="2"/>
      <c r="AC37" s="2"/>
      <c r="AD37" s="2"/>
      <c r="AE37" s="2"/>
    </row>
    <row r="38" spans="1:31" x14ac:dyDescent="0.3">
      <c r="A38" t="s">
        <v>575</v>
      </c>
      <c r="B38" t="s">
        <v>576</v>
      </c>
      <c r="C38" t="s">
        <v>37</v>
      </c>
      <c r="D38">
        <v>41</v>
      </c>
      <c r="E38" t="s">
        <v>18</v>
      </c>
      <c r="F38" s="19" t="str">
        <f>A38&amp;B38&amp;C38&amp;E38</f>
        <v>GuillaumeSubletMUPPER VALLEY RUNNING CLUB</v>
      </c>
      <c r="G38" s="11">
        <v>3.4224537037037039E-2</v>
      </c>
      <c r="H38" s="19">
        <f>IF(C38="F",VLOOKUP(D38,'F 10K Road'!$A$2:$B$101,2,FALSE)*G38,VLOOKUP(D38,'M 10K Road'!$A$2:$B$101,2,FALSE)*G38)</f>
        <v>3.2722079861111114E-2</v>
      </c>
      <c r="I38" s="20">
        <f t="shared" si="0"/>
        <v>12</v>
      </c>
      <c r="J38" s="21">
        <f>VLOOKUP(I38,'Point Table'!A:B,2,FALSE)</f>
        <v>58</v>
      </c>
      <c r="K38" s="35"/>
      <c r="P38" s="6"/>
      <c r="Q38" s="6"/>
      <c r="R38" s="9"/>
      <c r="X38" s="2"/>
      <c r="AB38" s="2"/>
      <c r="AC38" s="2"/>
      <c r="AD38" s="2"/>
      <c r="AE38" s="2"/>
    </row>
    <row r="39" spans="1:31" x14ac:dyDescent="0.3">
      <c r="A39" t="s">
        <v>577</v>
      </c>
      <c r="B39" t="s">
        <v>578</v>
      </c>
      <c r="C39" t="s">
        <v>37</v>
      </c>
      <c r="D39">
        <v>40</v>
      </c>
      <c r="E39" t="s">
        <v>18</v>
      </c>
      <c r="F39" s="19" t="str">
        <f>A39&amp;B39&amp;C39&amp;E39</f>
        <v>AshaZimmermanMUPPER VALLEY RUNNING CLUB</v>
      </c>
      <c r="G39" s="11">
        <v>3.4641203703703702E-2</v>
      </c>
      <c r="H39" s="19">
        <f>IF(C39="F",VLOOKUP(D39,'F 10K Road'!$A$2:$B$101,2,FALSE)*G39,VLOOKUP(D39,'M 10K Road'!$A$2:$B$101,2,FALSE)*G39)</f>
        <v>3.3380263888888886E-2</v>
      </c>
      <c r="I39" s="20">
        <f t="shared" si="0"/>
        <v>13</v>
      </c>
      <c r="J39" s="21">
        <f>VLOOKUP(I39,'Point Table'!A:B,2,FALSE)</f>
        <v>55</v>
      </c>
      <c r="K39" s="35"/>
      <c r="P39" s="6"/>
      <c r="Q39" s="6"/>
      <c r="R39" s="9"/>
      <c r="X39" s="2"/>
      <c r="AB39" s="2"/>
      <c r="AC39" s="2"/>
      <c r="AD39" s="2"/>
      <c r="AE39" s="2"/>
    </row>
    <row r="40" spans="1:31" x14ac:dyDescent="0.3">
      <c r="A40" t="s">
        <v>180</v>
      </c>
      <c r="B40" t="s">
        <v>581</v>
      </c>
      <c r="C40" t="s">
        <v>37</v>
      </c>
      <c r="D40">
        <v>64</v>
      </c>
      <c r="E40" t="s">
        <v>18</v>
      </c>
      <c r="F40" s="19" t="str">
        <f>A40&amp;B40&amp;C40&amp;E40</f>
        <v>TomMooreMUPPER VALLEY RUNNING CLUB</v>
      </c>
      <c r="G40" s="11">
        <v>4.3935185185185188E-2</v>
      </c>
      <c r="H40" s="19">
        <f>IF(C40="F",VLOOKUP(D40,'F 10K Road'!$A$2:$B$101,2,FALSE)*G40,VLOOKUP(D40,'M 10K Road'!$A$2:$B$101,2,FALSE)*G40)</f>
        <v>3.442761111111111E-2</v>
      </c>
      <c r="I40" s="20">
        <f t="shared" si="0"/>
        <v>14</v>
      </c>
      <c r="J40" s="21">
        <f>VLOOKUP(I40,'Point Table'!A:B,2,FALSE)</f>
        <v>52</v>
      </c>
      <c r="K40" s="35"/>
      <c r="P40" s="6"/>
      <c r="Q40" s="6"/>
      <c r="R40" s="9"/>
      <c r="X40" s="2"/>
      <c r="AB40" s="2"/>
      <c r="AC40" s="2"/>
      <c r="AD40" s="2"/>
      <c r="AE40" s="2"/>
    </row>
    <row r="41" spans="1:31" x14ac:dyDescent="0.3">
      <c r="A41" t="s">
        <v>354</v>
      </c>
      <c r="B41" t="s">
        <v>525</v>
      </c>
      <c r="C41" t="s">
        <v>37</v>
      </c>
      <c r="D41">
        <v>26</v>
      </c>
      <c r="E41" t="s">
        <v>18</v>
      </c>
      <c r="F41" s="19" t="str">
        <f>A41&amp;B41&amp;C41&amp;E41</f>
        <v>WilliamRenMUPPER VALLEY RUNNING CLUB</v>
      </c>
      <c r="G41" s="11">
        <v>3.453703703703704E-2</v>
      </c>
      <c r="H41" s="19">
        <f>IF(C41="F",VLOOKUP(D41,'F 10K Road'!$A$2:$B$101,2,FALSE)*G41,VLOOKUP(D41,'M 10K Road'!$A$2:$B$101,2,FALSE)*G41)</f>
        <v>3.453703703703704E-2</v>
      </c>
      <c r="I41" s="20">
        <f t="shared" si="0"/>
        <v>15</v>
      </c>
      <c r="J41" s="21">
        <f>VLOOKUP(I41,'Point Table'!A:B,2,FALSE)</f>
        <v>49</v>
      </c>
      <c r="K41" s="35"/>
      <c r="P41" s="6"/>
      <c r="Q41" s="6"/>
      <c r="R41" s="9"/>
      <c r="X41" s="2"/>
      <c r="AB41" s="2"/>
      <c r="AC41" s="2"/>
      <c r="AD41" s="2"/>
      <c r="AE41" s="2"/>
    </row>
    <row r="42" spans="1:31" x14ac:dyDescent="0.3">
      <c r="A42" t="s">
        <v>74</v>
      </c>
      <c r="B42" t="s">
        <v>75</v>
      </c>
      <c r="C42" t="s">
        <v>37</v>
      </c>
      <c r="D42">
        <v>52</v>
      </c>
      <c r="E42" t="s">
        <v>16</v>
      </c>
      <c r="F42" s="19" t="str">
        <f>A42&amp;B42&amp;C42&amp;E42</f>
        <v>JamesAikenMGREATER DERRY TRACK CLUB</v>
      </c>
      <c r="G42" s="11">
        <v>3.9629629629629633E-2</v>
      </c>
      <c r="H42" s="19">
        <f>IF(C42="F",VLOOKUP(D42,'F 10K Road'!$A$2:$B$101,2,FALSE)*G42,VLOOKUP(D42,'M 10K Road'!$A$2:$B$101,2,FALSE)*G42)</f>
        <v>3.4620444444444447E-2</v>
      </c>
      <c r="I42" s="20">
        <f t="shared" si="0"/>
        <v>16</v>
      </c>
      <c r="J42" s="21">
        <f>VLOOKUP(I42,'Point Table'!A:B,2,FALSE)</f>
        <v>46</v>
      </c>
      <c r="K42" s="35"/>
      <c r="P42" s="6"/>
      <c r="Q42" s="6"/>
      <c r="R42" s="9"/>
      <c r="X42" s="2"/>
      <c r="AB42" s="2"/>
      <c r="AC42" s="2"/>
      <c r="AD42" s="2"/>
      <c r="AE42" s="2"/>
    </row>
    <row r="43" spans="1:31" x14ac:dyDescent="0.3">
      <c r="A43" t="s">
        <v>80</v>
      </c>
      <c r="B43" t="s">
        <v>81</v>
      </c>
      <c r="C43" t="s">
        <v>37</v>
      </c>
      <c r="D43">
        <v>64</v>
      </c>
      <c r="E43" t="s">
        <v>15</v>
      </c>
      <c r="F43" s="19" t="str">
        <f>A43&amp;B43&amp;C43&amp;E43</f>
        <v>RickRoyMGATE CITY STRIDERS</v>
      </c>
      <c r="G43" s="11">
        <v>4.5138888888888888E-2</v>
      </c>
      <c r="H43" s="19">
        <f>IF(C43="F",VLOOKUP(D43,'F 10K Road'!$A$2:$B$101,2,FALSE)*G43,VLOOKUP(D43,'M 10K Road'!$A$2:$B$101,2,FALSE)*G43)</f>
        <v>3.5370833333333331E-2</v>
      </c>
      <c r="I43" s="20">
        <f t="shared" si="0"/>
        <v>17</v>
      </c>
      <c r="J43" s="21">
        <f>VLOOKUP(I43,'Point Table'!A:B,2,FALSE)</f>
        <v>43</v>
      </c>
      <c r="K43" s="35"/>
      <c r="P43" s="6"/>
      <c r="Q43" s="6"/>
      <c r="R43" s="9"/>
      <c r="X43" s="2"/>
      <c r="AB43" s="2"/>
      <c r="AC43" s="2"/>
      <c r="AD43" s="2"/>
      <c r="AE43" s="2"/>
    </row>
    <row r="44" spans="1:31" x14ac:dyDescent="0.3">
      <c r="A44" t="s">
        <v>170</v>
      </c>
      <c r="B44" t="s">
        <v>597</v>
      </c>
      <c r="C44" t="s">
        <v>37</v>
      </c>
      <c r="D44">
        <v>63</v>
      </c>
      <c r="E44" t="s">
        <v>18</v>
      </c>
      <c r="F44" s="19" t="str">
        <f>A44&amp;B44&amp;C44&amp;E44</f>
        <v>PeterWildMUPPER VALLEY RUNNING CLUB</v>
      </c>
      <c r="G44" s="11">
        <v>4.7754629629629633E-2</v>
      </c>
      <c r="H44" s="19">
        <f>IF(C44="F",VLOOKUP(D44,'F 10K Road'!$A$2:$B$101,2,FALSE)*G44,VLOOKUP(D44,'M 10K Road'!$A$2:$B$101,2,FALSE)*G44)</f>
        <v>3.7778687500000005E-2</v>
      </c>
      <c r="I44" s="20">
        <f t="shared" si="0"/>
        <v>18</v>
      </c>
      <c r="J44" s="21">
        <f>VLOOKUP(I44,'Point Table'!A:B,2,FALSE)</f>
        <v>40</v>
      </c>
      <c r="K44" s="35"/>
      <c r="P44" s="6"/>
      <c r="Q44" s="6"/>
      <c r="R44" s="9"/>
      <c r="X44" s="2"/>
      <c r="AB44" s="2"/>
      <c r="AC44" s="2"/>
      <c r="AD44" s="2"/>
      <c r="AE44" s="2"/>
    </row>
    <row r="45" spans="1:31" x14ac:dyDescent="0.3">
      <c r="A45" t="s">
        <v>599</v>
      </c>
      <c r="B45" t="s">
        <v>600</v>
      </c>
      <c r="C45" t="s">
        <v>37</v>
      </c>
      <c r="D45">
        <v>67</v>
      </c>
      <c r="E45" t="s">
        <v>18</v>
      </c>
      <c r="F45" s="19" t="str">
        <f>A45&amp;B45&amp;C45&amp;E45</f>
        <v>DarrelLasellMUPPER VALLEY RUNNING CLUB</v>
      </c>
      <c r="G45" s="11">
        <v>5.0254629629629628E-2</v>
      </c>
      <c r="H45" s="19">
        <f>IF(C45="F",VLOOKUP(D45,'F 10K Road'!$A$2:$B$101,2,FALSE)*G45,VLOOKUP(D45,'M 10K Road'!$A$2:$B$101,2,FALSE)*G45)</f>
        <v>3.8248798611111107E-2</v>
      </c>
      <c r="I45" s="20">
        <f t="shared" si="0"/>
        <v>19</v>
      </c>
      <c r="J45" s="21">
        <f>VLOOKUP(I45,'Point Table'!A:B,2,FALSE)</f>
        <v>37</v>
      </c>
      <c r="K45" s="35"/>
      <c r="P45" s="6"/>
      <c r="Q45" s="6"/>
      <c r="R45" s="9"/>
      <c r="X45" s="2"/>
      <c r="AB45" s="2"/>
      <c r="AC45" s="2"/>
      <c r="AD45" s="2"/>
      <c r="AE45" s="2"/>
    </row>
    <row r="46" spans="1:31" x14ac:dyDescent="0.3">
      <c r="A46" t="s">
        <v>159</v>
      </c>
      <c r="B46" t="s">
        <v>160</v>
      </c>
      <c r="C46" t="s">
        <v>37</v>
      </c>
      <c r="D46">
        <v>51</v>
      </c>
      <c r="E46" t="s">
        <v>16</v>
      </c>
      <c r="F46" s="19" t="str">
        <f>A46&amp;B46&amp;C46&amp;E46</f>
        <v>ChrisSeveranceMGREATER DERRY TRACK CLUB</v>
      </c>
      <c r="G46" s="11">
        <v>4.3425925925925923E-2</v>
      </c>
      <c r="H46" s="19">
        <f>IF(C46="F",VLOOKUP(D46,'F 10K Road'!$A$2:$B$101,2,FALSE)*G46,VLOOKUP(D46,'M 10K Road'!$A$2:$B$101,2,FALSE)*G46)</f>
        <v>3.8262583333333329E-2</v>
      </c>
      <c r="I46" s="20">
        <f t="shared" si="0"/>
        <v>20</v>
      </c>
      <c r="J46" s="21">
        <f>VLOOKUP(I46,'Point Table'!A:B,2,FALSE)</f>
        <v>34</v>
      </c>
      <c r="K46" s="35"/>
      <c r="P46" s="6"/>
      <c r="Q46" s="6"/>
      <c r="R46" s="9"/>
      <c r="X46" s="2"/>
      <c r="AB46" s="2"/>
      <c r="AC46" s="2"/>
      <c r="AD46" s="2"/>
      <c r="AE46" s="2"/>
    </row>
    <row r="47" spans="1:31" x14ac:dyDescent="0.3">
      <c r="A47" t="s">
        <v>582</v>
      </c>
      <c r="B47" t="s">
        <v>589</v>
      </c>
      <c r="C47" t="s">
        <v>37</v>
      </c>
      <c r="D47">
        <v>46</v>
      </c>
      <c r="E47" t="s">
        <v>18</v>
      </c>
      <c r="F47" s="19" t="str">
        <f>A47&amp;B47&amp;C47&amp;E47</f>
        <v>DanielSchultzMUPPER VALLEY RUNNING CLUB</v>
      </c>
      <c r="G47" s="11">
        <v>4.2094907407407407E-2</v>
      </c>
      <c r="H47" s="19">
        <f>IF(C47="F",VLOOKUP(D47,'F 10K Road'!$A$2:$B$101,2,FALSE)*G47,VLOOKUP(D47,'M 10K Road'!$A$2:$B$101,2,FALSE)*G47)</f>
        <v>3.8668381944444441E-2</v>
      </c>
      <c r="I47" s="20">
        <f t="shared" si="0"/>
        <v>21</v>
      </c>
      <c r="J47" s="21">
        <f>VLOOKUP(I47,'Point Table'!A:B,2,FALSE)</f>
        <v>32</v>
      </c>
      <c r="K47" s="35"/>
      <c r="P47" s="6"/>
      <c r="Q47" s="6"/>
      <c r="R47" s="9"/>
      <c r="X47" s="2"/>
      <c r="AB47" s="2"/>
      <c r="AC47" s="2"/>
      <c r="AD47" s="2"/>
      <c r="AE47" s="2"/>
    </row>
    <row r="48" spans="1:31" x14ac:dyDescent="0.3">
      <c r="A48" t="s">
        <v>394</v>
      </c>
      <c r="B48" t="s">
        <v>395</v>
      </c>
      <c r="C48" t="s">
        <v>37</v>
      </c>
      <c r="D48">
        <v>54</v>
      </c>
      <c r="E48" t="s">
        <v>16</v>
      </c>
      <c r="F48" s="19" t="str">
        <f>A48&amp;B48&amp;C48&amp;E48</f>
        <v>RichardChristianMGREATER DERRY TRACK CLUB</v>
      </c>
      <c r="G48" s="11">
        <v>4.5231481481481484E-2</v>
      </c>
      <c r="H48" s="19">
        <f>IF(C48="F",VLOOKUP(D48,'F 10K Road'!$A$2:$B$101,2,FALSE)*G48,VLOOKUP(D48,'M 10K Road'!$A$2:$B$101,2,FALSE)*G48)</f>
        <v>3.8835750000000002E-2</v>
      </c>
      <c r="I48" s="20">
        <f t="shared" si="0"/>
        <v>22</v>
      </c>
      <c r="J48" s="21">
        <f>VLOOKUP(I48,'Point Table'!A:B,2,FALSE)</f>
        <v>30</v>
      </c>
      <c r="K48" s="35"/>
      <c r="P48" s="6"/>
      <c r="Q48" s="6"/>
      <c r="R48" s="9"/>
      <c r="X48" s="2"/>
      <c r="AB48" s="2"/>
      <c r="AC48" s="2"/>
      <c r="AD48" s="2"/>
      <c r="AE48" s="2"/>
    </row>
    <row r="49" spans="1:31" x14ac:dyDescent="0.3">
      <c r="A49" s="3" t="s">
        <v>604</v>
      </c>
      <c r="B49" s="3" t="s">
        <v>605</v>
      </c>
      <c r="C49" s="3" t="s">
        <v>37</v>
      </c>
      <c r="D49" s="3">
        <v>44</v>
      </c>
      <c r="E49" t="s">
        <v>18</v>
      </c>
      <c r="F49" s="19" t="str">
        <f>A49&amp;B49&amp;C49&amp;E49</f>
        <v>WesAshordMUPPER VALLEY RUNNING CLUB</v>
      </c>
      <c r="G49" s="11">
        <v>4.1921296296296297E-2</v>
      </c>
      <c r="H49" s="19">
        <f>IF(C49="F",VLOOKUP(D49,'F 10K Road'!$A$2:$B$101,2,FALSE)*G49,VLOOKUP(D49,'M 10K Road'!$A$2:$B$101,2,FALSE)*G49)</f>
        <v>3.913772222222222E-2</v>
      </c>
      <c r="I49" s="20">
        <f t="shared" si="0"/>
        <v>23</v>
      </c>
      <c r="J49" s="21">
        <f>VLOOKUP(I49,'Point Table'!A:B,2,FALSE)</f>
        <v>28</v>
      </c>
    </row>
    <row r="50" spans="1:31" x14ac:dyDescent="0.3">
      <c r="A50" t="s">
        <v>68</v>
      </c>
      <c r="B50" t="s">
        <v>69</v>
      </c>
      <c r="C50" t="s">
        <v>37</v>
      </c>
      <c r="D50">
        <v>29</v>
      </c>
      <c r="E50" t="s">
        <v>16</v>
      </c>
      <c r="F50" s="19" t="str">
        <f>A50&amp;B50&amp;C50&amp;E50</f>
        <v>JeremySayersMGREATER DERRY TRACK CLUB</v>
      </c>
      <c r="G50" s="11">
        <v>3.9560185185185184E-2</v>
      </c>
      <c r="H50" s="19">
        <f>IF(C50="F",VLOOKUP(D50,'F 10K Road'!$A$2:$B$101,2,FALSE)*G50,VLOOKUP(D50,'M 10K Road'!$A$2:$B$101,2,FALSE)*G50)</f>
        <v>3.9560185185185184E-2</v>
      </c>
      <c r="I50" s="20">
        <f t="shared" si="0"/>
        <v>24</v>
      </c>
      <c r="J50" s="21">
        <f>VLOOKUP(I50,'Point Table'!A:B,2,FALSE)</f>
        <v>26</v>
      </c>
      <c r="K50" s="35"/>
      <c r="P50" s="6"/>
      <c r="Q50" s="6"/>
      <c r="R50" s="9"/>
      <c r="X50" s="2"/>
      <c r="AB50" s="2"/>
      <c r="AC50" s="2"/>
      <c r="AD50" s="2"/>
      <c r="AE50" s="2"/>
    </row>
    <row r="51" spans="1:31" x14ac:dyDescent="0.3">
      <c r="A51" t="s">
        <v>582</v>
      </c>
      <c r="B51" t="s">
        <v>583</v>
      </c>
      <c r="C51" t="s">
        <v>37</v>
      </c>
      <c r="D51">
        <v>13</v>
      </c>
      <c r="E51" t="s">
        <v>18</v>
      </c>
      <c r="F51" s="19" t="str">
        <f>A51&amp;B51&amp;C51&amp;E51</f>
        <v>DanielAchordMUPPER VALLEY RUNNING CLUB</v>
      </c>
      <c r="G51" s="11">
        <v>3.979166666666667E-2</v>
      </c>
      <c r="H51" s="19">
        <f>IF(C51="F",VLOOKUP(D51,'F 10K Road'!$A$2:$B$101,2,FALSE)*G51,VLOOKUP(D51,'M 10K Road'!$A$2:$B$101,2,FALSE)*G51)</f>
        <v>3.979166666666667E-2</v>
      </c>
      <c r="I51" s="20">
        <f t="shared" si="0"/>
        <v>25</v>
      </c>
      <c r="J51" s="21">
        <f>VLOOKUP(I51,'Point Table'!A:B,2,FALSE)</f>
        <v>24</v>
      </c>
      <c r="K51" s="35"/>
      <c r="P51" s="6"/>
      <c r="Q51" s="6"/>
      <c r="R51" s="9"/>
      <c r="X51" s="2"/>
      <c r="AB51" s="2"/>
      <c r="AC51" s="2"/>
      <c r="AD51" s="2"/>
      <c r="AE51" s="2"/>
    </row>
    <row r="52" spans="1:31" x14ac:dyDescent="0.3">
      <c r="A52" t="s">
        <v>164</v>
      </c>
      <c r="B52" t="s">
        <v>92</v>
      </c>
      <c r="C52" t="s">
        <v>37</v>
      </c>
      <c r="D52">
        <v>24</v>
      </c>
      <c r="E52" t="s">
        <v>16</v>
      </c>
      <c r="F52" s="19" t="str">
        <f>A52&amp;B52&amp;C52&amp;E52</f>
        <v>KyleHoglundMGREATER DERRY TRACK CLUB</v>
      </c>
      <c r="G52" s="11">
        <v>4.0219907407407406E-2</v>
      </c>
      <c r="H52" s="19">
        <f>IF(C52="F",VLOOKUP(D52,'F 10K Road'!$A$2:$B$101,2,FALSE)*G52,VLOOKUP(D52,'M 10K Road'!$A$2:$B$101,2,FALSE)*G52)</f>
        <v>4.0219907407407406E-2</v>
      </c>
      <c r="I52" s="20">
        <f t="shared" si="0"/>
        <v>26</v>
      </c>
      <c r="J52" s="21">
        <f>VLOOKUP(I52,'Point Table'!A:B,2,FALSE)</f>
        <v>22.5</v>
      </c>
      <c r="K52" s="35"/>
      <c r="P52" s="6"/>
      <c r="Q52" s="6"/>
      <c r="R52" s="9"/>
      <c r="X52" s="2"/>
      <c r="AB52" s="2"/>
      <c r="AC52" s="2"/>
      <c r="AD52" s="2"/>
      <c r="AE52" s="2"/>
    </row>
    <row r="53" spans="1:31" x14ac:dyDescent="0.3">
      <c r="A53" t="s">
        <v>216</v>
      </c>
      <c r="B53" t="s">
        <v>217</v>
      </c>
      <c r="C53" t="s">
        <v>37</v>
      </c>
      <c r="D53">
        <v>70</v>
      </c>
      <c r="E53" t="s">
        <v>16</v>
      </c>
      <c r="F53" s="19" t="str">
        <f>A53&amp;B53&amp;C53&amp;E53</f>
        <v>GarySomogieMGREATER DERRY TRACK CLUB</v>
      </c>
      <c r="G53" s="11">
        <v>5.4606481481481478E-2</v>
      </c>
      <c r="H53" s="19">
        <f>IF(C53="F",VLOOKUP(D53,'F 10K Road'!$A$2:$B$101,2,FALSE)*G53,VLOOKUP(D53,'M 10K Road'!$A$2:$B$101,2,FALSE)*G53)</f>
        <v>4.0332347222222224E-2</v>
      </c>
      <c r="I53" s="20">
        <f t="shared" si="0"/>
        <v>27</v>
      </c>
      <c r="J53" s="21">
        <f>VLOOKUP(I53,'Point Table'!A:B,2,FALSE)</f>
        <v>21</v>
      </c>
      <c r="K53" s="35"/>
      <c r="P53" s="6"/>
      <c r="Q53" s="6"/>
      <c r="R53" s="9"/>
      <c r="X53" s="2"/>
      <c r="AB53" s="2"/>
      <c r="AC53" s="2"/>
      <c r="AD53" s="2"/>
      <c r="AE53" s="2"/>
    </row>
    <row r="54" spans="1:31" x14ac:dyDescent="0.3">
      <c r="A54" t="s">
        <v>44</v>
      </c>
      <c r="B54" t="s">
        <v>83</v>
      </c>
      <c r="C54" t="s">
        <v>37</v>
      </c>
      <c r="D54">
        <v>37</v>
      </c>
      <c r="E54" t="s">
        <v>16</v>
      </c>
      <c r="F54" s="19" t="str">
        <f>A54&amp;B54&amp;C54&amp;E54</f>
        <v>JoeRizzoMGREATER DERRY TRACK CLUB</v>
      </c>
      <c r="G54" s="11">
        <v>4.1631944444444444E-2</v>
      </c>
      <c r="H54" s="19">
        <f>IF(C54="F",VLOOKUP(D54,'F 10K Road'!$A$2:$B$101,2,FALSE)*G54,VLOOKUP(D54,'M 10K Road'!$A$2:$B$101,2,FALSE)*G54)</f>
        <v>4.0890895833333329E-2</v>
      </c>
      <c r="I54" s="20">
        <f t="shared" si="0"/>
        <v>28</v>
      </c>
      <c r="J54" s="21">
        <f>VLOOKUP(I54,'Point Table'!A:B,2,FALSE)</f>
        <v>19.5</v>
      </c>
      <c r="K54" s="35"/>
      <c r="P54" s="6"/>
      <c r="Q54" s="6"/>
      <c r="R54" s="9"/>
      <c r="X54" s="2"/>
      <c r="AB54" s="2"/>
      <c r="AC54" s="2"/>
      <c r="AD54" s="2"/>
      <c r="AE54" s="2"/>
    </row>
    <row r="55" spans="1:31" x14ac:dyDescent="0.3">
      <c r="A55" t="s">
        <v>87</v>
      </c>
      <c r="B55" t="s">
        <v>592</v>
      </c>
      <c r="C55" t="s">
        <v>37</v>
      </c>
      <c r="D55">
        <v>46</v>
      </c>
      <c r="E55" t="s">
        <v>18</v>
      </c>
      <c r="F55" s="19" t="str">
        <f>A55&amp;B55&amp;C55&amp;E55</f>
        <v>SeanHealeyMUPPER VALLEY RUNNING CLUB</v>
      </c>
      <c r="G55" s="11">
        <v>4.476851851851852E-2</v>
      </c>
      <c r="H55" s="19">
        <f>IF(C55="F",VLOOKUP(D55,'F 10K Road'!$A$2:$B$101,2,FALSE)*G55,VLOOKUP(D55,'M 10K Road'!$A$2:$B$101,2,FALSE)*G55)</f>
        <v>4.1124361111111112E-2</v>
      </c>
      <c r="I55" s="20">
        <f t="shared" si="0"/>
        <v>29</v>
      </c>
      <c r="J55" s="21">
        <f>VLOOKUP(I55,'Point Table'!A:B,2,FALSE)</f>
        <v>18</v>
      </c>
      <c r="K55" s="35"/>
      <c r="P55" s="6"/>
      <c r="Q55" s="6"/>
      <c r="R55" s="9"/>
      <c r="X55" s="2"/>
      <c r="AB55" s="2"/>
      <c r="AC55" s="2"/>
      <c r="AD55" s="2"/>
      <c r="AE55" s="2"/>
    </row>
    <row r="56" spans="1:31" x14ac:dyDescent="0.3">
      <c r="A56" t="s">
        <v>189</v>
      </c>
      <c r="B56" t="s">
        <v>602</v>
      </c>
      <c r="C56" t="s">
        <v>37</v>
      </c>
      <c r="D56">
        <v>64</v>
      </c>
      <c r="E56" t="s">
        <v>18</v>
      </c>
      <c r="F56" s="19" t="str">
        <f>A56&amp;B56&amp;C56&amp;E56</f>
        <v>ScottRebhunMUPPER VALLEY RUNNING CLUB</v>
      </c>
      <c r="G56" s="11">
        <v>5.2789351851851851E-2</v>
      </c>
      <c r="H56" s="19">
        <f>IF(C56="F",VLOOKUP(D56,'F 10K Road'!$A$2:$B$101,2,FALSE)*G56,VLOOKUP(D56,'M 10K Road'!$A$2:$B$101,2,FALSE)*G56)</f>
        <v>4.1365736111111107E-2</v>
      </c>
      <c r="I56" s="20">
        <f t="shared" si="0"/>
        <v>30</v>
      </c>
      <c r="J56" s="21">
        <f>VLOOKUP(I56,'Point Table'!A:B,2,FALSE)</f>
        <v>16.5</v>
      </c>
      <c r="K56" s="35"/>
      <c r="P56" s="6"/>
      <c r="Q56" s="6"/>
      <c r="R56" s="9"/>
      <c r="X56" s="2"/>
      <c r="AB56" s="2"/>
      <c r="AC56" s="2"/>
      <c r="AD56" s="2"/>
      <c r="AE56" s="2"/>
    </row>
    <row r="57" spans="1:31" x14ac:dyDescent="0.3">
      <c r="A57" t="s">
        <v>93</v>
      </c>
      <c r="B57" t="s">
        <v>94</v>
      </c>
      <c r="C57" t="s">
        <v>37</v>
      </c>
      <c r="D57">
        <v>41</v>
      </c>
      <c r="E57" t="s">
        <v>16</v>
      </c>
      <c r="F57" s="19" t="str">
        <f>A57&amp;B57&amp;C57&amp;E57</f>
        <v>ChristophJaegerMGREATER DERRY TRACK CLUB</v>
      </c>
      <c r="G57" s="11">
        <v>4.3321759259259261E-2</v>
      </c>
      <c r="H57" s="19">
        <f>IF(C57="F",VLOOKUP(D57,'F 10K Road'!$A$2:$B$101,2,FALSE)*G57,VLOOKUP(D57,'M 10K Road'!$A$2:$B$101,2,FALSE)*G57)</f>
        <v>4.1419934027777779E-2</v>
      </c>
      <c r="I57" s="20">
        <f t="shared" si="0"/>
        <v>31</v>
      </c>
      <c r="J57" s="21">
        <f>VLOOKUP(I57,'Point Table'!A:B,2,FALSE)</f>
        <v>15.5</v>
      </c>
      <c r="K57" s="35"/>
      <c r="P57" s="6"/>
      <c r="Q57" s="6"/>
      <c r="R57" s="9"/>
      <c r="X57" s="2"/>
      <c r="AB57" s="2"/>
      <c r="AC57" s="2"/>
      <c r="AD57" s="2"/>
      <c r="AE57" s="2"/>
    </row>
    <row r="58" spans="1:31" x14ac:dyDescent="0.3">
      <c r="A58" t="s">
        <v>82</v>
      </c>
      <c r="B58" t="s">
        <v>83</v>
      </c>
      <c r="C58" t="s">
        <v>37</v>
      </c>
      <c r="D58">
        <v>9</v>
      </c>
      <c r="E58" t="s">
        <v>16</v>
      </c>
      <c r="F58" s="19" t="str">
        <f>A58&amp;B58&amp;C58&amp;E58</f>
        <v>ParkerRizzoMGREATER DERRY TRACK CLUB</v>
      </c>
      <c r="G58" s="11">
        <v>4.162037037037037E-2</v>
      </c>
      <c r="H58" s="19">
        <f>IF(C58="F",VLOOKUP(D58,'F 10K Road'!$A$2:$B$101,2,FALSE)*G58,VLOOKUP(D58,'M 10K Road'!$A$2:$B$101,2,FALSE)*G58)</f>
        <v>4.162037037037037E-2</v>
      </c>
      <c r="I58" s="20">
        <f t="shared" si="0"/>
        <v>32</v>
      </c>
      <c r="J58" s="21">
        <f>VLOOKUP(I58,'Point Table'!A:B,2,FALSE)</f>
        <v>14.5</v>
      </c>
      <c r="K58" s="35"/>
      <c r="P58" s="6"/>
      <c r="Q58" s="6"/>
      <c r="R58" s="9"/>
      <c r="X58" s="2"/>
      <c r="AB58" s="2"/>
      <c r="AC58" s="2"/>
      <c r="AD58" s="2"/>
      <c r="AE58" s="2"/>
    </row>
    <row r="59" spans="1:31" x14ac:dyDescent="0.3">
      <c r="A59" t="s">
        <v>63</v>
      </c>
      <c r="B59" t="s">
        <v>598</v>
      </c>
      <c r="C59" t="s">
        <v>37</v>
      </c>
      <c r="D59">
        <v>53</v>
      </c>
      <c r="E59" t="s">
        <v>18</v>
      </c>
      <c r="F59" s="19" t="str">
        <f>A59&amp;B59&amp;C59&amp;E59</f>
        <v>JohnSaroyanMUPPER VALLEY RUNNING CLUB</v>
      </c>
      <c r="G59" s="11">
        <v>4.8761574074074075E-2</v>
      </c>
      <c r="H59" s="19">
        <f>IF(C59="F",VLOOKUP(D59,'F 10K Road'!$A$2:$B$101,2,FALSE)*G59,VLOOKUP(D59,'M 10K Road'!$A$2:$B$101,2,FALSE)*G59)</f>
        <v>4.2232399305555557E-2</v>
      </c>
      <c r="I59" s="20">
        <f t="shared" si="0"/>
        <v>33</v>
      </c>
      <c r="J59" s="21">
        <f>VLOOKUP(I59,'Point Table'!A:B,2,FALSE)</f>
        <v>13.5</v>
      </c>
      <c r="K59" s="35"/>
      <c r="P59" s="6"/>
      <c r="Q59" s="6"/>
      <c r="R59" s="9"/>
      <c r="X59" s="2"/>
      <c r="AB59" s="2"/>
      <c r="AC59" s="2"/>
      <c r="AD59" s="2"/>
      <c r="AE59" s="2"/>
    </row>
    <row r="60" spans="1:31" x14ac:dyDescent="0.3">
      <c r="A60" t="s">
        <v>590</v>
      </c>
      <c r="B60" t="s">
        <v>591</v>
      </c>
      <c r="C60" t="s">
        <v>37</v>
      </c>
      <c r="D60">
        <v>31</v>
      </c>
      <c r="E60" t="s">
        <v>18</v>
      </c>
      <c r="F60" s="19" t="str">
        <f>A60&amp;B60&amp;C60&amp;E60</f>
        <v>JoshBarlowMUPPER VALLEY RUNNING CLUB</v>
      </c>
      <c r="G60" s="11">
        <v>4.2789351851851849E-2</v>
      </c>
      <c r="H60" s="19">
        <f>IF(C60="F",VLOOKUP(D60,'F 10K Road'!$A$2:$B$101,2,FALSE)*G60,VLOOKUP(D60,'M 10K Road'!$A$2:$B$101,2,FALSE)*G60)</f>
        <v>4.2772236111111112E-2</v>
      </c>
      <c r="I60" s="20">
        <f t="shared" si="0"/>
        <v>34</v>
      </c>
      <c r="J60" s="21">
        <f>VLOOKUP(I60,'Point Table'!A:B,2,FALSE)</f>
        <v>12.5</v>
      </c>
      <c r="K60" s="35"/>
      <c r="P60" s="6"/>
      <c r="Q60" s="6"/>
      <c r="R60" s="9"/>
      <c r="X60" s="2"/>
      <c r="AB60" s="2"/>
      <c r="AC60" s="2"/>
      <c r="AD60" s="2"/>
      <c r="AE60" s="2"/>
    </row>
    <row r="61" spans="1:31" x14ac:dyDescent="0.3">
      <c r="A61" s="3" t="s">
        <v>63</v>
      </c>
      <c r="B61" s="3" t="s">
        <v>606</v>
      </c>
      <c r="C61" s="3" t="s">
        <v>37</v>
      </c>
      <c r="D61" s="3">
        <v>37</v>
      </c>
      <c r="E61" t="s">
        <v>18</v>
      </c>
      <c r="F61" s="19" t="str">
        <f>A61&amp;B61&amp;C61&amp;E61</f>
        <v>JohnGrandiMUPPER VALLEY RUNNING CLUB</v>
      </c>
      <c r="G61" s="11">
        <v>4.5069444444444447E-2</v>
      </c>
      <c r="H61" s="19">
        <f>IF(C61="F",VLOOKUP(D61,'F 10K Road'!$A$2:$B$101,2,FALSE)*G61,VLOOKUP(D61,'M 10K Road'!$A$2:$B$101,2,FALSE)*G61)</f>
        <v>4.4267208333333335E-2</v>
      </c>
      <c r="I61" s="20">
        <f t="shared" si="0"/>
        <v>35</v>
      </c>
      <c r="J61" s="21">
        <f>VLOOKUP(I61,'Point Table'!A:B,2,FALSE)</f>
        <v>11.5</v>
      </c>
    </row>
    <row r="200" ht="15.75" customHeight="1" x14ac:dyDescent="0.3"/>
  </sheetData>
  <sortState xmlns:xlrd2="http://schemas.microsoft.com/office/spreadsheetml/2017/richdata2" ref="A2:AE200">
    <sortCondition ref="C2:C200"/>
    <sortCondition ref="H2:H200"/>
  </sortState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462"/>
  <sheetViews>
    <sheetView workbookViewId="0">
      <pane ySplit="1" topLeftCell="A2" activePane="bottomLeft" state="frozen"/>
      <selection activeCell="D9" sqref="D9"/>
      <selection pane="bottomLeft"/>
    </sheetView>
  </sheetViews>
  <sheetFormatPr defaultColWidth="12.53515625" defaultRowHeight="12.45" outlineLevelCol="1" x14ac:dyDescent="0.3"/>
  <cols>
    <col min="1" max="1" width="11.69140625" style="3" bestFit="1" customWidth="1"/>
    <col min="2" max="2" width="15.4609375" style="3" bestFit="1" customWidth="1"/>
    <col min="3" max="3" width="7.15234375" style="3" customWidth="1"/>
    <col min="4" max="4" width="4.23046875" style="3" customWidth="1"/>
    <col min="5" max="5" width="28.3046875" style="3" customWidth="1" collapsed="1"/>
    <col min="6" max="6" width="50.460937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7.765625" style="3" bestFit="1" customWidth="1"/>
    <col min="12" max="16384" width="12.53515625" style="3"/>
  </cols>
  <sheetData>
    <row r="1" spans="1:14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  <c r="N1" s="41"/>
    </row>
    <row r="2" spans="1:14" x14ac:dyDescent="0.3">
      <c r="A2" s="3" t="s">
        <v>91</v>
      </c>
      <c r="B2" s="3" t="s">
        <v>92</v>
      </c>
      <c r="C2" s="3" t="s">
        <v>34</v>
      </c>
      <c r="D2" s="3">
        <v>56</v>
      </c>
      <c r="E2" s="3" t="s">
        <v>16</v>
      </c>
      <c r="F2" s="19" t="str">
        <f>A2&amp;B2&amp;C2&amp;E2</f>
        <v>CariHoglundFGREATER DERRY TRACK CLUB</v>
      </c>
      <c r="G2" s="22">
        <f>SUMIF('Aviation 4M'!$F$2:$F$300,$F2,'Aviation 4M'!$J$2:$J$300)</f>
        <v>80</v>
      </c>
      <c r="H2" s="22">
        <f>SUMIF('Capital City Classic'!$F$2:$F$300,$F2,'Capital City Classic'!$J$2:$J$300)</f>
        <v>34</v>
      </c>
      <c r="I2" s="22">
        <f>SUMIF('Auburn 10M'!$F$2:$F$300,$F2,'Auburn 10M'!$J$2:$J$300)</f>
        <v>24</v>
      </c>
      <c r="J2" s="22">
        <f>SUMIF('Tiger 12K'!$F$2:$F$300,$F2,'Tiger 12K'!$J$2:$J$300)</f>
        <v>80</v>
      </c>
      <c r="K2" s="24">
        <f>SUM(G2:J2)</f>
        <v>218</v>
      </c>
      <c r="L2"/>
    </row>
    <row r="3" spans="1:14" x14ac:dyDescent="0.3">
      <c r="A3" s="3" t="s">
        <v>61</v>
      </c>
      <c r="B3" s="3" t="s">
        <v>62</v>
      </c>
      <c r="C3" s="3" t="s">
        <v>34</v>
      </c>
      <c r="D3" s="3">
        <v>59</v>
      </c>
      <c r="E3" s="3" t="s">
        <v>17</v>
      </c>
      <c r="F3" s="19" t="str">
        <f>A3&amp;B3&amp;C3&amp;E3</f>
        <v>KarenLongFMILLENNIUM RUNNING</v>
      </c>
      <c r="G3" s="22">
        <f>SUMIF('Aviation 4M'!$F$2:$F$300,$F3,'Aviation 4M'!$J$2:$J$300)</f>
        <v>96</v>
      </c>
      <c r="H3" s="22">
        <f>SUMIF('Capital City Classic'!$F$2:$F$300,$F3,'Capital City Classic'!$J$2:$J$300)</f>
        <v>0</v>
      </c>
      <c r="I3" s="22">
        <f>SUMIF('Auburn 10M'!$F$2:$F$300,$F3,'Auburn 10M'!$J$2:$J$300)</f>
        <v>100</v>
      </c>
      <c r="J3" s="22">
        <f>SUMIF('Tiger 12K'!$F$2:$F$300,$F3,'Tiger 12K'!$J$2:$J$300)</f>
        <v>0</v>
      </c>
      <c r="K3" s="24">
        <f>SUM(G3:J3)</f>
        <v>196</v>
      </c>
      <c r="L3"/>
    </row>
    <row r="4" spans="1:14" x14ac:dyDescent="0.3">
      <c r="A4" s="3" t="s">
        <v>32</v>
      </c>
      <c r="B4" s="3" t="s">
        <v>33</v>
      </c>
      <c r="C4" s="3" t="s">
        <v>34</v>
      </c>
      <c r="D4" s="3">
        <v>43</v>
      </c>
      <c r="E4" s="3" t="s">
        <v>17</v>
      </c>
      <c r="F4" s="19" t="str">
        <f>A4&amp;B4&amp;C4&amp;E4</f>
        <v>JenniferMortimerFMILLENNIUM RUNNING</v>
      </c>
      <c r="G4" s="22">
        <f>SUMIF('Aviation 4M'!$F$2:$F$300,$F4,'Aviation 4M'!$J$2:$J$300)</f>
        <v>100</v>
      </c>
      <c r="H4" s="22">
        <f>SUMIF('Capital City Classic'!$F$2:$F$300,$F4,'Capital City Classic'!$J$2:$J$300)</f>
        <v>0</v>
      </c>
      <c r="I4" s="22">
        <f>SUMIF('Auburn 10M'!$F$2:$F$300,$F4,'Auburn 10M'!$J$2:$J$300)</f>
        <v>96</v>
      </c>
      <c r="J4" s="22">
        <f>SUMIF('Tiger 12K'!$F$2:$F$300,$F4,'Tiger 12K'!$J$2:$J$300)</f>
        <v>0</v>
      </c>
      <c r="K4" s="24">
        <f>SUM(G4:J4)</f>
        <v>196</v>
      </c>
      <c r="L4"/>
    </row>
    <row r="5" spans="1:14" x14ac:dyDescent="0.3">
      <c r="A5" t="s">
        <v>131</v>
      </c>
      <c r="B5" t="s">
        <v>240</v>
      </c>
      <c r="C5" t="s">
        <v>34</v>
      </c>
      <c r="D5">
        <v>42</v>
      </c>
      <c r="E5" s="2" t="s">
        <v>17</v>
      </c>
      <c r="F5" s="19" t="str">
        <f>A5&amp;B5&amp;C5&amp;E5</f>
        <v>MaryKleneFMILLENNIUM RUNNING</v>
      </c>
      <c r="G5" s="22">
        <f>SUMIF('Aviation 4M'!$F$2:$F$300,$F5,'Aviation 4M'!$J$2:$J$300)</f>
        <v>0</v>
      </c>
      <c r="H5" s="22">
        <f>SUMIF('Capital City Classic'!$F$2:$F$300,$F5,'Capital City Classic'!$J$2:$J$300)</f>
        <v>96</v>
      </c>
      <c r="I5" s="22">
        <f>SUMIF('Auburn 10M'!$F$2:$F$300,$F5,'Auburn 10M'!$J$2:$J$300)</f>
        <v>88</v>
      </c>
      <c r="J5" s="22">
        <f>SUMIF('Tiger 12K'!$F$2:$F$300,$F5,'Tiger 12K'!$J$2:$J$300)</f>
        <v>0</v>
      </c>
      <c r="K5" s="24">
        <f>SUM(G5:J5)</f>
        <v>184</v>
      </c>
      <c r="L5"/>
    </row>
    <row r="6" spans="1:14" x14ac:dyDescent="0.3">
      <c r="A6" t="s">
        <v>248</v>
      </c>
      <c r="B6" t="s">
        <v>249</v>
      </c>
      <c r="C6" t="s">
        <v>34</v>
      </c>
      <c r="D6">
        <v>51</v>
      </c>
      <c r="E6" s="2" t="s">
        <v>17</v>
      </c>
      <c r="F6" s="19" t="str">
        <f>A6&amp;B6&amp;C6&amp;E6</f>
        <v>EmaliaRubnerFMILLENNIUM RUNNING</v>
      </c>
      <c r="G6" s="22">
        <f>SUMIF('Aviation 4M'!$F$2:$F$300,$F6,'Aviation 4M'!$J$2:$J$300)</f>
        <v>0</v>
      </c>
      <c r="H6" s="22">
        <f>SUMIF('Capital City Classic'!$F$2:$F$300,$F6,'Capital City Classic'!$J$2:$J$300)</f>
        <v>76</v>
      </c>
      <c r="I6" s="22">
        <f>SUMIF('Auburn 10M'!$F$2:$F$300,$F6,'Auburn 10M'!$J$2:$J$300)</f>
        <v>72</v>
      </c>
      <c r="J6" s="22">
        <f>SUMIF('Tiger 12K'!$F$2:$F$300,$F6,'Tiger 12K'!$J$2:$J$300)</f>
        <v>0</v>
      </c>
      <c r="K6" s="24">
        <f>SUM(G6:J6)</f>
        <v>148</v>
      </c>
      <c r="L6"/>
    </row>
    <row r="7" spans="1:14" x14ac:dyDescent="0.3">
      <c r="A7" t="s">
        <v>252</v>
      </c>
      <c r="B7" t="s">
        <v>253</v>
      </c>
      <c r="C7" t="s">
        <v>34</v>
      </c>
      <c r="D7">
        <v>65</v>
      </c>
      <c r="E7" s="2" t="s">
        <v>16</v>
      </c>
      <c r="F7" s="19" t="str">
        <f>A7&amp;B7&amp;C7&amp;E7</f>
        <v>PattyCrothersFGREATER DERRY TRACK CLUB</v>
      </c>
      <c r="G7" s="22">
        <f>SUMIF('Aviation 4M'!$F$2:$F$300,$F7,'Aviation 4M'!$J$2:$J$300)</f>
        <v>0</v>
      </c>
      <c r="H7" s="22">
        <f>SUMIF('Capital City Classic'!$F$2:$F$300,$F7,'Capital City Classic'!$J$2:$J$300)</f>
        <v>72</v>
      </c>
      <c r="I7" s="22">
        <f>SUMIF('Auburn 10M'!$F$2:$F$300,$F7,'Auburn 10M'!$J$2:$J$300)</f>
        <v>76</v>
      </c>
      <c r="J7" s="22">
        <f>SUMIF('Tiger 12K'!$F$2:$F$300,$F7,'Tiger 12K'!$J$2:$J$300)</f>
        <v>0</v>
      </c>
      <c r="K7" s="24">
        <f>SUM(G7:J7)</f>
        <v>148</v>
      </c>
      <c r="L7"/>
    </row>
    <row r="8" spans="1:14" x14ac:dyDescent="0.3">
      <c r="A8" t="s">
        <v>78</v>
      </c>
      <c r="B8" t="s">
        <v>79</v>
      </c>
      <c r="C8" t="s">
        <v>34</v>
      </c>
      <c r="D8" s="3">
        <v>47</v>
      </c>
      <c r="E8" t="s">
        <v>16</v>
      </c>
      <c r="F8" s="19" t="str">
        <f>A8&amp;B8&amp;C8&amp;E8</f>
        <v>KirstenKortzFGREATER DERRY TRACK CLUB</v>
      </c>
      <c r="G8" s="22">
        <f>SUMIF('Aviation 4M'!$F$2:$F$300,$F8,'Aviation 4M'!$J$2:$J$300)</f>
        <v>68</v>
      </c>
      <c r="H8" s="22">
        <f>SUMIF('Capital City Classic'!$F$2:$F$300,$F8,'Capital City Classic'!$J$2:$J$300)</f>
        <v>24</v>
      </c>
      <c r="I8" s="22">
        <f>SUMIF('Auburn 10M'!$F$2:$F$300,$F8,'Auburn 10M'!$J$2:$J$300)</f>
        <v>4</v>
      </c>
      <c r="J8" s="22">
        <f>SUMIF('Tiger 12K'!$F$2:$F$300,$F8,'Tiger 12K'!$J$2:$J$300)</f>
        <v>46</v>
      </c>
      <c r="K8" s="24">
        <f>SUM(G8:J8)</f>
        <v>142</v>
      </c>
    </row>
    <row r="9" spans="1:14" x14ac:dyDescent="0.3">
      <c r="A9" s="3" t="s">
        <v>95</v>
      </c>
      <c r="B9" s="3" t="s">
        <v>96</v>
      </c>
      <c r="C9" s="3" t="s">
        <v>34</v>
      </c>
      <c r="D9" s="3">
        <v>64</v>
      </c>
      <c r="E9" s="3" t="s">
        <v>16</v>
      </c>
      <c r="F9" s="19" t="str">
        <f>A9&amp;B9&amp;C9&amp;E9</f>
        <v>MarggieQuinnFGREATER DERRY TRACK CLUB</v>
      </c>
      <c r="G9" s="22">
        <f>SUMIF('Aviation 4M'!$F$2:$F$300,$F9,'Aviation 4M'!$J$2:$J$300)</f>
        <v>92</v>
      </c>
      <c r="H9" s="22">
        <f>SUMIF('Capital City Classic'!$F$2:$F$300,$F9,'Capital City Classic'!$J$2:$J$300)</f>
        <v>49</v>
      </c>
      <c r="I9" s="22">
        <f>SUMIF('Auburn 10M'!$F$2:$F$300,$F9,'Auburn 10M'!$J$2:$J$300)</f>
        <v>0</v>
      </c>
      <c r="J9" s="22">
        <f>SUMIF('Tiger 12K'!$F$2:$F$300,$F9,'Tiger 12K'!$J$2:$J$300)</f>
        <v>0</v>
      </c>
      <c r="K9" s="24">
        <f>SUM(G9:J9)</f>
        <v>141</v>
      </c>
    </row>
    <row r="10" spans="1:14" x14ac:dyDescent="0.3">
      <c r="A10" t="s">
        <v>72</v>
      </c>
      <c r="B10" t="s">
        <v>73</v>
      </c>
      <c r="C10" t="s">
        <v>34</v>
      </c>
      <c r="D10" s="3">
        <v>48</v>
      </c>
      <c r="E10" t="s">
        <v>17</v>
      </c>
      <c r="F10" s="19" t="str">
        <f>A10&amp;B10&amp;C10&amp;E10</f>
        <v>KateO'MalleyFMILLENNIUM RUNNING</v>
      </c>
      <c r="G10" s="22">
        <f>SUMIF('Aviation 4M'!$F$2:$F$300,$F10,'Aviation 4M'!$J$2:$J$300)</f>
        <v>88</v>
      </c>
      <c r="H10" s="22">
        <f>SUMIF('Capital City Classic'!$F$2:$F$300,$F10,'Capital City Classic'!$J$2:$J$300)</f>
        <v>52</v>
      </c>
      <c r="I10" s="22">
        <f>SUMIF('Auburn 10M'!$F$2:$F$300,$F10,'Auburn 10M'!$J$2:$J$300)</f>
        <v>0</v>
      </c>
      <c r="J10" s="22">
        <f>SUMIF('Tiger 12K'!$F$2:$F$300,$F10,'Tiger 12K'!$J$2:$J$300)</f>
        <v>0</v>
      </c>
      <c r="K10" s="24">
        <f>SUM(G10:J10)</f>
        <v>140</v>
      </c>
      <c r="L10"/>
    </row>
    <row r="11" spans="1:14" x14ac:dyDescent="0.3">
      <c r="A11" s="3" t="s">
        <v>89</v>
      </c>
      <c r="B11" s="3" t="s">
        <v>90</v>
      </c>
      <c r="C11" s="3" t="s">
        <v>34</v>
      </c>
      <c r="D11" s="3">
        <v>48</v>
      </c>
      <c r="E11" t="s">
        <v>16</v>
      </c>
      <c r="F11" s="19" t="str">
        <f>A11&amp;B11&amp;C11&amp;E11</f>
        <v>ElizabethBusteedFGREATER DERRY TRACK CLUB</v>
      </c>
      <c r="G11" s="22">
        <f>SUMIF('Aviation 4M'!$F$2:$F$300,$F11,'Aviation 4M'!$J$2:$J$300)</f>
        <v>64</v>
      </c>
      <c r="H11" s="22">
        <f>SUMIF('Capital City Classic'!$F$2:$F$300,$F11,'Capital City Classic'!$J$2:$J$300)</f>
        <v>13.5</v>
      </c>
      <c r="I11" s="22">
        <f>SUMIF('Auburn 10M'!$F$2:$F$300,$F11,'Auburn 10M'!$J$2:$J$300)</f>
        <v>5.25</v>
      </c>
      <c r="J11" s="22">
        <f>SUMIF('Tiger 12K'!$F$2:$F$300,$F11,'Tiger 12K'!$J$2:$J$300)</f>
        <v>52</v>
      </c>
      <c r="K11" s="24">
        <f>SUM(G11:J11)</f>
        <v>134.75</v>
      </c>
      <c r="L11"/>
    </row>
    <row r="12" spans="1:14" x14ac:dyDescent="0.3">
      <c r="A12" s="3" t="s">
        <v>67</v>
      </c>
      <c r="B12" s="3" t="s">
        <v>50</v>
      </c>
      <c r="C12" s="3" t="s">
        <v>34</v>
      </c>
      <c r="D12" s="3">
        <v>40</v>
      </c>
      <c r="E12" s="3" t="s">
        <v>17</v>
      </c>
      <c r="F12" s="19" t="str">
        <f>A12&amp;B12&amp;C12&amp;E12</f>
        <v>ChelseaCookFMILLENNIUM RUNNING</v>
      </c>
      <c r="G12" s="22">
        <f>SUMIF('Aviation 4M'!$F$2:$F$300,$F12,'Aviation 4M'!$J$2:$J$300)</f>
        <v>84</v>
      </c>
      <c r="H12" s="22">
        <f>SUMIF('Capital City Classic'!$F$2:$F$300,$F12,'Capital City Classic'!$J$2:$J$300)</f>
        <v>40</v>
      </c>
      <c r="I12" s="22">
        <f>SUMIF('Auburn 10M'!$F$2:$F$300,$F12,'Auburn 10M'!$J$2:$J$300)</f>
        <v>0</v>
      </c>
      <c r="J12" s="22">
        <f>SUMIF('Tiger 12K'!$F$2:$F$300,$F12,'Tiger 12K'!$J$2:$J$300)</f>
        <v>0</v>
      </c>
      <c r="K12" s="24">
        <f>SUM(G12:J12)</f>
        <v>124</v>
      </c>
      <c r="L12"/>
    </row>
    <row r="13" spans="1:14" x14ac:dyDescent="0.3">
      <c r="A13" s="3" t="s">
        <v>100</v>
      </c>
      <c r="B13" s="3" t="s">
        <v>101</v>
      </c>
      <c r="C13" s="3" t="s">
        <v>34</v>
      </c>
      <c r="D13" s="3">
        <v>59</v>
      </c>
      <c r="E13" s="3" t="s">
        <v>15</v>
      </c>
      <c r="F13" s="19" t="str">
        <f>A13&amp;B13&amp;C13&amp;E13</f>
        <v>BethWhippleFGATE CITY STRIDERS</v>
      </c>
      <c r="G13" s="22">
        <f>SUMIF('Aviation 4M'!$F$2:$F$300,$F13,'Aviation 4M'!$J$2:$J$300)</f>
        <v>76</v>
      </c>
      <c r="H13" s="22">
        <f>SUMIF('Capital City Classic'!$F$2:$F$300,$F13,'Capital City Classic'!$J$2:$J$300)</f>
        <v>22.5</v>
      </c>
      <c r="I13" s="22">
        <f>SUMIF('Auburn 10M'!$F$2:$F$300,$F13,'Auburn 10M'!$J$2:$J$300)</f>
        <v>19.5</v>
      </c>
      <c r="J13" s="22">
        <f>SUMIF('Tiger 12K'!$F$2:$F$300,$F13,'Tiger 12K'!$J$2:$J$300)</f>
        <v>0</v>
      </c>
      <c r="K13" s="24">
        <f>SUM(G13:J13)</f>
        <v>118</v>
      </c>
      <c r="L13"/>
    </row>
    <row r="14" spans="1:14" x14ac:dyDescent="0.3">
      <c r="A14" t="s">
        <v>258</v>
      </c>
      <c r="B14" t="s">
        <v>259</v>
      </c>
      <c r="C14" t="s">
        <v>34</v>
      </c>
      <c r="D14">
        <v>58</v>
      </c>
      <c r="E14" s="2" t="s">
        <v>15</v>
      </c>
      <c r="F14" s="19" t="str">
        <f>A14&amp;B14&amp;C14&amp;E14</f>
        <v>AdrianaTyersFGATE CITY STRIDERS</v>
      </c>
      <c r="G14" s="22">
        <f>SUMIF('Aviation 4M'!$F$2:$F$300,$F14,'Aviation 4M'!$J$2:$J$300)</f>
        <v>0</v>
      </c>
      <c r="H14" s="22">
        <f>SUMIF('Capital City Classic'!$F$2:$F$300,$F14,'Capital City Classic'!$J$2:$J$300)</f>
        <v>58</v>
      </c>
      <c r="I14" s="22">
        <f>SUMIF('Auburn 10M'!$F$2:$F$300,$F14,'Auburn 10M'!$J$2:$J$300)</f>
        <v>55</v>
      </c>
      <c r="J14" s="22">
        <f>SUMIF('Tiger 12K'!$F$2:$F$300,$F14,'Tiger 12K'!$J$2:$J$300)</f>
        <v>0</v>
      </c>
      <c r="K14" s="24">
        <f>SUM(G14:J14)</f>
        <v>113</v>
      </c>
    </row>
    <row r="15" spans="1:14" x14ac:dyDescent="0.3">
      <c r="A15" t="s">
        <v>268</v>
      </c>
      <c r="B15" t="s">
        <v>217</v>
      </c>
      <c r="C15" t="s">
        <v>34</v>
      </c>
      <c r="D15">
        <v>69</v>
      </c>
      <c r="E15" t="s">
        <v>16</v>
      </c>
      <c r="F15" s="19" t="str">
        <f>A15&amp;B15&amp;C15&amp;E15</f>
        <v>BevSomogieFGREATER DERRY TRACK CLUB</v>
      </c>
      <c r="G15" s="22">
        <f>SUMIF('Aviation 4M'!$F$2:$F$300,$F15,'Aviation 4M'!$J$2:$J$300)</f>
        <v>0</v>
      </c>
      <c r="H15" s="22">
        <f>SUMIF('Capital City Classic'!$F$2:$F$300,$F15,'Capital City Classic'!$J$2:$J$300)</f>
        <v>32</v>
      </c>
      <c r="I15" s="22">
        <f>SUMIF('Auburn 10M'!$F$2:$F$300,$F15,'Auburn 10M'!$J$2:$J$300)</f>
        <v>18</v>
      </c>
      <c r="J15" s="22">
        <f>SUMIF('Tiger 12K'!$F$2:$F$300,$F15,'Tiger 12K'!$J$2:$J$300)</f>
        <v>55</v>
      </c>
      <c r="K15" s="24">
        <f>SUM(G15:J15)</f>
        <v>105</v>
      </c>
    </row>
    <row r="16" spans="1:14" x14ac:dyDescent="0.3">
      <c r="A16" t="s">
        <v>238</v>
      </c>
      <c r="B16" t="s">
        <v>239</v>
      </c>
      <c r="C16" t="s">
        <v>34</v>
      </c>
      <c r="D16">
        <v>42</v>
      </c>
      <c r="E16" s="2" t="s">
        <v>19</v>
      </c>
      <c r="F16" s="19" t="str">
        <f>A16&amp;B16&amp;C16&amp;E16</f>
        <v>AmberFerreiraFGRANITE STATE RACING TEAM</v>
      </c>
      <c r="G16" s="22">
        <f>SUMIF('Aviation 4M'!$F$2:$F$300,$F16,'Aviation 4M'!$J$2:$J$300)</f>
        <v>0</v>
      </c>
      <c r="H16" s="22">
        <f>SUMIF('Capital City Classic'!$F$2:$F$300,$F16,'Capital City Classic'!$J$2:$J$300)</f>
        <v>100</v>
      </c>
      <c r="I16" s="22">
        <f>SUMIF('Auburn 10M'!$F$2:$F$300,$F16,'Auburn 10M'!$J$2:$J$300)</f>
        <v>0</v>
      </c>
      <c r="J16" s="22">
        <f>SUMIF('Tiger 12K'!$F$2:$F$300,$F16,'Tiger 12K'!$J$2:$J$300)</f>
        <v>0</v>
      </c>
      <c r="K16" s="24">
        <f>SUM(G16:J16)</f>
        <v>100</v>
      </c>
    </row>
    <row r="17" spans="1:12" x14ac:dyDescent="0.3">
      <c r="A17" s="3" t="s">
        <v>611</v>
      </c>
      <c r="B17" s="3" t="s">
        <v>225</v>
      </c>
      <c r="C17" s="3" t="s">
        <v>34</v>
      </c>
      <c r="D17" s="3">
        <v>49</v>
      </c>
      <c r="E17" t="s">
        <v>18</v>
      </c>
      <c r="F17" s="19" t="str">
        <f>A17&amp;B17&amp;C17&amp;E17</f>
        <v>AlyssaAndersonFUPPER VALLEY RUNNING CLUB</v>
      </c>
      <c r="G17" s="22">
        <f>SUMIF('Aviation 4M'!$F$2:$F$300,$F17,'Aviation 4M'!$J$2:$J$300)</f>
        <v>0</v>
      </c>
      <c r="H17" s="22">
        <f>SUMIF('Capital City Classic'!$F$2:$F$300,$F17,'Capital City Classic'!$J$2:$J$300)</f>
        <v>0</v>
      </c>
      <c r="I17" s="22">
        <f>SUMIF('Auburn 10M'!$F$2:$F$300,$F17,'Auburn 10M'!$J$2:$J$300)</f>
        <v>0</v>
      </c>
      <c r="J17" s="22">
        <f>SUMIF('Tiger 12K'!$F$2:$F$300,$F17,'Tiger 12K'!$J$2:$J$300)</f>
        <v>100</v>
      </c>
      <c r="K17" s="24">
        <f>SUM(G17:J17)</f>
        <v>100</v>
      </c>
    </row>
    <row r="18" spans="1:12" x14ac:dyDescent="0.3">
      <c r="A18" t="s">
        <v>301</v>
      </c>
      <c r="B18" t="s">
        <v>581</v>
      </c>
      <c r="C18" t="s">
        <v>34</v>
      </c>
      <c r="D18">
        <v>61</v>
      </c>
      <c r="E18" t="s">
        <v>18</v>
      </c>
      <c r="F18" s="19" t="str">
        <f>A18&amp;B18&amp;C18&amp;E18</f>
        <v>PamMooreFUPPER VALLEY RUNNING CLUB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0</v>
      </c>
      <c r="I18" s="22">
        <f>SUMIF('Auburn 10M'!$F$2:$F$300,$F18,'Auburn 10M'!$J$2:$J$300)</f>
        <v>0</v>
      </c>
      <c r="J18" s="22">
        <f>SUMIF('Tiger 12K'!$F$2:$F$300,$F18,'Tiger 12K'!$J$2:$J$300)</f>
        <v>96</v>
      </c>
      <c r="K18" s="24">
        <f>SUM(G18:J18)</f>
        <v>96</v>
      </c>
      <c r="L18"/>
    </row>
    <row r="19" spans="1:12" x14ac:dyDescent="0.3">
      <c r="A19" t="s">
        <v>573</v>
      </c>
      <c r="B19" t="s">
        <v>574</v>
      </c>
      <c r="C19" t="s">
        <v>34</v>
      </c>
      <c r="D19">
        <v>13</v>
      </c>
      <c r="E19" t="s">
        <v>18</v>
      </c>
      <c r="F19" s="19" t="str">
        <f>A19&amp;B19&amp;C19&amp;E19</f>
        <v>JillianCampbellFUPPER VALLEY RUNNING CLUB</v>
      </c>
      <c r="G19" s="22">
        <f>SUMIF('Aviation 4M'!$F$2:$F$300,$F19,'Aviation 4M'!$J$2:$J$300)</f>
        <v>0</v>
      </c>
      <c r="H19" s="22">
        <f>SUMIF('Capital City Classic'!$F$2:$F$300,$F19,'Capital City Classic'!$J$2:$J$300)</f>
        <v>0</v>
      </c>
      <c r="I19" s="22">
        <f>SUMIF('Auburn 10M'!$F$2:$F$300,$F19,'Auburn 10M'!$J$2:$J$300)</f>
        <v>0</v>
      </c>
      <c r="J19" s="22">
        <f>SUMIF('Tiger 12K'!$F$2:$F$300,$F19,'Tiger 12K'!$J$2:$J$300)</f>
        <v>92</v>
      </c>
      <c r="K19" s="24">
        <f>SUM(G19:J19)</f>
        <v>92</v>
      </c>
      <c r="L19"/>
    </row>
    <row r="20" spans="1:12" x14ac:dyDescent="0.3">
      <c r="A20" t="s">
        <v>241</v>
      </c>
      <c r="B20" t="s">
        <v>242</v>
      </c>
      <c r="C20" t="s">
        <v>34</v>
      </c>
      <c r="D20">
        <v>64</v>
      </c>
      <c r="E20" s="2" t="s">
        <v>19</v>
      </c>
      <c r="F20" s="19" t="str">
        <f>A20&amp;B20&amp;C20&amp;E20</f>
        <v>BetsyBlackFGRANITE STATE RACING TEAM</v>
      </c>
      <c r="G20" s="22">
        <f>SUMIF('Aviation 4M'!$F$2:$F$300,$F20,'Aviation 4M'!$J$2:$J$300)</f>
        <v>0</v>
      </c>
      <c r="H20" s="22">
        <f>SUMIF('Capital City Classic'!$F$2:$F$300,$F20,'Capital City Classic'!$J$2:$J$300)</f>
        <v>92</v>
      </c>
      <c r="I20" s="22">
        <f>SUMIF('Auburn 10M'!$F$2:$F$300,$F20,'Auburn 10M'!$J$2:$J$300)</f>
        <v>0</v>
      </c>
      <c r="J20" s="22">
        <f>SUMIF('Tiger 12K'!$F$2:$F$300,$F20,'Tiger 12K'!$J$2:$J$300)</f>
        <v>0</v>
      </c>
      <c r="K20" s="24">
        <f>SUM(G20:J20)</f>
        <v>92</v>
      </c>
      <c r="L20"/>
    </row>
    <row r="21" spans="1:12" x14ac:dyDescent="0.3">
      <c r="A21" t="s">
        <v>379</v>
      </c>
      <c r="B21" t="s">
        <v>380</v>
      </c>
      <c r="C21" t="s">
        <v>34</v>
      </c>
      <c r="D21">
        <v>32</v>
      </c>
      <c r="E21" t="s">
        <v>16</v>
      </c>
      <c r="F21" s="19" t="str">
        <f>A21&amp;B21&amp;C21&amp;E21</f>
        <v>MeggieDonovanFGREATER DERRY TRACK CLUB</v>
      </c>
      <c r="G21" s="22">
        <f>SUMIF('Aviation 4M'!$F$2:$F$300,$F21,'Aviation 4M'!$J$2:$J$300)</f>
        <v>0</v>
      </c>
      <c r="H21" s="22">
        <f>SUMIF('Capital City Classic'!$F$2:$F$300,$F21,'Capital City Classic'!$J$2:$J$300)</f>
        <v>0</v>
      </c>
      <c r="I21" s="22">
        <f>SUMIF('Auburn 10M'!$F$2:$F$300,$F21,'Auburn 10M'!$J$2:$J$300)</f>
        <v>92</v>
      </c>
      <c r="J21" s="22">
        <f>SUMIF('Tiger 12K'!$F$2:$F$300,$F21,'Tiger 12K'!$J$2:$J$300)</f>
        <v>0</v>
      </c>
      <c r="K21" s="24">
        <f>SUM(G21:J21)</f>
        <v>92</v>
      </c>
    </row>
    <row r="22" spans="1:12" x14ac:dyDescent="0.3">
      <c r="A22" t="s">
        <v>256</v>
      </c>
      <c r="B22" t="s">
        <v>257</v>
      </c>
      <c r="C22" t="s">
        <v>34</v>
      </c>
      <c r="D22">
        <v>55</v>
      </c>
      <c r="E22" s="2" t="s">
        <v>17</v>
      </c>
      <c r="F22" s="19" t="str">
        <f>A22&amp;B22&amp;C22&amp;E22</f>
        <v>RoxaneGagnonFMILLENNIUM RUNNING</v>
      </c>
      <c r="G22" s="22">
        <f>SUMIF('Aviation 4M'!$F$2:$F$300,$F22,'Aviation 4M'!$J$2:$J$300)</f>
        <v>0</v>
      </c>
      <c r="H22" s="22">
        <f>SUMIF('Capital City Classic'!$F$2:$F$300,$F22,'Capital City Classic'!$J$2:$J$300)</f>
        <v>61</v>
      </c>
      <c r="I22" s="22">
        <f>SUMIF('Auburn 10M'!$F$2:$F$300,$F22,'Auburn 10M'!$J$2:$J$300)</f>
        <v>30</v>
      </c>
      <c r="J22" s="22">
        <f>SUMIF('Tiger 12K'!$F$2:$F$300,$F22,'Tiger 12K'!$J$2:$J$300)</f>
        <v>0</v>
      </c>
      <c r="K22" s="24">
        <f>SUM(G22:J22)</f>
        <v>91</v>
      </c>
      <c r="L22"/>
    </row>
    <row r="23" spans="1:12" x14ac:dyDescent="0.3">
      <c r="A23" t="s">
        <v>579</v>
      </c>
      <c r="B23" t="s">
        <v>580</v>
      </c>
      <c r="C23" t="s">
        <v>34</v>
      </c>
      <c r="D23">
        <v>34</v>
      </c>
      <c r="E23" t="s">
        <v>18</v>
      </c>
      <c r="F23" s="19" t="str">
        <f>A23&amp;B23&amp;C23&amp;E23</f>
        <v>LaurenPalletFUPPER VALLEY RUNNING CLUB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0</v>
      </c>
      <c r="I23" s="22">
        <f>SUMIF('Auburn 10M'!$F$2:$F$300,$F23,'Auburn 10M'!$J$2:$J$300)</f>
        <v>0</v>
      </c>
      <c r="J23" s="22">
        <f>SUMIF('Tiger 12K'!$F$2:$F$300,$F23,'Tiger 12K'!$J$2:$J$300)</f>
        <v>88</v>
      </c>
      <c r="K23" s="24">
        <f>SUM(G23:J23)</f>
        <v>88</v>
      </c>
    </row>
    <row r="24" spans="1:12" x14ac:dyDescent="0.3">
      <c r="A24" t="s">
        <v>243</v>
      </c>
      <c r="B24" t="s">
        <v>244</v>
      </c>
      <c r="C24" t="s">
        <v>34</v>
      </c>
      <c r="D24">
        <v>72</v>
      </c>
      <c r="E24" s="2" t="s">
        <v>23</v>
      </c>
      <c r="F24" s="19" t="str">
        <f>A24&amp;B24&amp;C24&amp;E24</f>
        <v>JudiLemaireFROCHESTER RUNNERS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88</v>
      </c>
      <c r="I24" s="22">
        <f>SUMIF('Auburn 10M'!$F$2:$F$300,$F24,'Auburn 10M'!$J$2:$J$300)</f>
        <v>0</v>
      </c>
      <c r="J24" s="22">
        <f>SUMIF('Tiger 12K'!$F$2:$F$300,$F24,'Tiger 12K'!$J$2:$J$300)</f>
        <v>0</v>
      </c>
      <c r="K24" s="24">
        <f>SUM(G24:J24)</f>
        <v>88</v>
      </c>
      <c r="L24"/>
    </row>
    <row r="25" spans="1:12" x14ac:dyDescent="0.3">
      <c r="A25" t="s">
        <v>587</v>
      </c>
      <c r="B25" t="s">
        <v>588</v>
      </c>
      <c r="C25" t="s">
        <v>34</v>
      </c>
      <c r="D25">
        <v>46</v>
      </c>
      <c r="E25" t="s">
        <v>18</v>
      </c>
      <c r="F25" s="19" t="str">
        <f>A25&amp;B25&amp;C25&amp;E25</f>
        <v>AndreaGrayFUPPER VALLEY RUNNING CLUB</v>
      </c>
      <c r="G25" s="22">
        <f>SUMIF('Aviation 4M'!$F$2:$F$300,$F25,'Aviation 4M'!$J$2:$J$300)</f>
        <v>0</v>
      </c>
      <c r="H25" s="22">
        <f>SUMIF('Capital City Classic'!$F$2:$F$300,$F25,'Capital City Classic'!$J$2:$J$300)</f>
        <v>0</v>
      </c>
      <c r="I25" s="22">
        <f>SUMIF('Auburn 10M'!$F$2:$F$300,$F25,'Auburn 10M'!$J$2:$J$300)</f>
        <v>0</v>
      </c>
      <c r="J25" s="22">
        <f>SUMIF('Tiger 12K'!$F$2:$F$300,$F25,'Tiger 12K'!$J$2:$J$300)</f>
        <v>84</v>
      </c>
      <c r="K25" s="24">
        <f>SUM(G25:J25)</f>
        <v>84</v>
      </c>
      <c r="L25"/>
    </row>
    <row r="26" spans="1:12" x14ac:dyDescent="0.3">
      <c r="A26" t="s">
        <v>245</v>
      </c>
      <c r="B26" t="s">
        <v>203</v>
      </c>
      <c r="C26" t="s">
        <v>34</v>
      </c>
      <c r="D26">
        <v>53</v>
      </c>
      <c r="E26" s="2" t="s">
        <v>17</v>
      </c>
      <c r="F26" s="19" t="str">
        <f>A26&amp;B26&amp;C26&amp;E26</f>
        <v>YukiChorneyFMILLENNIUM RUNNING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84</v>
      </c>
      <c r="I26" s="22">
        <f>SUMIF('Auburn 10M'!$F$2:$F$300,$F26,'Auburn 10M'!$J$2:$J$300)</f>
        <v>0</v>
      </c>
      <c r="J26" s="22">
        <f>SUMIF('Tiger 12K'!$F$2:$F$300,$F26,'Tiger 12K'!$J$2:$J$300)</f>
        <v>0</v>
      </c>
      <c r="K26" s="24">
        <f>SUM(G26:J26)</f>
        <v>84</v>
      </c>
    </row>
    <row r="27" spans="1:12" x14ac:dyDescent="0.3">
      <c r="A27" t="s">
        <v>337</v>
      </c>
      <c r="B27" t="s">
        <v>338</v>
      </c>
      <c r="C27" t="s">
        <v>34</v>
      </c>
      <c r="D27">
        <v>54</v>
      </c>
      <c r="E27" s="2" t="s">
        <v>15</v>
      </c>
      <c r="F27" s="19" t="str">
        <f>A27&amp;B27&amp;C27&amp;E27</f>
        <v>SuzanneBarkerFGATE CITY STRIDERS</v>
      </c>
      <c r="G27" s="22">
        <f>SUMIF('Aviation 4M'!$F$2:$F$300,$F27,'Aviation 4M'!$J$2:$J$300)</f>
        <v>0</v>
      </c>
      <c r="H27" s="22">
        <f>SUMIF('Capital City Classic'!$F$2:$F$300,$F27,'Capital City Classic'!$J$2:$J$300)</f>
        <v>0</v>
      </c>
      <c r="I27" s="22">
        <f>SUMIF('Auburn 10M'!$F$2:$F$300,$F27,'Auburn 10M'!$J$2:$J$300)</f>
        <v>84</v>
      </c>
      <c r="J27" s="22">
        <f>SUMIF('Tiger 12K'!$F$2:$F$300,$F27,'Tiger 12K'!$J$2:$J$300)</f>
        <v>0</v>
      </c>
      <c r="K27" s="24">
        <f>SUM(G27:J27)</f>
        <v>84</v>
      </c>
    </row>
    <row r="28" spans="1:12" x14ac:dyDescent="0.3">
      <c r="A28" t="s">
        <v>262</v>
      </c>
      <c r="B28" t="s">
        <v>263</v>
      </c>
      <c r="C28" t="s">
        <v>34</v>
      </c>
      <c r="D28">
        <v>59</v>
      </c>
      <c r="E28" s="2" t="s">
        <v>15</v>
      </c>
      <c r="F28" s="19" t="str">
        <f>A28&amp;B28&amp;C28&amp;E28</f>
        <v>MelissaWuFGATE CITY STRIDERS</v>
      </c>
      <c r="G28" s="22">
        <f>SUMIF('Aviation 4M'!$F$2:$F$300,$F28,'Aviation 4M'!$J$2:$J$300)</f>
        <v>0</v>
      </c>
      <c r="H28" s="22">
        <f>SUMIF('Capital City Classic'!$F$2:$F$300,$F28,'Capital City Classic'!$J$2:$J$300)</f>
        <v>46</v>
      </c>
      <c r="I28" s="22">
        <f>SUMIF('Auburn 10M'!$F$2:$F$300,$F28,'Auburn 10M'!$J$2:$J$300)</f>
        <v>37</v>
      </c>
      <c r="J28" s="22">
        <f>SUMIF('Tiger 12K'!$F$2:$F$300,$F28,'Tiger 12K'!$J$2:$J$300)</f>
        <v>0</v>
      </c>
      <c r="K28" s="24">
        <f>SUM(G28:J28)</f>
        <v>83</v>
      </c>
      <c r="L28"/>
    </row>
    <row r="29" spans="1:12" x14ac:dyDescent="0.3">
      <c r="A29" t="s">
        <v>246</v>
      </c>
      <c r="B29" t="s">
        <v>247</v>
      </c>
      <c r="C29" t="s">
        <v>34</v>
      </c>
      <c r="D29">
        <v>61</v>
      </c>
      <c r="E29" s="2" t="s">
        <v>19</v>
      </c>
      <c r="F29" s="19" t="str">
        <f>A29&amp;B29&amp;C29&amp;E29</f>
        <v>GinnyHastFGRANITE STATE RACING TEAM</v>
      </c>
      <c r="G29" s="22">
        <f>SUMIF('Aviation 4M'!$F$2:$F$300,$F29,'Aviation 4M'!$J$2:$J$300)</f>
        <v>0</v>
      </c>
      <c r="H29" s="22">
        <f>SUMIF('Capital City Classic'!$F$2:$F$300,$F29,'Capital City Classic'!$J$2:$J$300)</f>
        <v>80</v>
      </c>
      <c r="I29" s="22">
        <f>SUMIF('Auburn 10M'!$F$2:$F$300,$F29,'Auburn 10M'!$J$2:$J$300)</f>
        <v>0</v>
      </c>
      <c r="J29" s="22">
        <f>SUMIF('Tiger 12K'!$F$2:$F$300,$F29,'Tiger 12K'!$J$2:$J$300)</f>
        <v>0</v>
      </c>
      <c r="K29" s="24">
        <f>SUM(G29:J29)</f>
        <v>80</v>
      </c>
      <c r="L29"/>
    </row>
    <row r="30" spans="1:12" x14ac:dyDescent="0.3">
      <c r="A30" t="s">
        <v>347</v>
      </c>
      <c r="B30" t="s">
        <v>348</v>
      </c>
      <c r="C30" t="s">
        <v>34</v>
      </c>
      <c r="D30">
        <v>61</v>
      </c>
      <c r="E30" s="2" t="s">
        <v>15</v>
      </c>
      <c r="F30" s="19" t="str">
        <f>A30&amp;B30&amp;C30&amp;E30</f>
        <v>GinaJoubertFGATE CITY STRIDERS</v>
      </c>
      <c r="G30" s="22">
        <f>SUMIF('Aviation 4M'!$F$2:$F$300,$F30,'Aviation 4M'!$J$2:$J$300)</f>
        <v>0</v>
      </c>
      <c r="H30" s="22">
        <f>SUMIF('Capital City Classic'!$F$2:$F$300,$F30,'Capital City Classic'!$J$2:$J$300)</f>
        <v>0</v>
      </c>
      <c r="I30" s="22">
        <f>SUMIF('Auburn 10M'!$F$2:$F$300,$F30,'Auburn 10M'!$J$2:$J$300)</f>
        <v>80</v>
      </c>
      <c r="J30" s="22">
        <f>SUMIF('Tiger 12K'!$F$2:$F$300,$F30,'Tiger 12K'!$J$2:$J$300)</f>
        <v>0</v>
      </c>
      <c r="K30" s="24">
        <f>SUM(G30:J30)</f>
        <v>80</v>
      </c>
      <c r="L30"/>
    </row>
    <row r="31" spans="1:12" x14ac:dyDescent="0.3">
      <c r="A31" t="s">
        <v>360</v>
      </c>
      <c r="B31" t="s">
        <v>592</v>
      </c>
      <c r="C31" t="s">
        <v>34</v>
      </c>
      <c r="D31">
        <v>58</v>
      </c>
      <c r="E31" t="s">
        <v>18</v>
      </c>
      <c r="F31" s="19" t="str">
        <f>A31&amp;B31&amp;C31&amp;E31</f>
        <v>KellyHealeyFUPPER VALLEY RUNNING CLUB</v>
      </c>
      <c r="G31" s="22">
        <f>SUMIF('Aviation 4M'!$F$2:$F$300,$F31,'Aviation 4M'!$J$2:$J$300)</f>
        <v>0</v>
      </c>
      <c r="H31" s="22">
        <f>SUMIF('Capital City Classic'!$F$2:$F$300,$F31,'Capital City Classic'!$J$2:$J$300)</f>
        <v>0</v>
      </c>
      <c r="I31" s="22">
        <f>SUMIF('Auburn 10M'!$F$2:$F$300,$F31,'Auburn 10M'!$J$2:$J$300)</f>
        <v>0</v>
      </c>
      <c r="J31" s="22">
        <f>SUMIF('Tiger 12K'!$F$2:$F$300,$F31,'Tiger 12K'!$J$2:$J$300)</f>
        <v>76</v>
      </c>
      <c r="K31" s="24">
        <f>SUM(G31:J31)</f>
        <v>76</v>
      </c>
      <c r="L31"/>
    </row>
    <row r="32" spans="1:12" x14ac:dyDescent="0.3">
      <c r="A32" t="s">
        <v>103</v>
      </c>
      <c r="B32" t="s">
        <v>104</v>
      </c>
      <c r="C32" t="s">
        <v>34</v>
      </c>
      <c r="D32" s="3">
        <v>43</v>
      </c>
      <c r="E32" t="s">
        <v>16</v>
      </c>
      <c r="F32" s="19" t="str">
        <f>A32&amp;B32&amp;C32&amp;E32</f>
        <v>SharonPetersonFGREATER DERRY TRACK CLUB</v>
      </c>
      <c r="G32" s="22">
        <f>SUMIF('Aviation 4M'!$F$2:$F$300,$F32,'Aviation 4M'!$J$2:$J$300)</f>
        <v>34</v>
      </c>
      <c r="H32" s="22">
        <f>SUMIF('Capital City Classic'!$F$2:$F$300,$F32,'Capital City Classic'!$J$2:$J$300)</f>
        <v>0</v>
      </c>
      <c r="I32" s="22">
        <f>SUMIF('Auburn 10M'!$F$2:$F$300,$F32,'Auburn 10M'!$J$2:$J$300)</f>
        <v>1.8</v>
      </c>
      <c r="J32" s="22">
        <f>SUMIF('Tiger 12K'!$F$2:$F$300,$F32,'Tiger 12K'!$J$2:$J$300)</f>
        <v>40</v>
      </c>
      <c r="K32" s="24">
        <f>SUM(G32:J32)</f>
        <v>75.8</v>
      </c>
      <c r="L32"/>
    </row>
    <row r="33" spans="1:12" x14ac:dyDescent="0.3">
      <c r="A33" t="s">
        <v>109</v>
      </c>
      <c r="B33" t="s">
        <v>88</v>
      </c>
      <c r="C33" t="s">
        <v>34</v>
      </c>
      <c r="D33" s="3">
        <v>58</v>
      </c>
      <c r="E33" t="s">
        <v>16</v>
      </c>
      <c r="F33" s="19" t="str">
        <f>A33&amp;B33&amp;C33&amp;E33</f>
        <v>BrendaCoyleFGREATER DERRY TRACK CLUB</v>
      </c>
      <c r="G33" s="22">
        <f>SUMIF('Aviation 4M'!$F$2:$F$300,$F33,'Aviation 4M'!$J$2:$J$300)</f>
        <v>58</v>
      </c>
      <c r="H33" s="22">
        <f>SUMIF('Capital City Classic'!$F$2:$F$300,$F33,'Capital City Classic'!$J$2:$J$300)</f>
        <v>15.5</v>
      </c>
      <c r="I33" s="22">
        <f>SUMIF('Auburn 10M'!$F$2:$F$300,$F33,'Auburn 10M'!$J$2:$J$300)</f>
        <v>0</v>
      </c>
      <c r="J33" s="22">
        <f>SUMIF('Tiger 12K'!$F$2:$F$300,$F33,'Tiger 12K'!$J$2:$J$300)</f>
        <v>0</v>
      </c>
      <c r="K33" s="24">
        <f>SUM(G33:J33)</f>
        <v>73.5</v>
      </c>
      <c r="L33"/>
    </row>
    <row r="34" spans="1:12" x14ac:dyDescent="0.3">
      <c r="A34" s="3" t="s">
        <v>84</v>
      </c>
      <c r="B34" s="3" t="s">
        <v>83</v>
      </c>
      <c r="C34" s="3" t="s">
        <v>34</v>
      </c>
      <c r="D34" s="3">
        <v>36</v>
      </c>
      <c r="E34" t="s">
        <v>16</v>
      </c>
      <c r="F34" s="19" t="str">
        <f>A34&amp;B34&amp;C34&amp;E34</f>
        <v>AleeRizzoFGREATER DERRY TRACK CLUB</v>
      </c>
      <c r="G34" s="22">
        <f>SUMIF('Aviation 4M'!$F$2:$F$300,$F34,'Aviation 4M'!$J$2:$J$300)</f>
        <v>55</v>
      </c>
      <c r="H34" s="22">
        <f>SUMIF('Capital City Classic'!$F$2:$F$300,$F34,'Capital City Classic'!$J$2:$J$300)</f>
        <v>18</v>
      </c>
      <c r="I34" s="22">
        <f>SUMIF('Auburn 10M'!$F$2:$F$300,$F34,'Auburn 10M'!$J$2:$J$300)</f>
        <v>0</v>
      </c>
      <c r="J34" s="22">
        <f>SUMIF('Tiger 12K'!$F$2:$F$300,$F34,'Tiger 12K'!$J$2:$J$300)</f>
        <v>0</v>
      </c>
      <c r="K34" s="24">
        <f>SUM(G34:J34)</f>
        <v>73</v>
      </c>
      <c r="L34"/>
    </row>
    <row r="35" spans="1:12" x14ac:dyDescent="0.3">
      <c r="A35" t="s">
        <v>584</v>
      </c>
      <c r="B35" t="s">
        <v>165</v>
      </c>
      <c r="C35" t="s">
        <v>34</v>
      </c>
      <c r="D35">
        <v>34</v>
      </c>
      <c r="E35" t="s">
        <v>18</v>
      </c>
      <c r="F35" s="19" t="str">
        <f>A35&amp;B35&amp;C35&amp;E35</f>
        <v>DanilleDunnFUPPER VALLEY RUNNING CLUB</v>
      </c>
      <c r="G35" s="22">
        <f>SUMIF('Aviation 4M'!$F$2:$F$300,$F35,'Aviation 4M'!$J$2:$J$300)</f>
        <v>0</v>
      </c>
      <c r="H35" s="22">
        <f>SUMIF('Capital City Classic'!$F$2:$F$300,$F35,'Capital City Classic'!$J$2:$J$300)</f>
        <v>0</v>
      </c>
      <c r="I35" s="22">
        <f>SUMIF('Auburn 10M'!$F$2:$F$300,$F35,'Auburn 10M'!$J$2:$J$300)</f>
        <v>0</v>
      </c>
      <c r="J35" s="22">
        <f>SUMIF('Tiger 12K'!$F$2:$F$300,$F35,'Tiger 12K'!$J$2:$J$300)</f>
        <v>72</v>
      </c>
      <c r="K35" s="24">
        <f>SUM(G35:J35)</f>
        <v>72</v>
      </c>
      <c r="L35"/>
    </row>
    <row r="36" spans="1:12" x14ac:dyDescent="0.3">
      <c r="A36" s="3" t="s">
        <v>114</v>
      </c>
      <c r="B36" s="3" t="s">
        <v>115</v>
      </c>
      <c r="C36" s="3" t="s">
        <v>34</v>
      </c>
      <c r="D36" s="3">
        <v>65</v>
      </c>
      <c r="E36" s="2" t="s">
        <v>15</v>
      </c>
      <c r="F36" s="19" t="str">
        <f>A36&amp;B36&amp;C36&amp;E36</f>
        <v>PriscillaFlynnFGATE CITY STRIDERS</v>
      </c>
      <c r="G36" s="22">
        <f>SUMIF('Aviation 4M'!$F$2:$F$300,$F36,'Aviation 4M'!$J$2:$J$300)</f>
        <v>72</v>
      </c>
      <c r="H36" s="22">
        <f>SUMIF('Capital City Classic'!$F$2:$F$300,$F36,'Capital City Classic'!$J$2:$J$300)</f>
        <v>0</v>
      </c>
      <c r="I36" s="22">
        <f>SUMIF('Auburn 10M'!$F$2:$F$300,$F36,'Auburn 10M'!$J$2:$J$300)</f>
        <v>0</v>
      </c>
      <c r="J36" s="22">
        <f>SUMIF('Tiger 12K'!$F$2:$F$300,$F36,'Tiger 12K'!$J$2:$J$300)</f>
        <v>0</v>
      </c>
      <c r="K36" s="24">
        <f>SUM(G36:J36)</f>
        <v>72</v>
      </c>
      <c r="L36"/>
    </row>
    <row r="37" spans="1:12" x14ac:dyDescent="0.3">
      <c r="A37" t="s">
        <v>250</v>
      </c>
      <c r="B37" t="s">
        <v>251</v>
      </c>
      <c r="C37" t="s">
        <v>34</v>
      </c>
      <c r="D37">
        <v>65</v>
      </c>
      <c r="E37" s="2" t="s">
        <v>19</v>
      </c>
      <c r="F37" s="19" t="str">
        <f>A37&amp;B37&amp;C37&amp;E37</f>
        <v>PatBourgaultFGRANITE STATE RACING TEAM</v>
      </c>
      <c r="G37" s="22">
        <f>SUMIF('Aviation 4M'!$F$2:$F$300,$F37,'Aviation 4M'!$J$2:$J$300)</f>
        <v>0</v>
      </c>
      <c r="H37" s="22">
        <f>SUMIF('Capital City Classic'!$F$2:$F$300,$F37,'Capital City Classic'!$J$2:$J$300)</f>
        <v>72</v>
      </c>
      <c r="I37" s="22">
        <f>SUMIF('Auburn 10M'!$F$2:$F$300,$F37,'Auburn 10M'!$J$2:$J$300)</f>
        <v>0</v>
      </c>
      <c r="J37" s="22">
        <f>SUMIF('Tiger 12K'!$F$2:$F$300,$F37,'Tiger 12K'!$J$2:$J$300)</f>
        <v>0</v>
      </c>
      <c r="K37" s="24">
        <f>SUM(G37:J37)</f>
        <v>72</v>
      </c>
      <c r="L37"/>
    </row>
    <row r="38" spans="1:12" x14ac:dyDescent="0.3">
      <c r="A38" s="3" t="s">
        <v>609</v>
      </c>
      <c r="B38" s="3" t="s">
        <v>610</v>
      </c>
      <c r="C38" s="3" t="s">
        <v>34</v>
      </c>
      <c r="D38" s="3">
        <v>57</v>
      </c>
      <c r="E38" t="s">
        <v>18</v>
      </c>
      <c r="F38" s="19" t="str">
        <f>A38&amp;B38&amp;C38&amp;E38</f>
        <v>JunhieOhFUPPER VALLEY RUNNING CLUB</v>
      </c>
      <c r="G38" s="22">
        <f>SUMIF('Aviation 4M'!$F$2:$F$300,$F38,'Aviation 4M'!$J$2:$J$300)</f>
        <v>0</v>
      </c>
      <c r="H38" s="22">
        <f>SUMIF('Capital City Classic'!$F$2:$F$300,$F38,'Capital City Classic'!$J$2:$J$300)</f>
        <v>0</v>
      </c>
      <c r="I38" s="22">
        <f>SUMIF('Auburn 10M'!$F$2:$F$300,$F38,'Auburn 10M'!$J$2:$J$300)</f>
        <v>0</v>
      </c>
      <c r="J38" s="22">
        <f>SUMIF('Tiger 12K'!$F$2:$F$300,$F38,'Tiger 12K'!$J$2:$J$300)</f>
        <v>68</v>
      </c>
      <c r="K38" s="24">
        <f>SUM(G38:J38)</f>
        <v>68</v>
      </c>
    </row>
    <row r="39" spans="1:12" x14ac:dyDescent="0.3">
      <c r="A39" s="3" t="s">
        <v>537</v>
      </c>
      <c r="B39" s="3" t="s">
        <v>538</v>
      </c>
      <c r="C39" s="3" t="s">
        <v>34</v>
      </c>
      <c r="D39" s="3">
        <v>26</v>
      </c>
      <c r="E39" s="2" t="s">
        <v>17</v>
      </c>
      <c r="F39" s="19" t="str">
        <f>A39&amp;B39&amp;C39&amp;E39</f>
        <v>ColletteSoucyFMILLENNIUM RUNNING</v>
      </c>
      <c r="G39" s="22">
        <f>SUMIF('Aviation 4M'!$F$2:$F$300,$F39,'Aviation 4M'!$J$2:$J$300)</f>
        <v>0</v>
      </c>
      <c r="H39" s="22">
        <f>SUMIF('Capital City Classic'!$F$2:$F$300,$F39,'Capital City Classic'!$J$2:$J$300)</f>
        <v>0</v>
      </c>
      <c r="I39" s="22">
        <f>SUMIF('Auburn 10M'!$F$2:$F$300,$F39,'Auburn 10M'!$J$2:$J$300)</f>
        <v>68</v>
      </c>
      <c r="J39" s="22">
        <f>SUMIF('Tiger 12K'!$F$2:$F$300,$F39,'Tiger 12K'!$J$2:$J$300)</f>
        <v>0</v>
      </c>
      <c r="K39" s="24">
        <f>SUM(G39:J39)</f>
        <v>68</v>
      </c>
      <c r="L39"/>
    </row>
    <row r="40" spans="1:12" x14ac:dyDescent="0.3">
      <c r="A40" s="3" t="s">
        <v>118</v>
      </c>
      <c r="B40" s="3" t="s">
        <v>119</v>
      </c>
      <c r="C40" s="3" t="s">
        <v>34</v>
      </c>
      <c r="D40" s="3">
        <v>45</v>
      </c>
      <c r="E40" s="2" t="s">
        <v>17</v>
      </c>
      <c r="F40" s="19" t="str">
        <f>A40&amp;B40&amp;C40&amp;E40</f>
        <v>MalissaKnightFMILLENNIUM RUNNING</v>
      </c>
      <c r="G40" s="22">
        <f>SUMIF('Aviation 4M'!$F$2:$F$300,$F40,'Aviation 4M'!$J$2:$J$300)</f>
        <v>24</v>
      </c>
      <c r="H40" s="22">
        <f>SUMIF('Capital City Classic'!$F$2:$F$300,$F40,'Capital City Classic'!$J$2:$J$300)</f>
        <v>5</v>
      </c>
      <c r="I40" s="22">
        <f>SUMIF('Auburn 10M'!$F$2:$F$300,$F40,'Auburn 10M'!$J$2:$J$300)</f>
        <v>1</v>
      </c>
      <c r="J40" s="22">
        <f>SUMIF('Tiger 12K'!$F$2:$F$300,$F40,'Tiger 12K'!$J$2:$J$300)</f>
        <v>37</v>
      </c>
      <c r="K40" s="24">
        <f>SUM(G40:J40)</f>
        <v>67</v>
      </c>
    </row>
    <row r="41" spans="1:12" x14ac:dyDescent="0.3">
      <c r="A41" t="s">
        <v>593</v>
      </c>
      <c r="B41" t="s">
        <v>594</v>
      </c>
      <c r="C41" t="s">
        <v>34</v>
      </c>
      <c r="D41">
        <v>51</v>
      </c>
      <c r="E41" t="s">
        <v>18</v>
      </c>
      <c r="F41" s="19" t="str">
        <f>A41&amp;B41&amp;C41&amp;E41</f>
        <v>HeleneSistiFUPPER VALLEY RUNNING CLUB</v>
      </c>
      <c r="G41" s="22">
        <f>SUMIF('Aviation 4M'!$F$2:$F$300,$F41,'Aviation 4M'!$J$2:$J$300)</f>
        <v>0</v>
      </c>
      <c r="H41" s="22">
        <f>SUMIF('Capital City Classic'!$F$2:$F$300,$F41,'Capital City Classic'!$J$2:$J$300)</f>
        <v>0</v>
      </c>
      <c r="I41" s="22">
        <f>SUMIF('Auburn 10M'!$F$2:$F$300,$F41,'Auburn 10M'!$J$2:$J$300)</f>
        <v>0</v>
      </c>
      <c r="J41" s="22">
        <f>SUMIF('Tiger 12K'!$F$2:$F$300,$F41,'Tiger 12K'!$J$2:$J$300)</f>
        <v>64</v>
      </c>
      <c r="K41" s="24">
        <f>SUM(G41:J41)</f>
        <v>64</v>
      </c>
      <c r="L41"/>
    </row>
    <row r="42" spans="1:12" x14ac:dyDescent="0.3">
      <c r="A42" t="s">
        <v>254</v>
      </c>
      <c r="B42" t="s">
        <v>255</v>
      </c>
      <c r="C42" t="s">
        <v>34</v>
      </c>
      <c r="D42">
        <v>53</v>
      </c>
      <c r="E42" s="2" t="s">
        <v>19</v>
      </c>
      <c r="F42" s="19" t="str">
        <f>A42&amp;B42&amp;C42&amp;E42</f>
        <v>SarahOlsonFGRANITE STATE RACING TEAM</v>
      </c>
      <c r="G42" s="22">
        <f>SUMIF('Aviation 4M'!$F$2:$F$300,$F42,'Aviation 4M'!$J$2:$J$300)</f>
        <v>0</v>
      </c>
      <c r="H42" s="22">
        <f>SUMIF('Capital City Classic'!$F$2:$F$300,$F42,'Capital City Classic'!$J$2:$J$300)</f>
        <v>64</v>
      </c>
      <c r="I42" s="22">
        <f>SUMIF('Auburn 10M'!$F$2:$F$300,$F42,'Auburn 10M'!$J$2:$J$300)</f>
        <v>0</v>
      </c>
      <c r="J42" s="22">
        <f>SUMIF('Tiger 12K'!$F$2:$F$300,$F42,'Tiger 12K'!$J$2:$J$300)</f>
        <v>0</v>
      </c>
      <c r="K42" s="24">
        <f>SUM(G42:J42)</f>
        <v>64</v>
      </c>
      <c r="L42"/>
    </row>
    <row r="43" spans="1:12" x14ac:dyDescent="0.3">
      <c r="A43" s="3" t="s">
        <v>457</v>
      </c>
      <c r="B43" s="3" t="s">
        <v>458</v>
      </c>
      <c r="C43" s="3" t="s">
        <v>34</v>
      </c>
      <c r="D43" s="3">
        <v>66</v>
      </c>
      <c r="E43" s="2" t="s">
        <v>17</v>
      </c>
      <c r="F43" s="19" t="str">
        <f>A43&amp;B43&amp;C43&amp;E43</f>
        <v>DonnaDostieFMILLENNIUM RUNNING</v>
      </c>
      <c r="G43" s="22">
        <f>SUMIF('Aviation 4M'!$F$2:$F$300,$F43,'Aviation 4M'!$J$2:$J$300)</f>
        <v>0</v>
      </c>
      <c r="H43" s="22">
        <f>SUMIF('Capital City Classic'!$F$2:$F$300,$F43,'Capital City Classic'!$J$2:$J$300)</f>
        <v>0</v>
      </c>
      <c r="I43" s="22">
        <f>SUMIF('Auburn 10M'!$F$2:$F$300,$F43,'Auburn 10M'!$J$2:$J$300)</f>
        <v>64</v>
      </c>
      <c r="J43" s="22">
        <f>SUMIF('Tiger 12K'!$F$2:$F$300,$F43,'Tiger 12K'!$J$2:$J$300)</f>
        <v>0</v>
      </c>
      <c r="K43" s="24">
        <f>SUM(G43:J43)</f>
        <v>64</v>
      </c>
      <c r="L43"/>
    </row>
    <row r="44" spans="1:12" x14ac:dyDescent="0.3">
      <c r="A44" t="s">
        <v>266</v>
      </c>
      <c r="B44" t="s">
        <v>267</v>
      </c>
      <c r="C44" t="s">
        <v>34</v>
      </c>
      <c r="D44">
        <v>65</v>
      </c>
      <c r="E44" s="2" t="s">
        <v>17</v>
      </c>
      <c r="F44" s="19" t="str">
        <f>A44&amp;B44&amp;C44&amp;E44</f>
        <v>CharlaStevensFMILLENNIUM RUNNING</v>
      </c>
      <c r="G44" s="22">
        <f>SUMIF('Aviation 4M'!$F$2:$F$300,$F44,'Aviation 4M'!$J$2:$J$300)</f>
        <v>0</v>
      </c>
      <c r="H44" s="22">
        <f>SUMIF('Capital City Classic'!$F$2:$F$300,$F44,'Capital City Classic'!$J$2:$J$300)</f>
        <v>37</v>
      </c>
      <c r="I44" s="22">
        <f>SUMIF('Auburn 10M'!$F$2:$F$300,$F44,'Auburn 10M'!$J$2:$J$300)</f>
        <v>26</v>
      </c>
      <c r="J44" s="22">
        <f>SUMIF('Tiger 12K'!$F$2:$F$300,$F44,'Tiger 12K'!$J$2:$J$300)</f>
        <v>0</v>
      </c>
      <c r="K44" s="24">
        <f>SUM(G44:J44)</f>
        <v>63</v>
      </c>
      <c r="L44"/>
    </row>
    <row r="45" spans="1:12" x14ac:dyDescent="0.3">
      <c r="A45" s="3" t="s">
        <v>110</v>
      </c>
      <c r="B45" s="3" t="s">
        <v>111</v>
      </c>
      <c r="C45" s="3" t="s">
        <v>34</v>
      </c>
      <c r="D45" s="3">
        <v>55</v>
      </c>
      <c r="E45" s="2" t="s">
        <v>17</v>
      </c>
      <c r="F45" s="19" t="str">
        <f>A45&amp;B45&amp;C45&amp;E45</f>
        <v>KimBonenfantFMILLENNIUM RUNNING</v>
      </c>
      <c r="G45" s="22">
        <f>SUMIF('Aviation 4M'!$F$2:$F$300,$F45,'Aviation 4M'!$J$2:$J$300)</f>
        <v>52</v>
      </c>
      <c r="H45" s="22">
        <f>SUMIF('Capital City Classic'!$F$2:$F$300,$F45,'Capital City Classic'!$J$2:$J$300)</f>
        <v>9</v>
      </c>
      <c r="I45" s="22">
        <f>SUMIF('Auburn 10M'!$F$2:$F$300,$F45,'Auburn 10M'!$J$2:$J$300)</f>
        <v>1</v>
      </c>
      <c r="J45" s="22">
        <f>SUMIF('Tiger 12K'!$F$2:$F$300,$F45,'Tiger 12K'!$J$2:$J$300)</f>
        <v>0</v>
      </c>
      <c r="K45" s="24">
        <f>SUM(G45:J45)</f>
        <v>62</v>
      </c>
      <c r="L45"/>
    </row>
    <row r="46" spans="1:12" x14ac:dyDescent="0.3">
      <c r="A46" t="s">
        <v>585</v>
      </c>
      <c r="B46" t="s">
        <v>586</v>
      </c>
      <c r="C46" t="s">
        <v>34</v>
      </c>
      <c r="D46">
        <v>27</v>
      </c>
      <c r="E46" t="s">
        <v>18</v>
      </c>
      <c r="F46" s="19" t="str">
        <f>A46&amp;B46&amp;C46&amp;E46</f>
        <v>AbigailSykesFUPPER VALLEY RUNNING CLUB</v>
      </c>
      <c r="G46" s="22">
        <f>SUMIF('Aviation 4M'!$F$2:$F$300,$F46,'Aviation 4M'!$J$2:$J$300)</f>
        <v>0</v>
      </c>
      <c r="H46" s="22">
        <f>SUMIF('Capital City Classic'!$F$2:$F$300,$F46,'Capital City Classic'!$J$2:$J$300)</f>
        <v>0</v>
      </c>
      <c r="I46" s="22">
        <f>SUMIF('Auburn 10M'!$F$2:$F$300,$F46,'Auburn 10M'!$J$2:$J$300)</f>
        <v>0</v>
      </c>
      <c r="J46" s="22">
        <f>SUMIF('Tiger 12K'!$F$2:$F$300,$F46,'Tiger 12K'!$J$2:$J$300)</f>
        <v>61</v>
      </c>
      <c r="K46" s="24">
        <f>SUM(G46:J46)</f>
        <v>61</v>
      </c>
    </row>
    <row r="47" spans="1:12" x14ac:dyDescent="0.3">
      <c r="A47" s="3" t="s">
        <v>107</v>
      </c>
      <c r="B47" s="3" t="s">
        <v>108</v>
      </c>
      <c r="C47" s="3" t="s">
        <v>34</v>
      </c>
      <c r="D47" s="3">
        <v>56</v>
      </c>
      <c r="E47" s="2" t="s">
        <v>15</v>
      </c>
      <c r="F47" s="19" t="str">
        <f>A47&amp;B47&amp;C47&amp;E47</f>
        <v>AngelaAnderson-ConnollyFGATE CITY STRIDERS</v>
      </c>
      <c r="G47" s="22">
        <f>SUMIF('Aviation 4M'!$F$2:$F$300,$F47,'Aviation 4M'!$J$2:$J$300)</f>
        <v>61</v>
      </c>
      <c r="H47" s="22">
        <f>SUMIF('Capital City Classic'!$F$2:$F$300,$F47,'Capital City Classic'!$J$2:$J$300)</f>
        <v>0</v>
      </c>
      <c r="I47" s="22">
        <f>SUMIF('Auburn 10M'!$F$2:$F$300,$F47,'Auburn 10M'!$J$2:$J$300)</f>
        <v>0</v>
      </c>
      <c r="J47" s="22">
        <f>SUMIF('Tiger 12K'!$F$2:$F$300,$F47,'Tiger 12K'!$J$2:$J$300)</f>
        <v>0</v>
      </c>
      <c r="K47" s="24">
        <f>SUM(G47:J47)</f>
        <v>61</v>
      </c>
      <c r="L47"/>
    </row>
    <row r="48" spans="1:12" x14ac:dyDescent="0.3">
      <c r="A48" t="s">
        <v>356</v>
      </c>
      <c r="B48" t="s">
        <v>357</v>
      </c>
      <c r="C48" t="s">
        <v>34</v>
      </c>
      <c r="D48">
        <v>64</v>
      </c>
      <c r="E48" s="2" t="s">
        <v>15</v>
      </c>
      <c r="F48" s="19" t="str">
        <f>A48&amp;B48&amp;C48&amp;E48</f>
        <v>LindaKnippersFGATE CITY STRIDERS</v>
      </c>
      <c r="G48" s="22">
        <f>SUMIF('Aviation 4M'!$F$2:$F$300,$F48,'Aviation 4M'!$J$2:$J$300)</f>
        <v>0</v>
      </c>
      <c r="H48" s="22">
        <f>SUMIF('Capital City Classic'!$F$2:$F$300,$F48,'Capital City Classic'!$J$2:$J$300)</f>
        <v>0</v>
      </c>
      <c r="I48" s="22">
        <f>SUMIF('Auburn 10M'!$F$2:$F$300,$F48,'Auburn 10M'!$J$2:$J$300)</f>
        <v>61</v>
      </c>
      <c r="J48" s="22">
        <f>SUMIF('Tiger 12K'!$F$2:$F$300,$F48,'Tiger 12K'!$J$2:$J$300)</f>
        <v>0</v>
      </c>
      <c r="K48" s="24">
        <f>SUM(G48:J48)</f>
        <v>61</v>
      </c>
      <c r="L48"/>
    </row>
    <row r="49" spans="1:12" x14ac:dyDescent="0.3">
      <c r="A49" s="3" t="s">
        <v>607</v>
      </c>
      <c r="B49" s="3" t="s">
        <v>608</v>
      </c>
      <c r="C49" s="3" t="s">
        <v>34</v>
      </c>
      <c r="D49" s="3">
        <v>42</v>
      </c>
      <c r="E49" t="s">
        <v>18</v>
      </c>
      <c r="F49" s="19" t="str">
        <f>A49&amp;B49&amp;C49&amp;E49</f>
        <v>ViolaStoermerFUPPER VALLEY RUNNING CLUB</v>
      </c>
      <c r="G49" s="22">
        <f>SUMIF('Aviation 4M'!$F$2:$F$300,$F49,'Aviation 4M'!$J$2:$J$300)</f>
        <v>0</v>
      </c>
      <c r="H49" s="22">
        <f>SUMIF('Capital City Classic'!$F$2:$F$300,$F49,'Capital City Classic'!$J$2:$J$300)</f>
        <v>0</v>
      </c>
      <c r="I49" s="22">
        <f>SUMIF('Auburn 10M'!$F$2:$F$300,$F49,'Auburn 10M'!$J$2:$J$300)</f>
        <v>0</v>
      </c>
      <c r="J49" s="22">
        <f>SUMIF('Tiger 12K'!$F$2:$F$300,$F49,'Tiger 12K'!$J$2:$J$300)</f>
        <v>58</v>
      </c>
      <c r="K49" s="24">
        <f>SUM(G49:J49)</f>
        <v>58</v>
      </c>
      <c r="L49"/>
    </row>
    <row r="50" spans="1:12" x14ac:dyDescent="0.3">
      <c r="A50" t="s">
        <v>424</v>
      </c>
      <c r="B50" t="s">
        <v>425</v>
      </c>
      <c r="C50" t="s">
        <v>34</v>
      </c>
      <c r="D50">
        <v>29</v>
      </c>
      <c r="E50" s="2" t="s">
        <v>17</v>
      </c>
      <c r="F50" s="19" t="str">
        <f>A50&amp;B50&amp;C50&amp;E50</f>
        <v>MicheleTremblayFMILLENNIUM RUNNING</v>
      </c>
      <c r="G50" s="22">
        <f>SUMIF('Aviation 4M'!$F$2:$F$300,$F50,'Aviation 4M'!$J$2:$J$300)</f>
        <v>0</v>
      </c>
      <c r="H50" s="22">
        <f>SUMIF('Capital City Classic'!$F$2:$F$300,$F50,'Capital City Classic'!$J$2:$J$300)</f>
        <v>0</v>
      </c>
      <c r="I50" s="22">
        <f>SUMIF('Auburn 10M'!$F$2:$F$300,$F50,'Auburn 10M'!$J$2:$J$300)</f>
        <v>58</v>
      </c>
      <c r="J50" s="22">
        <f>SUMIF('Tiger 12K'!$F$2:$F$300,$F50,'Tiger 12K'!$J$2:$J$300)</f>
        <v>0</v>
      </c>
      <c r="K50" s="24">
        <f>SUM(G50:J50)</f>
        <v>58</v>
      </c>
      <c r="L50"/>
    </row>
    <row r="51" spans="1:12" x14ac:dyDescent="0.3">
      <c r="A51" t="s">
        <v>260</v>
      </c>
      <c r="B51" t="s">
        <v>261</v>
      </c>
      <c r="C51" t="s">
        <v>34</v>
      </c>
      <c r="D51">
        <v>60</v>
      </c>
      <c r="E51" s="2" t="s">
        <v>19</v>
      </c>
      <c r="F51" s="19" t="str">
        <f>A51&amp;B51&amp;C51&amp;E51</f>
        <v>IreneRainvilleFGRANITE STATE RACING TEAM</v>
      </c>
      <c r="G51" s="22">
        <f>SUMIF('Aviation 4M'!$F$2:$F$300,$F51,'Aviation 4M'!$J$2:$J$300)</f>
        <v>0</v>
      </c>
      <c r="H51" s="22">
        <f>SUMIF('Capital City Classic'!$F$2:$F$300,$F51,'Capital City Classic'!$J$2:$J$300)</f>
        <v>55</v>
      </c>
      <c r="I51" s="22">
        <f>SUMIF('Auburn 10M'!$F$2:$F$300,$F51,'Auburn 10M'!$J$2:$J$300)</f>
        <v>0</v>
      </c>
      <c r="J51" s="22">
        <f>SUMIF('Tiger 12K'!$F$2:$F$300,$F51,'Tiger 12K'!$J$2:$J$300)</f>
        <v>0</v>
      </c>
      <c r="K51" s="24">
        <f>SUM(G51:J51)</f>
        <v>55</v>
      </c>
      <c r="L51"/>
    </row>
    <row r="52" spans="1:12" x14ac:dyDescent="0.3">
      <c r="A52" s="3" t="s">
        <v>141</v>
      </c>
      <c r="B52" s="3" t="s">
        <v>142</v>
      </c>
      <c r="C52" s="3" t="s">
        <v>34</v>
      </c>
      <c r="D52" s="3">
        <v>50</v>
      </c>
      <c r="E52" s="2" t="s">
        <v>17</v>
      </c>
      <c r="F52" s="19" t="str">
        <f>A52&amp;B52&amp;C52&amp;E52</f>
        <v>CaremBennettFMILLENNIUM RUNNING</v>
      </c>
      <c r="G52" s="22">
        <f>SUMIF('Aviation 4M'!$F$2:$F$300,$F52,'Aviation 4M'!$J$2:$J$300)</f>
        <v>18</v>
      </c>
      <c r="H52" s="22">
        <f>SUMIF('Capital City Classic'!$F$2:$F$300,$F52,'Capital City Classic'!$J$2:$J$300)</f>
        <v>1.8</v>
      </c>
      <c r="I52" s="22">
        <f>SUMIF('Auburn 10M'!$F$2:$F$300,$F52,'Auburn 10M'!$J$2:$J$300)</f>
        <v>1</v>
      </c>
      <c r="J52" s="22">
        <f>SUMIF('Tiger 12K'!$F$2:$F$300,$F52,'Tiger 12K'!$J$2:$J$300)</f>
        <v>34</v>
      </c>
      <c r="K52" s="24">
        <f>SUM(G52:J52)</f>
        <v>54.8</v>
      </c>
    </row>
    <row r="53" spans="1:12" x14ac:dyDescent="0.3">
      <c r="A53" t="s">
        <v>433</v>
      </c>
      <c r="B53" t="s">
        <v>434</v>
      </c>
      <c r="C53" t="s">
        <v>34</v>
      </c>
      <c r="D53">
        <v>50</v>
      </c>
      <c r="E53" s="2" t="s">
        <v>17</v>
      </c>
      <c r="F53" s="19" t="str">
        <f>A53&amp;B53&amp;C53&amp;E53</f>
        <v>CathleenBrownFMILLENNIUM RUNNING</v>
      </c>
      <c r="G53" s="22">
        <f>SUMIF('Aviation 4M'!$F$2:$F$300,$F53,'Aviation 4M'!$J$2:$J$300)</f>
        <v>0</v>
      </c>
      <c r="H53" s="22">
        <f>SUMIF('Capital City Classic'!$F$2:$F$300,$F53,'Capital City Classic'!$J$2:$J$300)</f>
        <v>0</v>
      </c>
      <c r="I53" s="22">
        <f>SUMIF('Auburn 10M'!$F$2:$F$300,$F53,'Auburn 10M'!$J$2:$J$300)</f>
        <v>52</v>
      </c>
      <c r="J53" s="22">
        <f>SUMIF('Tiger 12K'!$F$2:$F$300,$F53,'Tiger 12K'!$J$2:$J$300)</f>
        <v>0</v>
      </c>
      <c r="K53" s="24">
        <f>SUM(G53:J53)</f>
        <v>52</v>
      </c>
    </row>
    <row r="54" spans="1:12" x14ac:dyDescent="0.3">
      <c r="A54" t="s">
        <v>595</v>
      </c>
      <c r="B54" t="s">
        <v>596</v>
      </c>
      <c r="C54" t="s">
        <v>34</v>
      </c>
      <c r="D54">
        <v>50</v>
      </c>
      <c r="E54" t="s">
        <v>18</v>
      </c>
      <c r="F54" s="19" t="str">
        <f>A54&amp;B54&amp;C54&amp;E54</f>
        <v>LisaColganFUPPER VALLEY RUNNING CLUB</v>
      </c>
      <c r="G54" s="22">
        <f>SUMIF('Aviation 4M'!$F$2:$F$300,$F54,'Aviation 4M'!$J$2:$J$300)</f>
        <v>0</v>
      </c>
      <c r="H54" s="22">
        <f>SUMIF('Capital City Classic'!$F$2:$F$300,$F54,'Capital City Classic'!$J$2:$J$300)</f>
        <v>0</v>
      </c>
      <c r="I54" s="22">
        <f>SUMIF('Auburn 10M'!$F$2:$F$300,$F54,'Auburn 10M'!$J$2:$J$300)</f>
        <v>0</v>
      </c>
      <c r="J54" s="22">
        <f>SUMIF('Tiger 12K'!$F$2:$F$300,$F54,'Tiger 12K'!$J$2:$J$300)</f>
        <v>49</v>
      </c>
      <c r="K54" s="24">
        <f>SUM(G54:J54)</f>
        <v>49</v>
      </c>
    </row>
    <row r="55" spans="1:12" x14ac:dyDescent="0.3">
      <c r="A55" s="3" t="s">
        <v>105</v>
      </c>
      <c r="B55" s="3" t="s">
        <v>106</v>
      </c>
      <c r="C55" s="3" t="s">
        <v>34</v>
      </c>
      <c r="D55" s="3">
        <v>51</v>
      </c>
      <c r="E55" t="s">
        <v>16</v>
      </c>
      <c r="F55" s="19" t="str">
        <f>A55&amp;B55&amp;C55&amp;E55</f>
        <v>JennaAbreuFGREATER DERRY TRACK CLUB</v>
      </c>
      <c r="G55" s="22">
        <f>SUMIF('Aviation 4M'!$F$2:$F$300,$F55,'Aviation 4M'!$J$2:$J$300)</f>
        <v>49</v>
      </c>
      <c r="H55" s="22">
        <f>SUMIF('Capital City Classic'!$F$2:$F$300,$F55,'Capital City Classic'!$J$2:$J$300)</f>
        <v>0</v>
      </c>
      <c r="I55" s="22">
        <f>SUMIF('Auburn 10M'!$F$2:$F$300,$F55,'Auburn 10M'!$J$2:$J$300)</f>
        <v>0</v>
      </c>
      <c r="J55" s="22">
        <f>SUMIF('Tiger 12K'!$F$2:$F$300,$F55,'Tiger 12K'!$J$2:$J$300)</f>
        <v>0</v>
      </c>
      <c r="K55" s="24">
        <f>SUM(G55:J55)</f>
        <v>49</v>
      </c>
    </row>
    <row r="56" spans="1:12" x14ac:dyDescent="0.3">
      <c r="A56" s="3" t="s">
        <v>530</v>
      </c>
      <c r="B56" s="3" t="s">
        <v>531</v>
      </c>
      <c r="C56" s="3" t="s">
        <v>34</v>
      </c>
      <c r="D56" s="3">
        <v>68</v>
      </c>
      <c r="E56" s="2" t="s">
        <v>26</v>
      </c>
      <c r="F56" s="19" t="str">
        <f>A56&amp;B56&amp;C56&amp;E56</f>
        <v>MargieRiforgiatoFWHITE MOUNTAIN MILERS</v>
      </c>
      <c r="G56" s="22">
        <f>SUMIF('Aviation 4M'!$F$2:$F$300,$F56,'Aviation 4M'!$J$2:$J$300)</f>
        <v>0</v>
      </c>
      <c r="H56" s="22">
        <f>SUMIF('Capital City Classic'!$F$2:$F$300,$F56,'Capital City Classic'!$J$2:$J$300)</f>
        <v>0</v>
      </c>
      <c r="I56" s="22">
        <f>SUMIF('Auburn 10M'!$F$2:$F$300,$F56,'Auburn 10M'!$J$2:$J$300)</f>
        <v>49</v>
      </c>
      <c r="J56" s="22">
        <f>SUMIF('Tiger 12K'!$F$2:$F$300,$F56,'Tiger 12K'!$J$2:$J$300)</f>
        <v>0</v>
      </c>
      <c r="K56" s="24">
        <f>SUM(G56:J56)</f>
        <v>49</v>
      </c>
    </row>
    <row r="57" spans="1:12" x14ac:dyDescent="0.3">
      <c r="A57" s="3" t="s">
        <v>99</v>
      </c>
      <c r="B57" s="3" t="s">
        <v>83</v>
      </c>
      <c r="C57" s="3" t="s">
        <v>34</v>
      </c>
      <c r="D57" s="3">
        <v>5</v>
      </c>
      <c r="E57" t="s">
        <v>16</v>
      </c>
      <c r="F57" s="19" t="str">
        <f>A57&amp;B57&amp;C57&amp;E57</f>
        <v>LillianRizzoFGREATER DERRY TRACK CLUB</v>
      </c>
      <c r="G57" s="22">
        <f>SUMIF('Aviation 4M'!$F$2:$F$300,$F57,'Aviation 4M'!$J$2:$J$300)</f>
        <v>40</v>
      </c>
      <c r="H57" s="22">
        <f>SUMIF('Capital City Classic'!$F$2:$F$300,$F57,'Capital City Classic'!$J$2:$J$300)</f>
        <v>7.8</v>
      </c>
      <c r="I57" s="22">
        <f>SUMIF('Auburn 10M'!$F$2:$F$300,$F57,'Auburn 10M'!$J$2:$J$300)</f>
        <v>0</v>
      </c>
      <c r="J57" s="22">
        <f>SUMIF('Tiger 12K'!$F$2:$F$300,$F57,'Tiger 12K'!$J$2:$J$300)</f>
        <v>0</v>
      </c>
      <c r="K57" s="24">
        <f>SUM(G57:J57)</f>
        <v>47.8</v>
      </c>
    </row>
    <row r="58" spans="1:12" x14ac:dyDescent="0.3">
      <c r="A58" s="3" t="s">
        <v>133</v>
      </c>
      <c r="B58" s="3" t="s">
        <v>134</v>
      </c>
      <c r="C58" s="3" t="s">
        <v>34</v>
      </c>
      <c r="D58" s="3">
        <v>66</v>
      </c>
      <c r="E58" t="s">
        <v>16</v>
      </c>
      <c r="F58" s="19" t="str">
        <f>A58&amp;B58&amp;C58&amp;E58</f>
        <v>AudreyFarnsworthFGREATER DERRY TRACK CLUB</v>
      </c>
      <c r="G58" s="22">
        <f>SUMIF('Aviation 4M'!$F$2:$F$300,$F58,'Aviation 4M'!$J$2:$J$300)</f>
        <v>46</v>
      </c>
      <c r="H58" s="22">
        <f>SUMIF('Capital City Classic'!$F$2:$F$300,$F58,'Capital City Classic'!$J$2:$J$300)</f>
        <v>0</v>
      </c>
      <c r="I58" s="22">
        <f>SUMIF('Auburn 10M'!$F$2:$F$300,$F58,'Auburn 10M'!$J$2:$J$300)</f>
        <v>0</v>
      </c>
      <c r="J58" s="22">
        <f>SUMIF('Tiger 12K'!$F$2:$F$300,$F58,'Tiger 12K'!$J$2:$J$300)</f>
        <v>0</v>
      </c>
      <c r="K58" s="24">
        <f>SUM(G58:J58)</f>
        <v>46</v>
      </c>
    </row>
    <row r="59" spans="1:12" x14ac:dyDescent="0.3">
      <c r="A59" s="3" t="s">
        <v>131</v>
      </c>
      <c r="B59" s="3" t="s">
        <v>532</v>
      </c>
      <c r="C59" s="3" t="s">
        <v>34</v>
      </c>
      <c r="D59" s="3">
        <v>68</v>
      </c>
      <c r="E59" s="2" t="s">
        <v>26</v>
      </c>
      <c r="F59" s="19" t="str">
        <f>A59&amp;B59&amp;C59&amp;E59</f>
        <v>MaryNagelFWHITE MOUNTAIN MILERS</v>
      </c>
      <c r="G59" s="22">
        <f>SUMIF('Aviation 4M'!$F$2:$F$300,$F59,'Aviation 4M'!$J$2:$J$300)</f>
        <v>0</v>
      </c>
      <c r="H59" s="22">
        <f>SUMIF('Capital City Classic'!$F$2:$F$300,$F59,'Capital City Classic'!$J$2:$J$300)</f>
        <v>0</v>
      </c>
      <c r="I59" s="22">
        <f>SUMIF('Auburn 10M'!$F$2:$F$300,$F59,'Auburn 10M'!$J$2:$J$300)</f>
        <v>46</v>
      </c>
      <c r="J59" s="22">
        <f>SUMIF('Tiger 12K'!$F$2:$F$300,$F59,'Tiger 12K'!$J$2:$J$300)</f>
        <v>0</v>
      </c>
      <c r="K59" s="24">
        <f>SUM(G59:J59)</f>
        <v>46</v>
      </c>
    </row>
    <row r="60" spans="1:12" x14ac:dyDescent="0.3">
      <c r="A60" s="3" t="s">
        <v>120</v>
      </c>
      <c r="B60" s="3" t="s">
        <v>121</v>
      </c>
      <c r="C60" s="3" t="s">
        <v>34</v>
      </c>
      <c r="D60" s="3">
        <v>58</v>
      </c>
      <c r="E60" t="s">
        <v>16</v>
      </c>
      <c r="F60" s="19" t="str">
        <f>A60&amp;B60&amp;C60&amp;E60</f>
        <v>JennJensenFGREATER DERRY TRACK CLUB</v>
      </c>
      <c r="G60" s="22">
        <f>SUMIF('Aviation 4M'!$F$2:$F$300,$F60,'Aviation 4M'!$J$2:$J$300)</f>
        <v>43</v>
      </c>
      <c r="H60" s="22">
        <f>SUMIF('Capital City Classic'!$F$2:$F$300,$F60,'Capital City Classic'!$J$2:$J$300)</f>
        <v>0</v>
      </c>
      <c r="I60" s="22">
        <f>SUMIF('Auburn 10M'!$F$2:$F$300,$F60,'Auburn 10M'!$J$2:$J$300)</f>
        <v>2.8</v>
      </c>
      <c r="J60" s="22">
        <f>SUMIF('Tiger 12K'!$F$2:$F$300,$F60,'Tiger 12K'!$J$2:$J$300)</f>
        <v>0</v>
      </c>
      <c r="K60" s="24">
        <f>SUM(G60:J60)</f>
        <v>45.8</v>
      </c>
    </row>
    <row r="61" spans="1:12" x14ac:dyDescent="0.3">
      <c r="A61" s="3" t="s">
        <v>116</v>
      </c>
      <c r="B61" s="3" t="s">
        <v>517</v>
      </c>
      <c r="C61" s="3" t="s">
        <v>34</v>
      </c>
      <c r="D61" s="3">
        <v>61</v>
      </c>
      <c r="E61" s="2" t="s">
        <v>17</v>
      </c>
      <c r="F61" s="19" t="str">
        <f>A61&amp;B61&amp;C61&amp;E61</f>
        <v>MichelleShea La SalaFMILLENNIUM RUNNING</v>
      </c>
      <c r="G61" s="22">
        <f>SUMIF('Aviation 4M'!$F$2:$F$300,$F61,'Aviation 4M'!$J$2:$J$300)</f>
        <v>13.5</v>
      </c>
      <c r="H61" s="22">
        <f>SUMIF('Capital City Classic'!$F$2:$F$300,$F61,'Capital City Classic'!$J$2:$J$300)</f>
        <v>1.1000000000000001</v>
      </c>
      <c r="I61" s="22">
        <f>SUMIF('Auburn 10M'!$F$2:$F$300,$F61,'Auburn 10M'!$J$2:$J$300)</f>
        <v>1</v>
      </c>
      <c r="J61" s="22">
        <f>SUMIF('Tiger 12K'!$F$2:$F$300,$F61,'Tiger 12K'!$J$2:$J$300)</f>
        <v>30</v>
      </c>
      <c r="K61" s="24">
        <f>SUM(G61:J61)</f>
        <v>45.6</v>
      </c>
    </row>
    <row r="62" spans="1:12" x14ac:dyDescent="0.3">
      <c r="A62" s="3" t="s">
        <v>150</v>
      </c>
      <c r="B62" s="3" t="s">
        <v>151</v>
      </c>
      <c r="C62" s="3" t="s">
        <v>34</v>
      </c>
      <c r="D62" s="3">
        <v>57</v>
      </c>
      <c r="E62" s="2" t="s">
        <v>17</v>
      </c>
      <c r="F62" s="19" t="str">
        <f>A62&amp;B62&amp;C62&amp;E62</f>
        <v>JaneCottrellFMILLENNIUM RUNNING</v>
      </c>
      <c r="G62" s="22">
        <f>SUMIF('Aviation 4M'!$F$2:$F$300,$F62,'Aviation 4M'!$J$2:$J$300)</f>
        <v>16.5</v>
      </c>
      <c r="H62" s="22">
        <f>SUMIF('Capital City Classic'!$F$2:$F$300,$F62,'Capital City Classic'!$J$2:$J$300)</f>
        <v>0</v>
      </c>
      <c r="I62" s="22">
        <f>SUMIF('Auburn 10M'!$F$2:$F$300,$F62,'Auburn 10M'!$J$2:$J$300)</f>
        <v>1</v>
      </c>
      <c r="J62" s="22">
        <f>SUMIF('Tiger 12K'!$F$2:$F$300,$F62,'Tiger 12K'!$J$2:$J$300)</f>
        <v>28</v>
      </c>
      <c r="K62" s="24">
        <f>SUM(G62:J62)</f>
        <v>45.5</v>
      </c>
    </row>
    <row r="63" spans="1:12" x14ac:dyDescent="0.3">
      <c r="A63" s="3" t="s">
        <v>102</v>
      </c>
      <c r="B63" s="3" t="s">
        <v>88</v>
      </c>
      <c r="C63" s="3" t="s">
        <v>34</v>
      </c>
      <c r="D63" s="3">
        <v>29</v>
      </c>
      <c r="E63" t="s">
        <v>16</v>
      </c>
      <c r="F63" s="19" t="str">
        <f>A63&amp;B63&amp;C63&amp;E63</f>
        <v>ReganCoyleFGREATER DERRY TRACK CLUB</v>
      </c>
      <c r="G63" s="22">
        <f>SUMIF('Aviation 4M'!$F$2:$F$300,$F63,'Aviation 4M'!$J$2:$J$300)</f>
        <v>37</v>
      </c>
      <c r="H63" s="22">
        <f>SUMIF('Capital City Classic'!$F$2:$F$300,$F63,'Capital City Classic'!$J$2:$J$300)</f>
        <v>8.1</v>
      </c>
      <c r="I63" s="22">
        <f>SUMIF('Auburn 10M'!$F$2:$F$300,$F63,'Auburn 10M'!$J$2:$J$300)</f>
        <v>0</v>
      </c>
      <c r="J63" s="22">
        <f>SUMIF('Tiger 12K'!$F$2:$F$300,$F63,'Tiger 12K'!$J$2:$J$300)</f>
        <v>0</v>
      </c>
      <c r="K63" s="24">
        <f>SUM(G63:J63)</f>
        <v>45.1</v>
      </c>
      <c r="L63"/>
    </row>
    <row r="64" spans="1:12" x14ac:dyDescent="0.3">
      <c r="A64" t="s">
        <v>125</v>
      </c>
      <c r="B64" t="s">
        <v>601</v>
      </c>
      <c r="C64" t="s">
        <v>34</v>
      </c>
      <c r="D64">
        <v>55</v>
      </c>
      <c r="E64" t="s">
        <v>18</v>
      </c>
      <c r="F64" s="19" t="str">
        <f>A64&amp;B64&amp;C64&amp;E64</f>
        <v>LoriHillFUPPER VALLEY RUNNING CLUB</v>
      </c>
      <c r="G64" s="22">
        <f>SUMIF('Aviation 4M'!$F$2:$F$300,$F64,'Aviation 4M'!$J$2:$J$300)</f>
        <v>0</v>
      </c>
      <c r="H64" s="22">
        <f>SUMIF('Capital City Classic'!$F$2:$F$300,$F64,'Capital City Classic'!$J$2:$J$300)</f>
        <v>0</v>
      </c>
      <c r="I64" s="22">
        <f>SUMIF('Auburn 10M'!$F$2:$F$300,$F64,'Auburn 10M'!$J$2:$J$300)</f>
        <v>0</v>
      </c>
      <c r="J64" s="22">
        <f>SUMIF('Tiger 12K'!$F$2:$F$300,$F64,'Tiger 12K'!$J$2:$J$300)</f>
        <v>43</v>
      </c>
      <c r="K64" s="24">
        <f>SUM(G64:J64)</f>
        <v>43</v>
      </c>
    </row>
    <row r="65" spans="1:12" x14ac:dyDescent="0.3">
      <c r="A65" t="s">
        <v>264</v>
      </c>
      <c r="B65" t="s">
        <v>265</v>
      </c>
      <c r="C65" t="s">
        <v>34</v>
      </c>
      <c r="D65">
        <v>63</v>
      </c>
      <c r="E65" t="s">
        <v>16</v>
      </c>
      <c r="F65" s="19" t="str">
        <f>A65&amp;B65&amp;C65&amp;E65</f>
        <v>NancyPeabodyFGREATER DERRY TRACK CLUB</v>
      </c>
      <c r="G65" s="22">
        <f>SUMIF('Aviation 4M'!$F$2:$F$300,$F65,'Aviation 4M'!$J$2:$J$300)</f>
        <v>0</v>
      </c>
      <c r="H65" s="22">
        <f>SUMIF('Capital City Classic'!$F$2:$F$300,$F65,'Capital City Classic'!$J$2:$J$300)</f>
        <v>43</v>
      </c>
      <c r="I65" s="22">
        <f>SUMIF('Auburn 10M'!$F$2:$F$300,$F65,'Auburn 10M'!$J$2:$J$300)</f>
        <v>0</v>
      </c>
      <c r="J65" s="22">
        <f>SUMIF('Tiger 12K'!$F$2:$F$300,$F65,'Tiger 12K'!$J$2:$J$300)</f>
        <v>0</v>
      </c>
      <c r="K65" s="24">
        <f>SUM(G65:J65)</f>
        <v>43</v>
      </c>
      <c r="L65"/>
    </row>
    <row r="66" spans="1:12" x14ac:dyDescent="0.3">
      <c r="A66" t="s">
        <v>385</v>
      </c>
      <c r="B66" t="s">
        <v>386</v>
      </c>
      <c r="C66" t="s">
        <v>34</v>
      </c>
      <c r="D66">
        <v>37</v>
      </c>
      <c r="E66" t="s">
        <v>16</v>
      </c>
      <c r="F66" s="19" t="str">
        <f>A66&amp;B66&amp;C66&amp;E66</f>
        <v>TivanCasavantFGREATER DERRY TRACK CLUB</v>
      </c>
      <c r="G66" s="22">
        <f>SUMIF('Aviation 4M'!$F$2:$F$300,$F66,'Aviation 4M'!$J$2:$J$300)</f>
        <v>0</v>
      </c>
      <c r="H66" s="22">
        <f>SUMIF('Capital City Classic'!$F$2:$F$300,$F66,'Capital City Classic'!$J$2:$J$300)</f>
        <v>0</v>
      </c>
      <c r="I66" s="22">
        <f>SUMIF('Auburn 10M'!$F$2:$F$300,$F66,'Auburn 10M'!$J$2:$J$300)</f>
        <v>43</v>
      </c>
      <c r="J66" s="22">
        <f>SUMIF('Tiger 12K'!$F$2:$F$300,$F66,'Tiger 12K'!$J$2:$J$300)</f>
        <v>0</v>
      </c>
      <c r="K66" s="24">
        <f>SUM(G66:J66)</f>
        <v>43</v>
      </c>
    </row>
    <row r="67" spans="1:12" x14ac:dyDescent="0.3">
      <c r="A67" t="s">
        <v>387</v>
      </c>
      <c r="B67" t="s">
        <v>388</v>
      </c>
      <c r="C67" t="s">
        <v>34</v>
      </c>
      <c r="D67">
        <v>44</v>
      </c>
      <c r="E67" t="s">
        <v>16</v>
      </c>
      <c r="F67" s="19" t="str">
        <f>A67&amp;B67&amp;C67&amp;E67</f>
        <v>KatyVeprauskasFGREATER DERRY TRACK CLUB</v>
      </c>
      <c r="G67" s="22">
        <f>SUMIF('Aviation 4M'!$F$2:$F$300,$F67,'Aviation 4M'!$J$2:$J$300)</f>
        <v>0</v>
      </c>
      <c r="H67" s="22">
        <f>SUMIF('Capital City Classic'!$F$2:$F$300,$F67,'Capital City Classic'!$J$2:$J$300)</f>
        <v>0</v>
      </c>
      <c r="I67" s="22">
        <f>SUMIF('Auburn 10M'!$F$2:$F$300,$F67,'Auburn 10M'!$J$2:$J$300)</f>
        <v>40</v>
      </c>
      <c r="J67" s="22">
        <f>SUMIF('Tiger 12K'!$F$2:$F$300,$F67,'Tiger 12K'!$J$2:$J$300)</f>
        <v>0</v>
      </c>
      <c r="K67" s="24">
        <f>SUM(G67:J67)</f>
        <v>40</v>
      </c>
    </row>
    <row r="68" spans="1:12" x14ac:dyDescent="0.3">
      <c r="A68" t="s">
        <v>155</v>
      </c>
      <c r="B68" t="s">
        <v>156</v>
      </c>
      <c r="C68" t="s">
        <v>34</v>
      </c>
      <c r="D68">
        <v>49</v>
      </c>
      <c r="E68" s="2" t="s">
        <v>17</v>
      </c>
      <c r="F68" s="19" t="str">
        <f>A68&amp;B68&amp;C68&amp;E68</f>
        <v>KatieMillsFMILLENNIUM RUNNING</v>
      </c>
      <c r="G68" s="22">
        <f>SUMIF('Aviation 4M'!$F$2:$F$300,$F68,'Aviation 4M'!$J$2:$J$300)</f>
        <v>11</v>
      </c>
      <c r="H68" s="22">
        <f>SUMIF('Capital City Classic'!$F$2:$F$300,$F68,'Capital City Classic'!$J$2:$J$300)</f>
        <v>1</v>
      </c>
      <c r="I68" s="22">
        <f>SUMIF('Auburn 10M'!$F$2:$F$300,$F68,'Auburn 10M'!$J$2:$J$300)</f>
        <v>0</v>
      </c>
      <c r="J68" s="22">
        <f>SUMIF('Tiger 12K'!$F$2:$F$300,$F68,'Tiger 12K'!$J$2:$J$300)</f>
        <v>24</v>
      </c>
      <c r="K68" s="24">
        <f>SUM(G68:J68)</f>
        <v>36</v>
      </c>
      <c r="L68"/>
    </row>
    <row r="69" spans="1:12" x14ac:dyDescent="0.3">
      <c r="A69" t="s">
        <v>137</v>
      </c>
      <c r="B69" t="s">
        <v>138</v>
      </c>
      <c r="C69" t="s">
        <v>34</v>
      </c>
      <c r="D69" s="3">
        <v>61</v>
      </c>
      <c r="E69" t="s">
        <v>16</v>
      </c>
      <c r="F69" s="19" t="str">
        <f>A69&amp;B69&amp;C69&amp;E69</f>
        <v>ChristineSmithFGREATER DERRY TRACK CLUB</v>
      </c>
      <c r="G69" s="22">
        <f>SUMIF('Aviation 4M'!$F$2:$F$300,$F69,'Aviation 4M'!$J$2:$J$300)</f>
        <v>28</v>
      </c>
      <c r="H69" s="22">
        <f>SUMIF('Capital City Classic'!$F$2:$F$300,$F69,'Capital City Classic'!$J$2:$J$300)</f>
        <v>6.75</v>
      </c>
      <c r="I69" s="22">
        <f>SUMIF('Auburn 10M'!$F$2:$F$300,$F69,'Auburn 10M'!$J$2:$J$300)</f>
        <v>0</v>
      </c>
      <c r="J69" s="22">
        <f>SUMIF('Tiger 12K'!$F$2:$F$300,$F69,'Tiger 12K'!$J$2:$J$300)</f>
        <v>0</v>
      </c>
      <c r="K69" s="24">
        <f>SUM(G69:J69)</f>
        <v>34.75</v>
      </c>
    </row>
    <row r="70" spans="1:12" x14ac:dyDescent="0.3">
      <c r="A70" t="s">
        <v>383</v>
      </c>
      <c r="B70" t="s">
        <v>384</v>
      </c>
      <c r="C70" t="s">
        <v>34</v>
      </c>
      <c r="D70">
        <v>23</v>
      </c>
      <c r="E70" t="s">
        <v>16</v>
      </c>
      <c r="F70" s="19" t="str">
        <f>A70&amp;B70&amp;C70&amp;E70</f>
        <v>AsiaMercierFGREATER DERRY TRACK CLUB</v>
      </c>
      <c r="G70" s="22">
        <f>SUMIF('Aviation 4M'!$F$2:$F$300,$F70,'Aviation 4M'!$J$2:$J$300)</f>
        <v>0</v>
      </c>
      <c r="H70" s="22">
        <f>SUMIF('Capital City Classic'!$F$2:$F$300,$F70,'Capital City Classic'!$J$2:$J$300)</f>
        <v>0</v>
      </c>
      <c r="I70" s="22">
        <f>SUMIF('Auburn 10M'!$F$2:$F$300,$F70,'Auburn 10M'!$J$2:$J$300)</f>
        <v>34</v>
      </c>
      <c r="J70" s="22">
        <f>SUMIF('Tiger 12K'!$F$2:$F$300,$F70,'Tiger 12K'!$J$2:$J$300)</f>
        <v>0</v>
      </c>
      <c r="K70" s="24">
        <f>SUM(G70:J70)</f>
        <v>34</v>
      </c>
      <c r="L70"/>
    </row>
    <row r="71" spans="1:12" x14ac:dyDescent="0.3">
      <c r="A71" t="s">
        <v>274</v>
      </c>
      <c r="B71" t="s">
        <v>275</v>
      </c>
      <c r="C71" t="s">
        <v>34</v>
      </c>
      <c r="D71">
        <v>47</v>
      </c>
      <c r="E71" s="2" t="s">
        <v>17</v>
      </c>
      <c r="F71" s="19" t="str">
        <f>A71&amp;B71&amp;C71&amp;E71</f>
        <v>LauraHeathFMILLENNIUM RUNNING</v>
      </c>
      <c r="G71" s="22">
        <f>SUMIF('Aviation 4M'!$F$2:$F$300,$F71,'Aviation 4M'!$J$2:$J$300)</f>
        <v>0</v>
      </c>
      <c r="H71" s="22">
        <f>SUMIF('Capital City Classic'!$F$2:$F$300,$F71,'Capital City Classic'!$J$2:$J$300)</f>
        <v>26</v>
      </c>
      <c r="I71" s="22">
        <f>SUMIF('Auburn 10M'!$F$2:$F$300,$F71,'Auburn 10M'!$J$2:$J$300)</f>
        <v>7.25</v>
      </c>
      <c r="J71" s="22">
        <f>SUMIF('Tiger 12K'!$F$2:$F$300,$F71,'Tiger 12K'!$J$2:$J$300)</f>
        <v>0</v>
      </c>
      <c r="K71" s="24">
        <f>SUM(G71:J71)</f>
        <v>33.25</v>
      </c>
    </row>
    <row r="72" spans="1:12" x14ac:dyDescent="0.3">
      <c r="A72" t="s">
        <v>107</v>
      </c>
      <c r="B72" t="s">
        <v>144</v>
      </c>
      <c r="C72" t="s">
        <v>34</v>
      </c>
      <c r="D72">
        <v>57</v>
      </c>
      <c r="E72" s="2" t="s">
        <v>15</v>
      </c>
      <c r="F72" s="19" t="str">
        <f>A72&amp;B72&amp;C72&amp;E72</f>
        <v>AngelaConnollyFGATE CITY STRIDERS</v>
      </c>
      <c r="G72" s="22">
        <f>SUMIF('Aviation 4M'!$F$2:$F$300,$F72,'Aviation 4M'!$J$2:$J$300)</f>
        <v>0</v>
      </c>
      <c r="H72" s="22">
        <f>SUMIF('Capital City Classic'!$F$2:$F$300,$F72,'Capital City Classic'!$J$2:$J$300)</f>
        <v>21</v>
      </c>
      <c r="I72" s="22">
        <f>SUMIF('Auburn 10M'!$F$2:$F$300,$F72,'Auburn 10M'!$J$2:$J$300)</f>
        <v>11.5</v>
      </c>
      <c r="J72" s="22">
        <f>SUMIF('Tiger 12K'!$F$2:$F$300,$F72,'Tiger 12K'!$J$2:$J$300)</f>
        <v>0</v>
      </c>
      <c r="K72" s="24">
        <f>SUM(G72:J72)</f>
        <v>32.5</v>
      </c>
    </row>
    <row r="73" spans="1:12" x14ac:dyDescent="0.3">
      <c r="A73" t="s">
        <v>497</v>
      </c>
      <c r="B73" t="s">
        <v>603</v>
      </c>
      <c r="C73" t="s">
        <v>34</v>
      </c>
      <c r="D73">
        <v>40</v>
      </c>
      <c r="E73" t="s">
        <v>18</v>
      </c>
      <c r="F73" s="19" t="str">
        <f>A73&amp;B73&amp;C73&amp;E73</f>
        <v>MeganCrossFUPPER VALLEY RUNNING CLUB</v>
      </c>
      <c r="G73" s="22">
        <f>SUMIF('Aviation 4M'!$F$2:$F$300,$F73,'Aviation 4M'!$J$2:$J$300)</f>
        <v>0</v>
      </c>
      <c r="H73" s="22">
        <f>SUMIF('Capital City Classic'!$F$2:$F$300,$F73,'Capital City Classic'!$J$2:$J$300)</f>
        <v>0</v>
      </c>
      <c r="I73" s="22">
        <f>SUMIF('Auburn 10M'!$F$2:$F$300,$F73,'Auburn 10M'!$J$2:$J$300)</f>
        <v>0</v>
      </c>
      <c r="J73" s="22">
        <f>SUMIF('Tiger 12K'!$F$2:$F$300,$F73,'Tiger 12K'!$J$2:$J$300)</f>
        <v>32</v>
      </c>
      <c r="K73" s="24">
        <f>SUM(G73:J73)</f>
        <v>32</v>
      </c>
    </row>
    <row r="74" spans="1:12" x14ac:dyDescent="0.3">
      <c r="A74" s="3" t="s">
        <v>116</v>
      </c>
      <c r="B74" s="3" t="s">
        <v>117</v>
      </c>
      <c r="C74" s="3" t="s">
        <v>34</v>
      </c>
      <c r="D74" s="3">
        <v>48</v>
      </c>
      <c r="E74" s="2" t="s">
        <v>15</v>
      </c>
      <c r="F74" s="19" t="str">
        <f>A74&amp;B74&amp;C74&amp;E74</f>
        <v>MichelleBeckFGATE CITY STRIDERS</v>
      </c>
      <c r="G74" s="22">
        <f>SUMIF('Aviation 4M'!$F$2:$F$300,$F74,'Aviation 4M'!$J$2:$J$300)</f>
        <v>32</v>
      </c>
      <c r="H74" s="22">
        <f>SUMIF('Capital City Classic'!$F$2:$F$300,$F74,'Capital City Classic'!$J$2:$J$300)</f>
        <v>0</v>
      </c>
      <c r="I74" s="22">
        <f>SUMIF('Auburn 10M'!$F$2:$F$300,$F74,'Auburn 10M'!$J$2:$J$300)</f>
        <v>0</v>
      </c>
      <c r="J74" s="22">
        <f>SUMIF('Tiger 12K'!$F$2:$F$300,$F74,'Tiger 12K'!$J$2:$J$300)</f>
        <v>0</v>
      </c>
      <c r="K74" s="24">
        <f>SUM(G74:J74)</f>
        <v>32</v>
      </c>
    </row>
    <row r="75" spans="1:12" x14ac:dyDescent="0.3">
      <c r="A75" t="s">
        <v>352</v>
      </c>
      <c r="B75" t="s">
        <v>353</v>
      </c>
      <c r="C75" t="s">
        <v>34</v>
      </c>
      <c r="D75">
        <v>56</v>
      </c>
      <c r="E75" s="2" t="s">
        <v>15</v>
      </c>
      <c r="F75" s="19" t="str">
        <f>A75&amp;B75&amp;C75&amp;E75</f>
        <v>DianeDrudingFGATE CITY STRIDERS</v>
      </c>
      <c r="G75" s="22">
        <f>SUMIF('Aviation 4M'!$F$2:$F$300,$F75,'Aviation 4M'!$J$2:$J$300)</f>
        <v>0</v>
      </c>
      <c r="H75" s="22">
        <f>SUMIF('Capital City Classic'!$F$2:$F$300,$F75,'Capital City Classic'!$J$2:$J$300)</f>
        <v>0</v>
      </c>
      <c r="I75" s="22">
        <f>SUMIF('Auburn 10M'!$F$2:$F$300,$F75,'Auburn 10M'!$J$2:$J$300)</f>
        <v>32</v>
      </c>
      <c r="J75" s="22">
        <f>SUMIF('Tiger 12K'!$F$2:$F$300,$F75,'Tiger 12K'!$J$2:$J$300)</f>
        <v>0</v>
      </c>
      <c r="K75" s="24">
        <f>SUM(G75:J75)</f>
        <v>32</v>
      </c>
    </row>
    <row r="76" spans="1:12" x14ac:dyDescent="0.3">
      <c r="A76" t="s">
        <v>143</v>
      </c>
      <c r="B76" t="s">
        <v>144</v>
      </c>
      <c r="C76" t="s">
        <v>34</v>
      </c>
      <c r="D76">
        <v>64</v>
      </c>
      <c r="E76" s="2" t="s">
        <v>17</v>
      </c>
      <c r="F76" s="19" t="str">
        <f>A76&amp;B76&amp;C76&amp;E76</f>
        <v>ColleenConnollyFMILLENNIUM RUNNING</v>
      </c>
      <c r="G76" s="22">
        <f>SUMIF('Aviation 4M'!$F$2:$F$300,$F76,'Aviation 4M'!$J$2:$J$300)</f>
        <v>26</v>
      </c>
      <c r="H76" s="22">
        <f>SUMIF('Capital City Classic'!$F$2:$F$300,$F76,'Capital City Classic'!$J$2:$J$300)</f>
        <v>4.5</v>
      </c>
      <c r="I76" s="22">
        <f>SUMIF('Auburn 10M'!$F$2:$F$300,$F76,'Auburn 10M'!$J$2:$J$300)</f>
        <v>1</v>
      </c>
      <c r="J76" s="22">
        <f>SUMIF('Tiger 12K'!$F$2:$F$300,$F76,'Tiger 12K'!$J$2:$J$300)</f>
        <v>0</v>
      </c>
      <c r="K76" s="24">
        <f>SUM(G76:J76)</f>
        <v>31.5</v>
      </c>
    </row>
    <row r="77" spans="1:12" x14ac:dyDescent="0.3">
      <c r="A77" s="3" t="s">
        <v>125</v>
      </c>
      <c r="B77" s="3" t="s">
        <v>126</v>
      </c>
      <c r="C77" s="3" t="s">
        <v>34</v>
      </c>
      <c r="D77" s="3">
        <v>56</v>
      </c>
      <c r="E77" t="s">
        <v>16</v>
      </c>
      <c r="F77" s="19" t="str">
        <f>A77&amp;B77&amp;C77&amp;E77</f>
        <v>LoriLanganFGREATER DERRY TRACK CLUB</v>
      </c>
      <c r="G77" s="22">
        <f>SUMIF('Aviation 4M'!$F$2:$F$300,$F77,'Aviation 4M'!$J$2:$J$300)</f>
        <v>30</v>
      </c>
      <c r="H77" s="22">
        <f>SUMIF('Capital City Classic'!$F$2:$F$300,$F77,'Capital City Classic'!$J$2:$J$300)</f>
        <v>0</v>
      </c>
      <c r="I77" s="22">
        <f>SUMIF('Auburn 10M'!$F$2:$F$300,$F77,'Auburn 10M'!$J$2:$J$300)</f>
        <v>1</v>
      </c>
      <c r="J77" s="22">
        <f>SUMIF('Tiger 12K'!$F$2:$F$300,$F77,'Tiger 12K'!$J$2:$J$300)</f>
        <v>0</v>
      </c>
      <c r="K77" s="24">
        <f>SUM(G77:J77)</f>
        <v>31</v>
      </c>
    </row>
    <row r="78" spans="1:12" x14ac:dyDescent="0.3">
      <c r="A78" t="s">
        <v>153</v>
      </c>
      <c r="B78" t="s">
        <v>331</v>
      </c>
      <c r="C78" t="s">
        <v>34</v>
      </c>
      <c r="D78">
        <v>56</v>
      </c>
      <c r="E78" s="2" t="s">
        <v>17</v>
      </c>
      <c r="F78" s="19" t="str">
        <f>A78&amp;B78&amp;C78&amp;E78</f>
        <v>HollyMandigo-AlyFMILLENNIUM RUNNING</v>
      </c>
      <c r="G78" s="22">
        <f>SUMIF('Aviation 4M'!$F$2:$F$300,$F78,'Aviation 4M'!$J$2:$J$300)</f>
        <v>0</v>
      </c>
      <c r="H78" s="22">
        <f>SUMIF('Capital City Classic'!$F$2:$F$300,$F78,'Capital City Classic'!$J$2:$J$300)</f>
        <v>1</v>
      </c>
      <c r="I78" s="22">
        <f>SUMIF('Auburn 10M'!$F$2:$F$300,$F78,'Auburn 10M'!$J$2:$J$300)</f>
        <v>1</v>
      </c>
      <c r="J78" s="22">
        <f>SUMIF('Tiger 12K'!$F$2:$F$300,$F78,'Tiger 12K'!$J$2:$J$300)</f>
        <v>28</v>
      </c>
      <c r="K78" s="24">
        <f>SUM(G78:J78)</f>
        <v>30</v>
      </c>
    </row>
    <row r="79" spans="1:12" x14ac:dyDescent="0.3">
      <c r="A79" t="s">
        <v>270</v>
      </c>
      <c r="B79" t="s">
        <v>271</v>
      </c>
      <c r="C79" t="s">
        <v>34</v>
      </c>
      <c r="D79">
        <v>62</v>
      </c>
      <c r="E79" t="s">
        <v>16</v>
      </c>
      <c r="F79" s="19" t="str">
        <f>A79&amp;B79&amp;C79&amp;E79</f>
        <v>DeniseSarnieFGREATER DERRY TRACK CLUB</v>
      </c>
      <c r="G79" s="22">
        <f>SUMIF('Aviation 4M'!$F$2:$F$300,$F79,'Aviation 4M'!$J$2:$J$300)</f>
        <v>0</v>
      </c>
      <c r="H79" s="22">
        <f>SUMIF('Capital City Classic'!$F$2:$F$300,$F79,'Capital City Classic'!$J$2:$J$300)</f>
        <v>30</v>
      </c>
      <c r="I79" s="22">
        <f>SUMIF('Auburn 10M'!$F$2:$F$300,$F79,'Auburn 10M'!$J$2:$J$300)</f>
        <v>0</v>
      </c>
      <c r="J79" s="22">
        <f>SUMIF('Tiger 12K'!$F$2:$F$300,$F79,'Tiger 12K'!$J$2:$J$300)</f>
        <v>0</v>
      </c>
      <c r="K79" s="24">
        <f>SUM(G79:J79)</f>
        <v>30</v>
      </c>
    </row>
    <row r="80" spans="1:12" x14ac:dyDescent="0.3">
      <c r="A80" s="3" t="s">
        <v>129</v>
      </c>
      <c r="B80" s="3" t="s">
        <v>130</v>
      </c>
      <c r="C80" s="3" t="s">
        <v>34</v>
      </c>
      <c r="D80" s="3">
        <v>54</v>
      </c>
      <c r="E80" t="s">
        <v>16</v>
      </c>
      <c r="F80" s="19" t="str">
        <f>A80&amp;B80&amp;C80&amp;E80</f>
        <v>KerriHaskinsFGREATER DERRY TRACK CLUB</v>
      </c>
      <c r="G80" s="22">
        <f>SUMIF('Aviation 4M'!$F$2:$F$300,$F80,'Aviation 4M'!$J$2:$J$300)</f>
        <v>22.5</v>
      </c>
      <c r="H80" s="22">
        <f>SUMIF('Capital City Classic'!$F$2:$F$300,$F80,'Capital City Classic'!$J$2:$J$300)</f>
        <v>5.5</v>
      </c>
      <c r="I80" s="22">
        <f>SUMIF('Auburn 10M'!$F$2:$F$300,$F80,'Auburn 10M'!$J$2:$J$300)</f>
        <v>1</v>
      </c>
      <c r="J80" s="22">
        <f>SUMIF('Tiger 12K'!$F$2:$F$300,$F80,'Tiger 12K'!$J$2:$J$300)</f>
        <v>0</v>
      </c>
      <c r="K80" s="24">
        <f>SUM(G80:J80)</f>
        <v>29</v>
      </c>
    </row>
    <row r="81" spans="1:11" x14ac:dyDescent="0.3">
      <c r="A81" t="s">
        <v>272</v>
      </c>
      <c r="B81" t="s">
        <v>273</v>
      </c>
      <c r="C81" t="s">
        <v>34</v>
      </c>
      <c r="D81">
        <v>67</v>
      </c>
      <c r="E81" t="s">
        <v>16</v>
      </c>
      <c r="F81" s="19" t="str">
        <f>A81&amp;B81&amp;C81&amp;E81</f>
        <v>ConnieNolanFGREATER DERRY TRACK CLUB</v>
      </c>
      <c r="G81" s="22">
        <f>SUMIF('Aviation 4M'!$F$2:$F$300,$F81,'Aviation 4M'!$J$2:$J$300)</f>
        <v>0</v>
      </c>
      <c r="H81" s="22">
        <f>SUMIF('Capital City Classic'!$F$2:$F$300,$F81,'Capital City Classic'!$J$2:$J$300)</f>
        <v>28</v>
      </c>
      <c r="I81" s="22">
        <f>SUMIF('Auburn 10M'!$F$2:$F$300,$F81,'Auburn 10M'!$J$2:$J$300)</f>
        <v>0</v>
      </c>
      <c r="J81" s="22">
        <f>SUMIF('Tiger 12K'!$F$2:$F$300,$F81,'Tiger 12K'!$J$2:$J$300)</f>
        <v>0</v>
      </c>
      <c r="K81" s="24">
        <f>SUM(G81:J81)</f>
        <v>28</v>
      </c>
    </row>
    <row r="82" spans="1:11" x14ac:dyDescent="0.3">
      <c r="A82" t="s">
        <v>390</v>
      </c>
      <c r="B82" t="s">
        <v>391</v>
      </c>
      <c r="C82" t="s">
        <v>34</v>
      </c>
      <c r="D82">
        <v>50</v>
      </c>
      <c r="E82" t="s">
        <v>16</v>
      </c>
      <c r="F82" s="19" t="str">
        <f>A82&amp;B82&amp;C82&amp;E82</f>
        <v>RebeccaNoeFGREATER DERRY TRACK CLUB</v>
      </c>
      <c r="G82" s="22">
        <f>SUMIF('Aviation 4M'!$F$2:$F$300,$F82,'Aviation 4M'!$J$2:$J$300)</f>
        <v>0</v>
      </c>
      <c r="H82" s="22">
        <f>SUMIF('Capital City Classic'!$F$2:$F$300,$F82,'Capital City Classic'!$J$2:$J$300)</f>
        <v>0</v>
      </c>
      <c r="I82" s="22">
        <f>SUMIF('Auburn 10M'!$F$2:$F$300,$F82,'Auburn 10M'!$J$2:$J$300)</f>
        <v>28</v>
      </c>
      <c r="J82" s="22">
        <f>SUMIF('Tiger 12K'!$F$2:$F$300,$F82,'Tiger 12K'!$J$2:$J$300)</f>
        <v>0</v>
      </c>
      <c r="K82" s="24">
        <f>SUM(G82:J82)</f>
        <v>28</v>
      </c>
    </row>
    <row r="83" spans="1:11" x14ac:dyDescent="0.3">
      <c r="A83" t="s">
        <v>254</v>
      </c>
      <c r="B83" t="s">
        <v>276</v>
      </c>
      <c r="C83" t="s">
        <v>34</v>
      </c>
      <c r="D83">
        <v>38</v>
      </c>
      <c r="E83" s="2" t="s">
        <v>19</v>
      </c>
      <c r="F83" s="19" t="str">
        <f>A83&amp;B83&amp;C83&amp;E83</f>
        <v>SarahZarnowskiFGRANITE STATE RACING TEAM</v>
      </c>
      <c r="G83" s="22">
        <f>SUMIF('Aviation 4M'!$F$2:$F$300,$F83,'Aviation 4M'!$J$2:$J$300)</f>
        <v>0</v>
      </c>
      <c r="H83" s="22">
        <f>SUMIF('Capital City Classic'!$F$2:$F$300,$F83,'Capital City Classic'!$J$2:$J$300)</f>
        <v>19.5</v>
      </c>
      <c r="I83" s="22">
        <f>SUMIF('Auburn 10M'!$F$2:$F$300,$F83,'Auburn 10M'!$J$2:$J$300)</f>
        <v>4.5</v>
      </c>
      <c r="J83" s="22">
        <f>SUMIF('Tiger 12K'!$F$2:$F$300,$F83,'Tiger 12K'!$J$2:$J$300)</f>
        <v>0</v>
      </c>
      <c r="K83" s="24">
        <f>SUM(G83:J83)</f>
        <v>24</v>
      </c>
    </row>
    <row r="84" spans="1:11" x14ac:dyDescent="0.3">
      <c r="A84" s="3" t="s">
        <v>484</v>
      </c>
      <c r="B84" s="3" t="s">
        <v>485</v>
      </c>
      <c r="C84" s="3" t="s">
        <v>34</v>
      </c>
      <c r="D84" s="3">
        <v>68</v>
      </c>
      <c r="E84" s="2" t="s">
        <v>17</v>
      </c>
      <c r="F84" s="19" t="str">
        <f>A84&amp;B84&amp;C84&amp;E84</f>
        <v>BarbaraObecnyFMILLENNIUM RUNNING</v>
      </c>
      <c r="G84" s="22">
        <f>SUMIF('Aviation 4M'!$F$2:$F$300,$F84,'Aviation 4M'!$J$2:$J$300)</f>
        <v>0</v>
      </c>
      <c r="H84" s="22">
        <f>SUMIF('Capital City Classic'!$F$2:$F$300,$F84,'Capital City Classic'!$J$2:$J$300)</f>
        <v>0</v>
      </c>
      <c r="I84" s="22">
        <f>SUMIF('Auburn 10M'!$F$2:$F$300,$F84,'Auburn 10M'!$J$2:$J$300)</f>
        <v>22.5</v>
      </c>
      <c r="J84" s="22">
        <f>SUMIF('Tiger 12K'!$F$2:$F$300,$F84,'Tiger 12K'!$J$2:$J$300)</f>
        <v>0</v>
      </c>
      <c r="K84" s="24">
        <f>SUM(G84:J84)</f>
        <v>22.5</v>
      </c>
    </row>
    <row r="85" spans="1:11" x14ac:dyDescent="0.3">
      <c r="A85" s="3" t="s">
        <v>122</v>
      </c>
      <c r="B85" s="3" t="s">
        <v>123</v>
      </c>
      <c r="C85" s="3" t="s">
        <v>34</v>
      </c>
      <c r="D85" s="3">
        <v>46</v>
      </c>
      <c r="E85" t="s">
        <v>16</v>
      </c>
      <c r="F85" s="19" t="str">
        <f>A85&amp;B85&amp;C85&amp;E85</f>
        <v>JulieKraftFGREATER DERRY TRACK CLUB</v>
      </c>
      <c r="G85" s="22">
        <f>SUMIF('Aviation 4M'!$F$2:$F$300,$F85,'Aviation 4M'!$J$2:$J$300)</f>
        <v>21</v>
      </c>
      <c r="H85" s="22">
        <f>SUMIF('Capital City Classic'!$F$2:$F$300,$F85,'Capital City Classic'!$J$2:$J$300)</f>
        <v>0</v>
      </c>
      <c r="I85" s="22">
        <f>SUMIF('Auburn 10M'!$F$2:$F$300,$F85,'Auburn 10M'!$J$2:$J$300)</f>
        <v>0</v>
      </c>
      <c r="J85" s="22">
        <f>SUMIF('Tiger 12K'!$F$2:$F$300,$F85,'Tiger 12K'!$J$2:$J$300)</f>
        <v>0</v>
      </c>
      <c r="K85" s="24">
        <f>SUM(G85:J85)</f>
        <v>21</v>
      </c>
    </row>
    <row r="86" spans="1:11" x14ac:dyDescent="0.3">
      <c r="A86" s="3" t="s">
        <v>264</v>
      </c>
      <c r="B86" s="3" t="s">
        <v>452</v>
      </c>
      <c r="C86" s="3" t="s">
        <v>34</v>
      </c>
      <c r="D86" s="3">
        <v>53</v>
      </c>
      <c r="E86" s="2" t="s">
        <v>17</v>
      </c>
      <c r="F86" s="19" t="str">
        <f>A86&amp;B86&amp;C86&amp;E86</f>
        <v>NancySurprenantFMILLENNIUM RUNNING</v>
      </c>
      <c r="G86" s="22">
        <f>SUMIF('Aviation 4M'!$F$2:$F$300,$F86,'Aviation 4M'!$J$2:$J$300)</f>
        <v>0</v>
      </c>
      <c r="H86" s="22">
        <f>SUMIF('Capital City Classic'!$F$2:$F$300,$F86,'Capital City Classic'!$J$2:$J$300)</f>
        <v>0</v>
      </c>
      <c r="I86" s="22">
        <f>SUMIF('Auburn 10M'!$F$2:$F$300,$F86,'Auburn 10M'!$J$2:$J$300)</f>
        <v>21</v>
      </c>
      <c r="J86" s="22">
        <f>SUMIF('Tiger 12K'!$F$2:$F$300,$F86,'Tiger 12K'!$J$2:$J$300)</f>
        <v>0</v>
      </c>
      <c r="K86" s="24">
        <f>SUM(G86:J86)</f>
        <v>21</v>
      </c>
    </row>
    <row r="87" spans="1:11" x14ac:dyDescent="0.3">
      <c r="A87" t="s">
        <v>131</v>
      </c>
      <c r="B87" t="s">
        <v>132</v>
      </c>
      <c r="C87" t="s">
        <v>34</v>
      </c>
      <c r="D87" s="3">
        <v>51</v>
      </c>
      <c r="E87" s="2" t="s">
        <v>17</v>
      </c>
      <c r="F87" s="19" t="str">
        <f>A87&amp;B87&amp;C87&amp;E87</f>
        <v>MaryBrundageFMILLENNIUM RUNNING</v>
      </c>
      <c r="G87" s="22">
        <f>SUMIF('Aviation 4M'!$F$2:$F$300,$F87,'Aviation 4M'!$J$2:$J$300)</f>
        <v>19.5</v>
      </c>
      <c r="H87" s="22">
        <f>SUMIF('Capital City Classic'!$F$2:$F$300,$F87,'Capital City Classic'!$J$2:$J$300)</f>
        <v>0</v>
      </c>
      <c r="I87" s="22">
        <f>SUMIF('Auburn 10M'!$F$2:$F$300,$F87,'Auburn 10M'!$J$2:$J$300)</f>
        <v>1</v>
      </c>
      <c r="J87" s="22">
        <f>SUMIF('Tiger 12K'!$F$2:$F$300,$F87,'Tiger 12K'!$J$2:$J$300)</f>
        <v>0</v>
      </c>
      <c r="K87" s="24">
        <f>SUM(G87:J87)</f>
        <v>20.5</v>
      </c>
    </row>
    <row r="88" spans="1:11" x14ac:dyDescent="0.3">
      <c r="A88" t="s">
        <v>129</v>
      </c>
      <c r="B88" t="s">
        <v>98</v>
      </c>
      <c r="C88" t="s">
        <v>34</v>
      </c>
      <c r="D88">
        <v>44</v>
      </c>
      <c r="E88" s="2" t="s">
        <v>17</v>
      </c>
      <c r="F88" s="19" t="str">
        <f>A88&amp;B88&amp;C88&amp;E88</f>
        <v>KerriBoucherFMILLENNIUM RUNNING</v>
      </c>
      <c r="G88" s="22">
        <f>SUMIF('Aviation 4M'!$F$2:$F$300,$F88,'Aviation 4M'!$J$2:$J$300)</f>
        <v>15.5</v>
      </c>
      <c r="H88" s="22">
        <f>SUMIF('Capital City Classic'!$F$2:$F$300,$F88,'Capital City Classic'!$J$2:$J$300)</f>
        <v>1.3</v>
      </c>
      <c r="I88" s="22">
        <f>SUMIF('Auburn 10M'!$F$2:$F$300,$F88,'Auburn 10M'!$J$2:$J$300)</f>
        <v>1</v>
      </c>
      <c r="J88" s="22">
        <f>SUMIF('Tiger 12K'!$F$2:$F$300,$F88,'Tiger 12K'!$J$2:$J$300)</f>
        <v>0</v>
      </c>
      <c r="K88" s="24">
        <f>SUM(G88:J88)</f>
        <v>17.8</v>
      </c>
    </row>
    <row r="89" spans="1:11" x14ac:dyDescent="0.3">
      <c r="A89" t="s">
        <v>147</v>
      </c>
      <c r="B89" t="s">
        <v>324</v>
      </c>
      <c r="C89" t="s">
        <v>34</v>
      </c>
      <c r="D89">
        <v>48</v>
      </c>
      <c r="E89" s="2" t="s">
        <v>15</v>
      </c>
      <c r="F89" s="19" t="str">
        <f>A89&amp;B89&amp;C89&amp;E89</f>
        <v>JohannaLisle NewboldFGATE CITY STRIDERS</v>
      </c>
      <c r="G89" s="22">
        <f>SUMIF('Aviation 4M'!$F$2:$F$300,$F89,'Aviation 4M'!$J$2:$J$300)</f>
        <v>14.5</v>
      </c>
      <c r="H89" s="22">
        <f>SUMIF('Capital City Classic'!$F$2:$F$300,$F89,'Capital City Classic'!$J$2:$J$300)</f>
        <v>1.5</v>
      </c>
      <c r="I89" s="22">
        <f>SUMIF('Auburn 10M'!$F$2:$F$300,$F89,'Auburn 10M'!$J$2:$J$300)</f>
        <v>1</v>
      </c>
      <c r="J89" s="22">
        <f>SUMIF('Tiger 12K'!$F$2:$F$300,$F89,'Tiger 12K'!$J$2:$J$300)</f>
        <v>0</v>
      </c>
      <c r="K89" s="24">
        <f>SUM(G89:J89)</f>
        <v>17</v>
      </c>
    </row>
    <row r="90" spans="1:11" x14ac:dyDescent="0.3">
      <c r="A90" t="s">
        <v>277</v>
      </c>
      <c r="B90" t="s">
        <v>278</v>
      </c>
      <c r="C90" t="s">
        <v>34</v>
      </c>
      <c r="D90">
        <v>58</v>
      </c>
      <c r="E90" s="2" t="s">
        <v>26</v>
      </c>
      <c r="F90" s="19" t="str">
        <f>A90&amp;B90&amp;C90&amp;E90</f>
        <v>KatjaFoxFWHITE MOUNTAIN MILERS</v>
      </c>
      <c r="G90" s="22">
        <f>SUMIF('Aviation 4M'!$F$2:$F$300,$F90,'Aviation 4M'!$J$2:$J$300)</f>
        <v>0</v>
      </c>
      <c r="H90" s="22">
        <f>SUMIF('Capital City Classic'!$F$2:$F$300,$F90,'Capital City Classic'!$J$2:$J$300)</f>
        <v>16.5</v>
      </c>
      <c r="I90" s="22">
        <f>SUMIF('Auburn 10M'!$F$2:$F$300,$F90,'Auburn 10M'!$J$2:$J$300)</f>
        <v>0</v>
      </c>
      <c r="J90" s="22">
        <f>SUMIF('Tiger 12K'!$F$2:$F$300,$F90,'Tiger 12K'!$J$2:$J$300)</f>
        <v>0</v>
      </c>
      <c r="K90" s="24">
        <f>SUM(G90:J90)</f>
        <v>16.5</v>
      </c>
    </row>
    <row r="91" spans="1:11" x14ac:dyDescent="0.3">
      <c r="A91" s="3" t="s">
        <v>527</v>
      </c>
      <c r="B91" s="3" t="s">
        <v>528</v>
      </c>
      <c r="C91" s="3" t="s">
        <v>34</v>
      </c>
      <c r="D91" s="3">
        <v>35</v>
      </c>
      <c r="E91" s="2" t="s">
        <v>18</v>
      </c>
      <c r="F91" s="19" t="str">
        <f>A91&amp;B91&amp;C91&amp;E91</f>
        <v>StacyMcAllister-GellerFUPPER VALLEY RUNNING CLUB</v>
      </c>
      <c r="G91" s="22">
        <f>SUMIF('Aviation 4M'!$F$2:$F$300,$F91,'Aviation 4M'!$J$2:$J$300)</f>
        <v>0</v>
      </c>
      <c r="H91" s="22">
        <f>SUMIF('Capital City Classic'!$F$2:$F$300,$F91,'Capital City Classic'!$J$2:$J$300)</f>
        <v>0</v>
      </c>
      <c r="I91" s="22">
        <f>SUMIF('Auburn 10M'!$F$2:$F$300,$F91,'Auburn 10M'!$J$2:$J$300)</f>
        <v>16.5</v>
      </c>
      <c r="J91" s="22">
        <f>SUMIF('Tiger 12K'!$F$2:$F$300,$F91,'Tiger 12K'!$J$2:$J$300)</f>
        <v>0</v>
      </c>
      <c r="K91" s="24">
        <f>SUM(G91:J91)</f>
        <v>16.5</v>
      </c>
    </row>
    <row r="92" spans="1:11" x14ac:dyDescent="0.3">
      <c r="A92" t="s">
        <v>341</v>
      </c>
      <c r="B92" t="s">
        <v>342</v>
      </c>
      <c r="C92" t="s">
        <v>34</v>
      </c>
      <c r="D92">
        <v>42</v>
      </c>
      <c r="E92" s="2" t="s">
        <v>15</v>
      </c>
      <c r="F92" s="19" t="str">
        <f>A92&amp;B92&amp;C92&amp;E92</f>
        <v>ChristyKervinFGATE CITY STRIDERS</v>
      </c>
      <c r="G92" s="22">
        <f>SUMIF('Aviation 4M'!$F$2:$F$300,$F92,'Aviation 4M'!$J$2:$J$300)</f>
        <v>0</v>
      </c>
      <c r="H92" s="22">
        <f>SUMIF('Capital City Classic'!$F$2:$F$300,$F92,'Capital City Classic'!$J$2:$J$300)</f>
        <v>0</v>
      </c>
      <c r="I92" s="22">
        <f>SUMIF('Auburn 10M'!$F$2:$F$300,$F92,'Auburn 10M'!$J$2:$J$300)</f>
        <v>15.5</v>
      </c>
      <c r="J92" s="22">
        <f>SUMIF('Tiger 12K'!$F$2:$F$300,$F92,'Tiger 12K'!$J$2:$J$300)</f>
        <v>0</v>
      </c>
      <c r="K92" s="24">
        <f>SUM(G92:J92)</f>
        <v>15.5</v>
      </c>
    </row>
    <row r="93" spans="1:11" x14ac:dyDescent="0.3">
      <c r="A93" t="s">
        <v>279</v>
      </c>
      <c r="B93" t="s">
        <v>231</v>
      </c>
      <c r="C93" t="s">
        <v>34</v>
      </c>
      <c r="D93">
        <v>72</v>
      </c>
      <c r="E93" s="2" t="s">
        <v>17</v>
      </c>
      <c r="F93" s="19" t="str">
        <f>A93&amp;B93&amp;C93&amp;E93</f>
        <v>SusanLoveringFMILLENNIUM RUNNING</v>
      </c>
      <c r="G93" s="22">
        <f>SUMIF('Aviation 4M'!$F$2:$F$300,$F93,'Aviation 4M'!$J$2:$J$300)</f>
        <v>0</v>
      </c>
      <c r="H93" s="22">
        <f>SUMIF('Capital City Classic'!$F$2:$F$300,$F93,'Capital City Classic'!$J$2:$J$300)</f>
        <v>14.5</v>
      </c>
      <c r="I93" s="22">
        <f>SUMIF('Auburn 10M'!$F$2:$F$300,$F93,'Auburn 10M'!$J$2:$J$300)</f>
        <v>0</v>
      </c>
      <c r="J93" s="22">
        <f>SUMIF('Tiger 12K'!$F$2:$F$300,$F93,'Tiger 12K'!$J$2:$J$300)</f>
        <v>0</v>
      </c>
      <c r="K93" s="24">
        <f>SUM(G93:J93)</f>
        <v>14.5</v>
      </c>
    </row>
    <row r="94" spans="1:11" x14ac:dyDescent="0.3">
      <c r="A94" s="3" t="s">
        <v>551</v>
      </c>
      <c r="B94" s="3" t="s">
        <v>552</v>
      </c>
      <c r="C94" s="3" t="s">
        <v>34</v>
      </c>
      <c r="D94" s="3">
        <v>70</v>
      </c>
      <c r="E94" s="2" t="s">
        <v>17</v>
      </c>
      <c r="F94" s="19" t="str">
        <f>A94&amp;B94&amp;C94&amp;E94</f>
        <v>KathleenRiouxFMILLENNIUM RUNNING</v>
      </c>
      <c r="G94" s="22">
        <f>SUMIF('Aviation 4M'!$F$2:$F$300,$F94,'Aviation 4M'!$J$2:$J$300)</f>
        <v>0</v>
      </c>
      <c r="H94" s="22">
        <f>SUMIF('Capital City Classic'!$F$2:$F$300,$F94,'Capital City Classic'!$J$2:$J$300)</f>
        <v>0</v>
      </c>
      <c r="I94" s="22">
        <f>SUMIF('Auburn 10M'!$F$2:$F$300,$F94,'Auburn 10M'!$J$2:$J$300)</f>
        <v>14.5</v>
      </c>
      <c r="J94" s="22">
        <f>SUMIF('Tiger 12K'!$F$2:$F$300,$F94,'Tiger 12K'!$J$2:$J$300)</f>
        <v>0</v>
      </c>
      <c r="K94" s="24">
        <f>SUM(G94:J94)</f>
        <v>14.5</v>
      </c>
    </row>
    <row r="95" spans="1:11" x14ac:dyDescent="0.3">
      <c r="A95" s="3" t="s">
        <v>370</v>
      </c>
      <c r="B95" s="3" t="s">
        <v>544</v>
      </c>
      <c r="C95" s="3" t="s">
        <v>34</v>
      </c>
      <c r="D95" s="3">
        <v>47</v>
      </c>
      <c r="E95" s="2" t="s">
        <v>17</v>
      </c>
      <c r="F95" s="19" t="str">
        <f>A95&amp;B95&amp;C95&amp;E95</f>
        <v>EricaLetizoFMILLENNIUM RUNNING</v>
      </c>
      <c r="G95" s="22">
        <f>SUMIF('Aviation 4M'!$F$2:$F$300,$F95,'Aviation 4M'!$J$2:$J$300)</f>
        <v>0</v>
      </c>
      <c r="H95" s="22">
        <f>SUMIF('Capital City Classic'!$F$2:$F$300,$F95,'Capital City Classic'!$J$2:$J$300)</f>
        <v>0</v>
      </c>
      <c r="I95" s="22">
        <f>SUMIF('Auburn 10M'!$F$2:$F$300,$F95,'Auburn 10M'!$J$2:$J$300)</f>
        <v>13.5</v>
      </c>
      <c r="J95" s="22">
        <f>SUMIF('Tiger 12K'!$F$2:$F$300,$F95,'Tiger 12K'!$J$2:$J$300)</f>
        <v>0</v>
      </c>
      <c r="K95" s="24">
        <f>SUM(G95:J95)</f>
        <v>13.5</v>
      </c>
    </row>
    <row r="96" spans="1:11" x14ac:dyDescent="0.3">
      <c r="A96" t="s">
        <v>280</v>
      </c>
      <c r="B96" t="s">
        <v>281</v>
      </c>
      <c r="C96" t="s">
        <v>34</v>
      </c>
      <c r="D96">
        <v>43</v>
      </c>
      <c r="E96" t="s">
        <v>16</v>
      </c>
      <c r="F96" s="19" t="str">
        <f>A96&amp;B96&amp;C96&amp;E96</f>
        <v>MeredithAbramsonFGREATER DERRY TRACK CLUB</v>
      </c>
      <c r="G96" s="22">
        <f>SUMIF('Aviation 4M'!$F$2:$F$300,$F96,'Aviation 4M'!$J$2:$J$300)</f>
        <v>0</v>
      </c>
      <c r="H96" s="22">
        <f>SUMIF('Capital City Classic'!$F$2:$F$300,$F96,'Capital City Classic'!$J$2:$J$300)</f>
        <v>12.5</v>
      </c>
      <c r="I96" s="22">
        <f>SUMIF('Auburn 10M'!$F$2:$F$300,$F96,'Auburn 10M'!$J$2:$J$300)</f>
        <v>0</v>
      </c>
      <c r="J96" s="22">
        <f>SUMIF('Tiger 12K'!$F$2:$F$300,$F96,'Tiger 12K'!$J$2:$J$300)</f>
        <v>0</v>
      </c>
      <c r="K96" s="24">
        <f>SUM(G96:J96)</f>
        <v>12.5</v>
      </c>
    </row>
    <row r="97" spans="1:11" x14ac:dyDescent="0.3">
      <c r="A97" t="s">
        <v>157</v>
      </c>
      <c r="B97" t="s">
        <v>158</v>
      </c>
      <c r="C97" t="s">
        <v>34</v>
      </c>
      <c r="D97" s="3">
        <v>53</v>
      </c>
      <c r="E97" s="2" t="s">
        <v>17</v>
      </c>
      <c r="F97" s="19" t="str">
        <f>A97&amp;B97&amp;C97&amp;E97</f>
        <v>DelilahMendralaFMILLENNIUM RUNNING</v>
      </c>
      <c r="G97" s="22">
        <f>SUMIF('Aviation 4M'!$F$2:$F$300,$F97,'Aviation 4M'!$J$2:$J$300)</f>
        <v>11.5</v>
      </c>
      <c r="H97" s="22">
        <f>SUMIF('Capital City Classic'!$F$2:$F$300,$F97,'Capital City Classic'!$J$2:$J$300)</f>
        <v>0</v>
      </c>
      <c r="I97" s="22">
        <f>SUMIF('Auburn 10M'!$F$2:$F$300,$F97,'Auburn 10M'!$J$2:$J$300)</f>
        <v>1</v>
      </c>
      <c r="J97" s="22">
        <f>SUMIF('Tiger 12K'!$F$2:$F$300,$F97,'Tiger 12K'!$J$2:$J$300)</f>
        <v>0</v>
      </c>
      <c r="K97" s="24">
        <f>SUM(G97:J97)</f>
        <v>12.5</v>
      </c>
    </row>
    <row r="98" spans="1:11" x14ac:dyDescent="0.3">
      <c r="A98" t="s">
        <v>153</v>
      </c>
      <c r="B98" t="s">
        <v>154</v>
      </c>
      <c r="C98" t="s">
        <v>34</v>
      </c>
      <c r="D98">
        <v>57</v>
      </c>
      <c r="E98" s="2" t="s">
        <v>17</v>
      </c>
      <c r="F98" s="19" t="str">
        <f>A98&amp;B98&amp;C98&amp;E98</f>
        <v>HollyAlyFMILLENNIUM RUNNING</v>
      </c>
      <c r="G98" s="22">
        <f>SUMIF('Aviation 4M'!$F$2:$F$300,$F98,'Aviation 4M'!$J$2:$J$300)</f>
        <v>12.5</v>
      </c>
      <c r="H98" s="22">
        <f>SUMIF('Capital City Classic'!$F$2:$F$300,$F98,'Capital City Classic'!$J$2:$J$300)</f>
        <v>0</v>
      </c>
      <c r="I98" s="22">
        <f>SUMIF('Auburn 10M'!$F$2:$F$300,$F98,'Auburn 10M'!$J$2:$J$300)</f>
        <v>0</v>
      </c>
      <c r="J98" s="22">
        <f>SUMIF('Tiger 12K'!$F$2:$F$300,$F98,'Tiger 12K'!$J$2:$J$300)</f>
        <v>0</v>
      </c>
      <c r="K98" s="24">
        <f>SUM(G98:J98)</f>
        <v>12.5</v>
      </c>
    </row>
    <row r="99" spans="1:11" x14ac:dyDescent="0.3">
      <c r="A99" s="3" t="s">
        <v>463</v>
      </c>
      <c r="B99" s="3" t="s">
        <v>464</v>
      </c>
      <c r="C99" s="3" t="s">
        <v>34</v>
      </c>
      <c r="D99" s="3">
        <v>56</v>
      </c>
      <c r="E99" s="2" t="s">
        <v>17</v>
      </c>
      <c r="F99" s="19" t="str">
        <f>A99&amp;B99&amp;C99&amp;E99</f>
        <v>ChristinaBalchFMILLENNIUM RUNNING</v>
      </c>
      <c r="G99" s="22">
        <f>SUMIF('Aviation 4M'!$F$2:$F$300,$F99,'Aviation 4M'!$J$2:$J$300)</f>
        <v>0</v>
      </c>
      <c r="H99" s="22">
        <f>SUMIF('Capital City Classic'!$F$2:$F$300,$F99,'Capital City Classic'!$J$2:$J$300)</f>
        <v>0</v>
      </c>
      <c r="I99" s="22">
        <f>SUMIF('Auburn 10M'!$F$2:$F$300,$F99,'Auburn 10M'!$J$2:$J$300)</f>
        <v>12.5</v>
      </c>
      <c r="J99" s="22">
        <f>SUMIF('Tiger 12K'!$F$2:$F$300,$F99,'Tiger 12K'!$J$2:$J$300)</f>
        <v>0</v>
      </c>
      <c r="K99" s="24">
        <f>SUM(G99:J99)</f>
        <v>12.5</v>
      </c>
    </row>
    <row r="100" spans="1:11" x14ac:dyDescent="0.3">
      <c r="A100" t="s">
        <v>282</v>
      </c>
      <c r="B100" t="s">
        <v>283</v>
      </c>
      <c r="C100" t="s">
        <v>34</v>
      </c>
      <c r="D100">
        <v>39</v>
      </c>
      <c r="E100" s="2" t="s">
        <v>19</v>
      </c>
      <c r="F100" s="19" t="str">
        <f>A100&amp;B100&amp;C100&amp;E100</f>
        <v>BridgettGattieFGRANITE STATE RACING TEAM</v>
      </c>
      <c r="G100" s="22">
        <f>SUMIF('Aviation 4M'!$F$2:$F$300,$F100,'Aviation 4M'!$J$2:$J$300)</f>
        <v>0</v>
      </c>
      <c r="H100" s="22">
        <f>SUMIF('Capital City Classic'!$F$2:$F$300,$F100,'Capital City Classic'!$J$2:$J$300)</f>
        <v>11.5</v>
      </c>
      <c r="I100" s="22">
        <f>SUMIF('Auburn 10M'!$F$2:$F$300,$F100,'Auburn 10M'!$J$2:$J$300)</f>
        <v>0</v>
      </c>
      <c r="J100" s="22">
        <f>SUMIF('Tiger 12K'!$F$2:$F$300,$F100,'Tiger 12K'!$J$2:$J$300)</f>
        <v>0</v>
      </c>
      <c r="K100" s="24">
        <f>SUM(G100:J100)</f>
        <v>11.5</v>
      </c>
    </row>
    <row r="101" spans="1:11" x14ac:dyDescent="0.3">
      <c r="A101" t="s">
        <v>61</v>
      </c>
      <c r="B101" t="s">
        <v>284</v>
      </c>
      <c r="C101" t="s">
        <v>34</v>
      </c>
      <c r="D101">
        <v>46</v>
      </c>
      <c r="E101" s="2" t="s">
        <v>17</v>
      </c>
      <c r="F101" s="19" t="str">
        <f>A101&amp;B101&amp;C101&amp;E101</f>
        <v>KarenBergquistFMILLENNIUM RUNNING</v>
      </c>
      <c r="G101" s="22">
        <f>SUMIF('Aviation 4M'!$F$2:$F$300,$F101,'Aviation 4M'!$J$2:$J$300)</f>
        <v>0</v>
      </c>
      <c r="H101" s="22">
        <f>SUMIF('Capital City Classic'!$F$2:$F$300,$F101,'Capital City Classic'!$J$2:$J$300)</f>
        <v>10.5</v>
      </c>
      <c r="I101" s="22">
        <f>SUMIF('Auburn 10M'!$F$2:$F$300,$F101,'Auburn 10M'!$J$2:$J$300)</f>
        <v>1</v>
      </c>
      <c r="J101" s="22">
        <f>SUMIF('Tiger 12K'!$F$2:$F$300,$F101,'Tiger 12K'!$J$2:$J$300)</f>
        <v>0</v>
      </c>
      <c r="K101" s="24">
        <f>SUM(G101:J101)</f>
        <v>11.5</v>
      </c>
    </row>
    <row r="102" spans="1:11" x14ac:dyDescent="0.3">
      <c r="A102" t="s">
        <v>269</v>
      </c>
      <c r="B102" t="s">
        <v>210</v>
      </c>
      <c r="C102" t="s">
        <v>34</v>
      </c>
      <c r="D102">
        <v>13</v>
      </c>
      <c r="E102" s="2" t="s">
        <v>17</v>
      </c>
      <c r="F102" s="19" t="str">
        <f>A102&amp;B102&amp;C102&amp;E102</f>
        <v>ElinKalviFMILLENNIUM RUNNING</v>
      </c>
      <c r="G102" s="22">
        <f>SUMIF('Aviation 4M'!$F$2:$F$300,$F102,'Aviation 4M'!$J$2:$J$300)</f>
        <v>0</v>
      </c>
      <c r="H102" s="22">
        <f>SUMIF('Capital City Classic'!$F$2:$F$300,$F102,'Capital City Classic'!$J$2:$J$300)</f>
        <v>11</v>
      </c>
      <c r="I102" s="22">
        <f>SUMIF('Auburn 10M'!$F$2:$F$300,$F102,'Auburn 10M'!$J$2:$J$300)</f>
        <v>0</v>
      </c>
      <c r="J102" s="22">
        <f>SUMIF('Tiger 12K'!$F$2:$F$300,$F102,'Tiger 12K'!$J$2:$J$300)</f>
        <v>0</v>
      </c>
      <c r="K102" s="24">
        <f>SUM(G102:J102)</f>
        <v>11</v>
      </c>
    </row>
    <row r="103" spans="1:11" x14ac:dyDescent="0.3">
      <c r="A103" s="3" t="s">
        <v>424</v>
      </c>
      <c r="B103" s="3" t="s">
        <v>560</v>
      </c>
      <c r="C103" s="3" t="s">
        <v>34</v>
      </c>
      <c r="D103" s="3">
        <v>58</v>
      </c>
      <c r="E103" s="2" t="s">
        <v>17</v>
      </c>
      <c r="F103" s="19" t="str">
        <f>A103&amp;B103&amp;C103&amp;E103</f>
        <v>MicheleBogardusFMILLENNIUM RUNNING</v>
      </c>
      <c r="G103" s="22">
        <f>SUMIF('Aviation 4M'!$F$2:$F$300,$F103,'Aviation 4M'!$J$2:$J$300)</f>
        <v>0</v>
      </c>
      <c r="H103" s="22">
        <f>SUMIF('Capital City Classic'!$F$2:$F$300,$F103,'Capital City Classic'!$J$2:$J$300)</f>
        <v>0</v>
      </c>
      <c r="I103" s="22">
        <f>SUMIF('Auburn 10M'!$F$2:$F$300,$F103,'Auburn 10M'!$J$2:$J$300)</f>
        <v>11</v>
      </c>
      <c r="J103" s="22">
        <f>SUMIF('Tiger 12K'!$F$2:$F$300,$F103,'Tiger 12K'!$J$2:$J$300)</f>
        <v>0</v>
      </c>
      <c r="K103" s="24">
        <f>SUM(G103:J103)</f>
        <v>11</v>
      </c>
    </row>
    <row r="104" spans="1:11" x14ac:dyDescent="0.3">
      <c r="A104" t="s">
        <v>290</v>
      </c>
      <c r="B104" t="s">
        <v>200</v>
      </c>
      <c r="C104" t="s">
        <v>34</v>
      </c>
      <c r="D104">
        <v>46</v>
      </c>
      <c r="E104" s="2" t="s">
        <v>17</v>
      </c>
      <c r="F104" s="19" t="str">
        <f>A104&amp;B104&amp;C104&amp;E104</f>
        <v>AchsaKlugFMILLENNIUM RUNNING</v>
      </c>
      <c r="G104" s="22">
        <f>SUMIF('Aviation 4M'!$F$2:$F$300,$F104,'Aviation 4M'!$J$2:$J$300)</f>
        <v>0</v>
      </c>
      <c r="H104" s="22">
        <f>SUMIF('Capital City Classic'!$F$2:$F$300,$F104,'Capital City Classic'!$J$2:$J$300)</f>
        <v>8.4</v>
      </c>
      <c r="I104" s="22">
        <f>SUMIF('Auburn 10M'!$F$2:$F$300,$F104,'Auburn 10M'!$J$2:$J$300)</f>
        <v>2.4</v>
      </c>
      <c r="J104" s="22">
        <f>SUMIF('Tiger 12K'!$F$2:$F$300,$F104,'Tiger 12K'!$J$2:$J$300)</f>
        <v>0</v>
      </c>
      <c r="K104" s="24">
        <f>SUM(G104:J104)</f>
        <v>10.8</v>
      </c>
    </row>
    <row r="105" spans="1:11" x14ac:dyDescent="0.3">
      <c r="A105" t="s">
        <v>286</v>
      </c>
      <c r="B105" t="s">
        <v>287</v>
      </c>
      <c r="C105" t="s">
        <v>34</v>
      </c>
      <c r="D105">
        <v>49</v>
      </c>
      <c r="E105" s="2" t="s">
        <v>15</v>
      </c>
      <c r="F105" s="19" t="str">
        <f>A105&amp;B105&amp;C105&amp;E105</f>
        <v>ShelbyWalker-AdamsFGATE CITY STRIDERS</v>
      </c>
      <c r="G105" s="22">
        <f>SUMIF('Aviation 4M'!$F$2:$F$300,$F105,'Aviation 4M'!$J$2:$J$300)</f>
        <v>0</v>
      </c>
      <c r="H105" s="22">
        <f>SUMIF('Capital City Classic'!$F$2:$F$300,$F105,'Capital City Classic'!$J$2:$J$300)</f>
        <v>9.5</v>
      </c>
      <c r="I105" s="22">
        <f>SUMIF('Auburn 10M'!$F$2:$F$300,$F105,'Auburn 10M'!$J$2:$J$300)</f>
        <v>1</v>
      </c>
      <c r="J105" s="22">
        <f>SUMIF('Tiger 12K'!$F$2:$F$300,$F105,'Tiger 12K'!$J$2:$J$300)</f>
        <v>0</v>
      </c>
      <c r="K105" s="24">
        <f>SUM(G105:J105)</f>
        <v>10.5</v>
      </c>
    </row>
    <row r="106" spans="1:11" x14ac:dyDescent="0.3">
      <c r="A106" t="s">
        <v>433</v>
      </c>
      <c r="B106" t="s">
        <v>449</v>
      </c>
      <c r="C106" t="s">
        <v>34</v>
      </c>
      <c r="D106">
        <v>48</v>
      </c>
      <c r="E106" s="2" t="s">
        <v>17</v>
      </c>
      <c r="F106" s="19" t="str">
        <f>A106&amp;B106&amp;C106&amp;E106</f>
        <v>CathleenThompsonFMILLENNIUM RUNNING</v>
      </c>
      <c r="G106" s="22">
        <f>SUMIF('Aviation 4M'!$F$2:$F$300,$F106,'Aviation 4M'!$J$2:$J$300)</f>
        <v>0</v>
      </c>
      <c r="H106" s="22">
        <f>SUMIF('Capital City Classic'!$F$2:$F$300,$F106,'Capital City Classic'!$J$2:$J$300)</f>
        <v>0</v>
      </c>
      <c r="I106" s="22">
        <f>SUMIF('Auburn 10M'!$F$2:$F$300,$F106,'Auburn 10M'!$J$2:$J$300)</f>
        <v>10.5</v>
      </c>
      <c r="J106" s="22">
        <f>SUMIF('Tiger 12K'!$F$2:$F$300,$F106,'Tiger 12K'!$J$2:$J$300)</f>
        <v>0</v>
      </c>
      <c r="K106" s="24">
        <f>SUM(G106:J106)</f>
        <v>10.5</v>
      </c>
    </row>
    <row r="107" spans="1:11" x14ac:dyDescent="0.3">
      <c r="A107" t="s">
        <v>254</v>
      </c>
      <c r="B107" t="s">
        <v>285</v>
      </c>
      <c r="C107" t="s">
        <v>34</v>
      </c>
      <c r="D107">
        <v>33</v>
      </c>
      <c r="E107" s="2" t="s">
        <v>19</v>
      </c>
      <c r="F107" s="19" t="str">
        <f>A107&amp;B107&amp;C107&amp;E107</f>
        <v>SarahReardonFGRANITE STATE RACING TEAM</v>
      </c>
      <c r="G107" s="22">
        <f>SUMIF('Aviation 4M'!$F$2:$F$300,$F107,'Aviation 4M'!$J$2:$J$300)</f>
        <v>0</v>
      </c>
      <c r="H107" s="22">
        <f>SUMIF('Capital City Classic'!$F$2:$F$300,$F107,'Capital City Classic'!$J$2:$J$300)</f>
        <v>10</v>
      </c>
      <c r="I107" s="22">
        <f>SUMIF('Auburn 10M'!$F$2:$F$300,$F107,'Auburn 10M'!$J$2:$J$300)</f>
        <v>0</v>
      </c>
      <c r="J107" s="22">
        <f>SUMIF('Tiger 12K'!$F$2:$F$300,$F107,'Tiger 12K'!$J$2:$J$300)</f>
        <v>0</v>
      </c>
      <c r="K107" s="24">
        <f>SUM(G107:J107)</f>
        <v>10</v>
      </c>
    </row>
    <row r="108" spans="1:11" x14ac:dyDescent="0.3">
      <c r="A108" t="s">
        <v>398</v>
      </c>
      <c r="B108" t="s">
        <v>399</v>
      </c>
      <c r="C108" t="s">
        <v>34</v>
      </c>
      <c r="D108">
        <v>52</v>
      </c>
      <c r="E108" t="s">
        <v>16</v>
      </c>
      <c r="F108" s="19" t="str">
        <f>A108&amp;B108&amp;C108&amp;E108</f>
        <v>MariaChecketFGREATER DERRY TRACK CLUB</v>
      </c>
      <c r="G108" s="22">
        <f>SUMIF('Aviation 4M'!$F$2:$F$300,$F108,'Aviation 4M'!$J$2:$J$300)</f>
        <v>0</v>
      </c>
      <c r="H108" s="22">
        <f>SUMIF('Capital City Classic'!$F$2:$F$300,$F108,'Capital City Classic'!$J$2:$J$300)</f>
        <v>0</v>
      </c>
      <c r="I108" s="22">
        <f>SUMIF('Auburn 10M'!$F$2:$F$300,$F108,'Auburn 10M'!$J$2:$J$300)</f>
        <v>10</v>
      </c>
      <c r="J108" s="22">
        <f>SUMIF('Tiger 12K'!$F$2:$F$300,$F108,'Tiger 12K'!$J$2:$J$300)</f>
        <v>0</v>
      </c>
      <c r="K108" s="24">
        <f>SUM(G108:J108)</f>
        <v>10</v>
      </c>
    </row>
    <row r="109" spans="1:11" x14ac:dyDescent="0.3">
      <c r="A109" s="3" t="s">
        <v>554</v>
      </c>
      <c r="B109" s="3" t="s">
        <v>555</v>
      </c>
      <c r="C109" s="3" t="s">
        <v>34</v>
      </c>
      <c r="D109" s="3">
        <v>37</v>
      </c>
      <c r="E109" s="2" t="s">
        <v>17</v>
      </c>
      <c r="F109" s="19" t="str">
        <f>A109&amp;B109&amp;C109&amp;E109</f>
        <v>MargaritaMatosFMILLENNIUM RUNNING</v>
      </c>
      <c r="G109" s="22">
        <f>SUMIF('Aviation 4M'!$F$2:$F$300,$F109,'Aviation 4M'!$J$2:$J$300)</f>
        <v>0</v>
      </c>
      <c r="H109" s="22">
        <f>SUMIF('Capital City Classic'!$F$2:$F$300,$F109,'Capital City Classic'!$J$2:$J$300)</f>
        <v>0</v>
      </c>
      <c r="I109" s="22">
        <f>SUMIF('Auburn 10M'!$F$2:$F$300,$F109,'Auburn 10M'!$J$2:$J$300)</f>
        <v>9.5</v>
      </c>
      <c r="J109" s="22">
        <f>SUMIF('Tiger 12K'!$F$2:$F$300,$F109,'Tiger 12K'!$J$2:$J$300)</f>
        <v>0</v>
      </c>
      <c r="K109" s="24">
        <f>SUM(G109:J109)</f>
        <v>9.5</v>
      </c>
    </row>
    <row r="110" spans="1:11" x14ac:dyDescent="0.3">
      <c r="A110" t="s">
        <v>450</v>
      </c>
      <c r="B110" t="s">
        <v>451</v>
      </c>
      <c r="C110" t="s">
        <v>34</v>
      </c>
      <c r="D110">
        <v>48</v>
      </c>
      <c r="E110" s="2" t="s">
        <v>17</v>
      </c>
      <c r="F110" s="19" t="str">
        <f>A110&amp;B110&amp;C110&amp;E110</f>
        <v>ToryWightFMILLENNIUM RUNNING</v>
      </c>
      <c r="G110" s="22">
        <f>SUMIF('Aviation 4M'!$F$2:$F$300,$F110,'Aviation 4M'!$J$2:$J$300)</f>
        <v>0</v>
      </c>
      <c r="H110" s="22">
        <f>SUMIF('Capital City Classic'!$F$2:$F$300,$F110,'Capital City Classic'!$J$2:$J$300)</f>
        <v>0</v>
      </c>
      <c r="I110" s="22">
        <f>SUMIF('Auburn 10M'!$F$2:$F$300,$F110,'Auburn 10M'!$J$2:$J$300)</f>
        <v>9</v>
      </c>
      <c r="J110" s="22">
        <f>SUMIF('Tiger 12K'!$F$2:$F$300,$F110,'Tiger 12K'!$J$2:$J$300)</f>
        <v>0</v>
      </c>
      <c r="K110" s="24">
        <f>SUM(G110:J110)</f>
        <v>9</v>
      </c>
    </row>
    <row r="111" spans="1:11" x14ac:dyDescent="0.3">
      <c r="A111" t="s">
        <v>288</v>
      </c>
      <c r="B111" t="s">
        <v>289</v>
      </c>
      <c r="C111" t="s">
        <v>34</v>
      </c>
      <c r="D111">
        <v>46</v>
      </c>
      <c r="E111" s="2" t="s">
        <v>17</v>
      </c>
      <c r="F111" s="19" t="str">
        <f>A111&amp;B111&amp;C111&amp;E111</f>
        <v>NicoleDowningFMILLENNIUM RUNNING</v>
      </c>
      <c r="G111" s="22">
        <f>SUMIF('Aviation 4M'!$F$2:$F$300,$F111,'Aviation 4M'!$J$2:$J$300)</f>
        <v>0</v>
      </c>
      <c r="H111" s="22">
        <f>SUMIF('Capital City Classic'!$F$2:$F$300,$F111,'Capital City Classic'!$J$2:$J$300)</f>
        <v>8.6999999999999993</v>
      </c>
      <c r="I111" s="22">
        <f>SUMIF('Auburn 10M'!$F$2:$F$300,$F111,'Auburn 10M'!$J$2:$J$300)</f>
        <v>0</v>
      </c>
      <c r="J111" s="22">
        <f>SUMIF('Tiger 12K'!$F$2:$F$300,$F111,'Tiger 12K'!$J$2:$J$300)</f>
        <v>0</v>
      </c>
      <c r="K111" s="24">
        <f>SUM(G111:J111)</f>
        <v>8.6999999999999993</v>
      </c>
    </row>
    <row r="112" spans="1:11" x14ac:dyDescent="0.3">
      <c r="A112" t="s">
        <v>343</v>
      </c>
      <c r="B112" t="s">
        <v>344</v>
      </c>
      <c r="C112" t="s">
        <v>34</v>
      </c>
      <c r="D112">
        <v>38</v>
      </c>
      <c r="E112" s="2" t="s">
        <v>15</v>
      </c>
      <c r="F112" s="19" t="str">
        <f>A112&amp;B112&amp;C112&amp;E112</f>
        <v>AmandaNaroFGATE CITY STRIDERS</v>
      </c>
      <c r="G112" s="22">
        <f>SUMIF('Aviation 4M'!$F$2:$F$300,$F112,'Aviation 4M'!$J$2:$J$300)</f>
        <v>0</v>
      </c>
      <c r="H112" s="22">
        <f>SUMIF('Capital City Classic'!$F$2:$F$300,$F112,'Capital City Classic'!$J$2:$J$300)</f>
        <v>0</v>
      </c>
      <c r="I112" s="22">
        <f>SUMIF('Auburn 10M'!$F$2:$F$300,$F112,'Auburn 10M'!$J$2:$J$300)</f>
        <v>8.6999999999999993</v>
      </c>
      <c r="J112" s="22">
        <f>SUMIF('Tiger 12K'!$F$2:$F$300,$F112,'Tiger 12K'!$J$2:$J$300)</f>
        <v>0</v>
      </c>
      <c r="K112" s="24">
        <f>SUM(G112:J112)</f>
        <v>8.6999999999999993</v>
      </c>
    </row>
    <row r="113" spans="1:11" x14ac:dyDescent="0.3">
      <c r="A113" t="s">
        <v>401</v>
      </c>
      <c r="B113" t="s">
        <v>402</v>
      </c>
      <c r="C113" t="s">
        <v>34</v>
      </c>
      <c r="D113">
        <v>54</v>
      </c>
      <c r="E113" t="s">
        <v>16</v>
      </c>
      <c r="F113" s="19" t="str">
        <f>A113&amp;B113&amp;C113&amp;E113</f>
        <v>JoanneToscanoFGREATER DERRY TRACK CLUB</v>
      </c>
      <c r="G113" s="22">
        <f>SUMIF('Aviation 4M'!$F$2:$F$300,$F113,'Aviation 4M'!$J$2:$J$300)</f>
        <v>0</v>
      </c>
      <c r="H113" s="22">
        <f>SUMIF('Capital City Classic'!$F$2:$F$300,$F113,'Capital City Classic'!$J$2:$J$300)</f>
        <v>0</v>
      </c>
      <c r="I113" s="22">
        <f>SUMIF('Auburn 10M'!$F$2:$F$300,$F113,'Auburn 10M'!$J$2:$J$300)</f>
        <v>8.4</v>
      </c>
      <c r="J113" s="22">
        <f>SUMIF('Tiger 12K'!$F$2:$F$300,$F113,'Tiger 12K'!$J$2:$J$300)</f>
        <v>0</v>
      </c>
      <c r="K113" s="24">
        <f>SUM(G113:J113)</f>
        <v>8.4</v>
      </c>
    </row>
    <row r="114" spans="1:11" x14ac:dyDescent="0.3">
      <c r="A114" t="s">
        <v>32</v>
      </c>
      <c r="B114" t="s">
        <v>362</v>
      </c>
      <c r="C114" t="s">
        <v>34</v>
      </c>
      <c r="D114">
        <v>52</v>
      </c>
      <c r="E114" s="2" t="s">
        <v>15</v>
      </c>
      <c r="F114" s="19" t="str">
        <f>A114&amp;B114&amp;C114&amp;E114</f>
        <v>JenniferSaleskyFGATE CITY STRIDERS</v>
      </c>
      <c r="G114" s="22">
        <f>SUMIF('Aviation 4M'!$F$2:$F$300,$F114,'Aviation 4M'!$J$2:$J$300)</f>
        <v>0</v>
      </c>
      <c r="H114" s="22">
        <f>SUMIF('Capital City Classic'!$F$2:$F$300,$F114,'Capital City Classic'!$J$2:$J$300)</f>
        <v>0</v>
      </c>
      <c r="I114" s="22">
        <f>SUMIF('Auburn 10M'!$F$2:$F$300,$F114,'Auburn 10M'!$J$2:$J$300)</f>
        <v>8.1</v>
      </c>
      <c r="J114" s="22">
        <f>SUMIF('Tiger 12K'!$F$2:$F$300,$F114,'Tiger 12K'!$J$2:$J$300)</f>
        <v>0</v>
      </c>
      <c r="K114" s="24">
        <f>SUM(G114:J114)</f>
        <v>8.1</v>
      </c>
    </row>
    <row r="115" spans="1:11" x14ac:dyDescent="0.3">
      <c r="A115" s="3" t="s">
        <v>465</v>
      </c>
      <c r="B115" s="3" t="s">
        <v>466</v>
      </c>
      <c r="C115" s="3" t="s">
        <v>34</v>
      </c>
      <c r="D115" s="3">
        <v>54</v>
      </c>
      <c r="E115" s="2" t="s">
        <v>17</v>
      </c>
      <c r="F115" s="19" t="str">
        <f>A115&amp;B115&amp;C115&amp;E115</f>
        <v>JackieCombsFMILLENNIUM RUNNING</v>
      </c>
      <c r="G115" s="22">
        <f>SUMIF('Aviation 4M'!$F$2:$F$300,$F115,'Aviation 4M'!$J$2:$J$300)</f>
        <v>0</v>
      </c>
      <c r="H115" s="22">
        <f>SUMIF('Capital City Classic'!$F$2:$F$300,$F115,'Capital City Classic'!$J$2:$J$300)</f>
        <v>0</v>
      </c>
      <c r="I115" s="22">
        <f>SUMIF('Auburn 10M'!$F$2:$F$300,$F115,'Auburn 10M'!$J$2:$J$300)</f>
        <v>7.8</v>
      </c>
      <c r="J115" s="22">
        <f>SUMIF('Tiger 12K'!$F$2:$F$300,$F115,'Tiger 12K'!$J$2:$J$300)</f>
        <v>0</v>
      </c>
      <c r="K115" s="24">
        <f>SUM(G115:J115)</f>
        <v>7.8</v>
      </c>
    </row>
    <row r="116" spans="1:11" x14ac:dyDescent="0.3">
      <c r="A116" t="s">
        <v>295</v>
      </c>
      <c r="B116" t="s">
        <v>296</v>
      </c>
      <c r="C116" t="s">
        <v>34</v>
      </c>
      <c r="D116">
        <v>42</v>
      </c>
      <c r="E116" s="2" t="s">
        <v>17</v>
      </c>
      <c r="F116" s="19" t="str">
        <f>A116&amp;B116&amp;C116&amp;E116</f>
        <v>CeciliaStoneFMILLENNIUM RUNNING</v>
      </c>
      <c r="G116" s="22">
        <f>SUMIF('Aviation 4M'!$F$2:$F$300,$F116,'Aviation 4M'!$J$2:$J$300)</f>
        <v>0</v>
      </c>
      <c r="H116" s="22">
        <f>SUMIF('Capital City Classic'!$F$2:$F$300,$F116,'Capital City Classic'!$J$2:$J$300)</f>
        <v>6.5</v>
      </c>
      <c r="I116" s="22">
        <f>SUMIF('Auburn 10M'!$F$2:$F$300,$F116,'Auburn 10M'!$J$2:$J$300)</f>
        <v>1</v>
      </c>
      <c r="J116" s="22">
        <f>SUMIF('Tiger 12K'!$F$2:$F$300,$F116,'Tiger 12K'!$J$2:$J$300)</f>
        <v>0</v>
      </c>
      <c r="K116" s="24">
        <f>SUM(G116:J116)</f>
        <v>7.5</v>
      </c>
    </row>
    <row r="117" spans="1:11" x14ac:dyDescent="0.3">
      <c r="A117" t="s">
        <v>291</v>
      </c>
      <c r="B117" t="s">
        <v>292</v>
      </c>
      <c r="C117" t="s">
        <v>34</v>
      </c>
      <c r="D117">
        <v>65</v>
      </c>
      <c r="E117" t="s">
        <v>16</v>
      </c>
      <c r="F117" s="19" t="str">
        <f>A117&amp;B117&amp;C117&amp;E117</f>
        <v>PegLandryFGREATER DERRY TRACK CLUB</v>
      </c>
      <c r="G117" s="22">
        <f>SUMIF('Aviation 4M'!$F$2:$F$300,$F117,'Aviation 4M'!$J$2:$J$300)</f>
        <v>0</v>
      </c>
      <c r="H117" s="22">
        <f>SUMIF('Capital City Classic'!$F$2:$F$300,$F117,'Capital City Classic'!$J$2:$J$300)</f>
        <v>7.5</v>
      </c>
      <c r="I117" s="22">
        <f>SUMIF('Auburn 10M'!$F$2:$F$300,$F117,'Auburn 10M'!$J$2:$J$300)</f>
        <v>0</v>
      </c>
      <c r="J117" s="22">
        <f>SUMIF('Tiger 12K'!$F$2:$F$300,$F117,'Tiger 12K'!$J$2:$J$300)</f>
        <v>0</v>
      </c>
      <c r="K117" s="24">
        <f>SUM(G117:J117)</f>
        <v>7.5</v>
      </c>
    </row>
    <row r="118" spans="1:11" x14ac:dyDescent="0.3">
      <c r="A118" t="s">
        <v>444</v>
      </c>
      <c r="B118" t="s">
        <v>445</v>
      </c>
      <c r="C118" t="s">
        <v>34</v>
      </c>
      <c r="D118">
        <v>42</v>
      </c>
      <c r="E118" s="2" t="s">
        <v>17</v>
      </c>
      <c r="F118" s="19" t="str">
        <f>A118&amp;B118&amp;C118&amp;E118</f>
        <v>KariNewtonFMILLENNIUM RUNNING</v>
      </c>
      <c r="G118" s="22">
        <f>SUMIF('Aviation 4M'!$F$2:$F$300,$F118,'Aviation 4M'!$J$2:$J$300)</f>
        <v>0</v>
      </c>
      <c r="H118" s="22">
        <f>SUMIF('Capital City Classic'!$F$2:$F$300,$F118,'Capital City Classic'!$J$2:$J$300)</f>
        <v>0</v>
      </c>
      <c r="I118" s="22">
        <f>SUMIF('Auburn 10M'!$F$2:$F$300,$F118,'Auburn 10M'!$J$2:$J$300)</f>
        <v>7.5</v>
      </c>
      <c r="J118" s="22">
        <f>SUMIF('Tiger 12K'!$F$2:$F$300,$F118,'Tiger 12K'!$J$2:$J$300)</f>
        <v>0</v>
      </c>
      <c r="K118" s="24">
        <f>SUM(G118:J118)</f>
        <v>7.5</v>
      </c>
    </row>
    <row r="119" spans="1:11" x14ac:dyDescent="0.3">
      <c r="A119" t="s">
        <v>297</v>
      </c>
      <c r="B119" t="s">
        <v>298</v>
      </c>
      <c r="C119" t="s">
        <v>34</v>
      </c>
      <c r="D119">
        <v>50</v>
      </c>
      <c r="E119" s="2" t="s">
        <v>17</v>
      </c>
      <c r="F119" s="19" t="str">
        <f>A119&amp;B119&amp;C119&amp;E119</f>
        <v>JessicaCaseyFMILLENNIUM RUNNING</v>
      </c>
      <c r="G119" s="22">
        <f>SUMIF('Aviation 4M'!$F$2:$F$300,$F119,'Aviation 4M'!$J$2:$J$300)</f>
        <v>0</v>
      </c>
      <c r="H119" s="22">
        <f>SUMIF('Capital City Classic'!$F$2:$F$300,$F119,'Capital City Classic'!$J$2:$J$300)</f>
        <v>6.25</v>
      </c>
      <c r="I119" s="22">
        <f>SUMIF('Auburn 10M'!$F$2:$F$300,$F119,'Auburn 10M'!$J$2:$J$300)</f>
        <v>1</v>
      </c>
      <c r="J119" s="22">
        <f>SUMIF('Tiger 12K'!$F$2:$F$300,$F119,'Tiger 12K'!$J$2:$J$300)</f>
        <v>0</v>
      </c>
      <c r="K119" s="24">
        <f>SUM(G119:J119)</f>
        <v>7.25</v>
      </c>
    </row>
    <row r="120" spans="1:11" x14ac:dyDescent="0.3">
      <c r="A120" t="s">
        <v>150</v>
      </c>
      <c r="B120" t="s">
        <v>293</v>
      </c>
      <c r="C120" t="s">
        <v>34</v>
      </c>
      <c r="D120">
        <v>67</v>
      </c>
      <c r="E120" s="2" t="s">
        <v>17</v>
      </c>
      <c r="F120" s="19" t="str">
        <f>A120&amp;B120&amp;C120&amp;E120</f>
        <v>JaneSlaytonFMILLENNIUM RUNNING</v>
      </c>
      <c r="G120" s="22">
        <f>SUMIF('Aviation 4M'!$F$2:$F$300,$F120,'Aviation 4M'!$J$2:$J$300)</f>
        <v>0</v>
      </c>
      <c r="H120" s="22">
        <f>SUMIF('Capital City Classic'!$F$2:$F$300,$F120,'Capital City Classic'!$J$2:$J$300)</f>
        <v>7.25</v>
      </c>
      <c r="I120" s="22">
        <f>SUMIF('Auburn 10M'!$F$2:$F$300,$F120,'Auburn 10M'!$J$2:$J$300)</f>
        <v>0</v>
      </c>
      <c r="J120" s="22">
        <f>SUMIF('Tiger 12K'!$F$2:$F$300,$F120,'Tiger 12K'!$J$2:$J$300)</f>
        <v>0</v>
      </c>
      <c r="K120" s="24">
        <f>SUM(G120:J120)</f>
        <v>7.25</v>
      </c>
    </row>
    <row r="121" spans="1:11" x14ac:dyDescent="0.3">
      <c r="A121" t="s">
        <v>299</v>
      </c>
      <c r="B121" t="s">
        <v>300</v>
      </c>
      <c r="C121" t="s">
        <v>34</v>
      </c>
      <c r="D121">
        <v>39</v>
      </c>
      <c r="E121" s="2" t="s">
        <v>15</v>
      </c>
      <c r="F121" s="19" t="str">
        <f>A121&amp;B121&amp;C121&amp;E121</f>
        <v>ShannonO'BrienFGATE CITY STRIDERS</v>
      </c>
      <c r="G121" s="22">
        <f>SUMIF('Aviation 4M'!$F$2:$F$300,$F121,'Aviation 4M'!$J$2:$J$300)</f>
        <v>0</v>
      </c>
      <c r="H121" s="22">
        <f>SUMIF('Capital City Classic'!$F$2:$F$300,$F121,'Capital City Classic'!$J$2:$J$300)</f>
        <v>6</v>
      </c>
      <c r="I121" s="22">
        <f>SUMIF('Auburn 10M'!$F$2:$F$300,$F121,'Auburn 10M'!$J$2:$J$300)</f>
        <v>1</v>
      </c>
      <c r="J121" s="22">
        <f>SUMIF('Tiger 12K'!$F$2:$F$300,$F121,'Tiger 12K'!$J$2:$J$300)</f>
        <v>0</v>
      </c>
      <c r="K121" s="24">
        <f>SUM(G121:J121)</f>
        <v>7</v>
      </c>
    </row>
    <row r="122" spans="1:11" x14ac:dyDescent="0.3">
      <c r="A122" t="s">
        <v>105</v>
      </c>
      <c r="B122" t="s">
        <v>294</v>
      </c>
      <c r="C122" t="s">
        <v>34</v>
      </c>
      <c r="D122">
        <v>66</v>
      </c>
      <c r="E122" t="s">
        <v>16</v>
      </c>
      <c r="F122" s="19" t="str">
        <f>A122&amp;B122&amp;C122&amp;E122</f>
        <v>JennaGrimaldiFGREATER DERRY TRACK CLUB</v>
      </c>
      <c r="G122" s="22">
        <f>SUMIF('Aviation 4M'!$F$2:$F$300,$F122,'Aviation 4M'!$J$2:$J$300)</f>
        <v>0</v>
      </c>
      <c r="H122" s="22">
        <f>SUMIF('Capital City Classic'!$F$2:$F$300,$F122,'Capital City Classic'!$J$2:$J$300)</f>
        <v>7</v>
      </c>
      <c r="I122" s="22">
        <f>SUMIF('Auburn 10M'!$F$2:$F$300,$F122,'Auburn 10M'!$J$2:$J$300)</f>
        <v>0</v>
      </c>
      <c r="J122" s="22">
        <f>SUMIF('Tiger 12K'!$F$2:$F$300,$F122,'Tiger 12K'!$J$2:$J$300)</f>
        <v>0</v>
      </c>
      <c r="K122" s="24">
        <f>SUM(G122:J122)</f>
        <v>7</v>
      </c>
    </row>
    <row r="123" spans="1:11" x14ac:dyDescent="0.3">
      <c r="A123" t="s">
        <v>442</v>
      </c>
      <c r="B123" t="s">
        <v>443</v>
      </c>
      <c r="C123" t="s">
        <v>34</v>
      </c>
      <c r="D123">
        <v>40</v>
      </c>
      <c r="E123" s="2" t="s">
        <v>17</v>
      </c>
      <c r="F123" s="19" t="str">
        <f>A123&amp;B123&amp;C123&amp;E123</f>
        <v>AnnEdwardsFMILLENNIUM RUNNING</v>
      </c>
      <c r="G123" s="22">
        <f>SUMIF('Aviation 4M'!$F$2:$F$300,$F123,'Aviation 4M'!$J$2:$J$300)</f>
        <v>0</v>
      </c>
      <c r="H123" s="22">
        <f>SUMIF('Capital City Classic'!$F$2:$F$300,$F123,'Capital City Classic'!$J$2:$J$300)</f>
        <v>0</v>
      </c>
      <c r="I123" s="22">
        <f>SUMIF('Auburn 10M'!$F$2:$F$300,$F123,'Auburn 10M'!$J$2:$J$300)</f>
        <v>7</v>
      </c>
      <c r="J123" s="22">
        <f>SUMIF('Tiger 12K'!$F$2:$F$300,$F123,'Tiger 12K'!$J$2:$J$300)</f>
        <v>0</v>
      </c>
      <c r="K123" s="24">
        <f>SUM(G123:J123)</f>
        <v>7</v>
      </c>
    </row>
    <row r="124" spans="1:11" x14ac:dyDescent="0.3">
      <c r="A124" t="s">
        <v>345</v>
      </c>
      <c r="B124" t="s">
        <v>346</v>
      </c>
      <c r="C124" t="s">
        <v>34</v>
      </c>
      <c r="D124">
        <v>32</v>
      </c>
      <c r="E124" s="2" t="s">
        <v>15</v>
      </c>
      <c r="F124" s="19" t="str">
        <f>A124&amp;B124&amp;C124&amp;E124</f>
        <v>JoyceLiangFGATE CITY STRIDERS</v>
      </c>
      <c r="G124" s="22">
        <f>SUMIF('Aviation 4M'!$F$2:$F$300,$F124,'Aviation 4M'!$J$2:$J$300)</f>
        <v>0</v>
      </c>
      <c r="H124" s="22">
        <f>SUMIF('Capital City Classic'!$F$2:$F$300,$F124,'Capital City Classic'!$J$2:$J$300)</f>
        <v>0</v>
      </c>
      <c r="I124" s="22">
        <f>SUMIF('Auburn 10M'!$F$2:$F$300,$F124,'Auburn 10M'!$J$2:$J$300)</f>
        <v>6.75</v>
      </c>
      <c r="J124" s="22">
        <f>SUMIF('Tiger 12K'!$F$2:$F$300,$F124,'Tiger 12K'!$J$2:$J$300)</f>
        <v>0</v>
      </c>
      <c r="K124" s="24">
        <f>SUM(G124:J124)</f>
        <v>6.75</v>
      </c>
    </row>
    <row r="125" spans="1:11" x14ac:dyDescent="0.3">
      <c r="A125" t="s">
        <v>368</v>
      </c>
      <c r="B125" t="s">
        <v>369</v>
      </c>
      <c r="C125" t="s">
        <v>34</v>
      </c>
      <c r="D125">
        <v>59</v>
      </c>
      <c r="E125" s="2" t="s">
        <v>15</v>
      </c>
      <c r="F125" s="19" t="str">
        <f>A125&amp;B125&amp;C125&amp;E125</f>
        <v>SusanneYeeFGATE CITY STRIDERS</v>
      </c>
      <c r="G125" s="22">
        <f>SUMIF('Aviation 4M'!$F$2:$F$300,$F125,'Aviation 4M'!$J$2:$J$300)</f>
        <v>0</v>
      </c>
      <c r="H125" s="22">
        <f>SUMIF('Capital City Classic'!$F$2:$F$300,$F125,'Capital City Classic'!$J$2:$J$300)</f>
        <v>0</v>
      </c>
      <c r="I125" s="22">
        <f>SUMIF('Auburn 10M'!$F$2:$F$300,$F125,'Auburn 10M'!$J$2:$J$300)</f>
        <v>6.5</v>
      </c>
      <c r="J125" s="22">
        <f>SUMIF('Tiger 12K'!$F$2:$F$300,$F125,'Tiger 12K'!$J$2:$J$300)</f>
        <v>0</v>
      </c>
      <c r="K125" s="24">
        <f>SUM(G125:J125)</f>
        <v>6.5</v>
      </c>
    </row>
    <row r="126" spans="1:11" x14ac:dyDescent="0.3">
      <c r="A126" t="s">
        <v>360</v>
      </c>
      <c r="B126" t="s">
        <v>361</v>
      </c>
      <c r="C126" t="s">
        <v>34</v>
      </c>
      <c r="D126">
        <v>50</v>
      </c>
      <c r="E126" s="2" t="s">
        <v>15</v>
      </c>
      <c r="F126" s="19" t="str">
        <f>A126&amp;B126&amp;C126&amp;E126</f>
        <v>KellyAschbrennerFGATE CITY STRIDERS</v>
      </c>
      <c r="G126" s="22">
        <f>SUMIF('Aviation 4M'!$F$2:$F$300,$F126,'Aviation 4M'!$J$2:$J$300)</f>
        <v>0</v>
      </c>
      <c r="H126" s="22">
        <f>SUMIF('Capital City Classic'!$F$2:$F$300,$F126,'Capital City Classic'!$J$2:$J$300)</f>
        <v>0</v>
      </c>
      <c r="I126" s="22">
        <f>SUMIF('Auburn 10M'!$F$2:$F$300,$F126,'Auburn 10M'!$J$2:$J$300)</f>
        <v>6.25</v>
      </c>
      <c r="J126" s="22">
        <f>SUMIF('Tiger 12K'!$F$2:$F$300,$F126,'Tiger 12K'!$J$2:$J$300)</f>
        <v>0</v>
      </c>
      <c r="K126" s="24">
        <f>SUM(G126:J126)</f>
        <v>6.25</v>
      </c>
    </row>
    <row r="127" spans="1:11" x14ac:dyDescent="0.3">
      <c r="A127" t="s">
        <v>343</v>
      </c>
      <c r="B127" t="s">
        <v>363</v>
      </c>
      <c r="C127" t="s">
        <v>34</v>
      </c>
      <c r="D127">
        <v>51</v>
      </c>
      <c r="E127" s="2" t="s">
        <v>15</v>
      </c>
      <c r="F127" s="19" t="str">
        <f>A127&amp;B127&amp;C127&amp;E127</f>
        <v>AmandaMcCannFGATE CITY STRIDERS</v>
      </c>
      <c r="G127" s="22">
        <f>SUMIF('Aviation 4M'!$F$2:$F$300,$F127,'Aviation 4M'!$J$2:$J$300)</f>
        <v>0</v>
      </c>
      <c r="H127" s="22">
        <f>SUMIF('Capital City Classic'!$F$2:$F$300,$F127,'Capital City Classic'!$J$2:$J$300)</f>
        <v>0</v>
      </c>
      <c r="I127" s="22">
        <f>SUMIF('Auburn 10M'!$F$2:$F$300,$F127,'Auburn 10M'!$J$2:$J$300)</f>
        <v>6</v>
      </c>
      <c r="J127" s="22">
        <f>SUMIF('Tiger 12K'!$F$2:$F$300,$F127,'Tiger 12K'!$J$2:$J$300)</f>
        <v>0</v>
      </c>
      <c r="K127" s="24">
        <f>SUM(G127:J127)</f>
        <v>6</v>
      </c>
    </row>
    <row r="128" spans="1:11" x14ac:dyDescent="0.3">
      <c r="A128" t="s">
        <v>305</v>
      </c>
      <c r="B128" t="s">
        <v>306</v>
      </c>
      <c r="C128" t="s">
        <v>34</v>
      </c>
      <c r="D128">
        <v>36</v>
      </c>
      <c r="E128" t="s">
        <v>16</v>
      </c>
      <c r="F128" s="19" t="str">
        <f>A128&amp;B128&amp;C128&amp;E128</f>
        <v>JannatTalbiFGREATER DERRY TRACK CLUB</v>
      </c>
      <c r="G128" s="22">
        <f>SUMIF('Aviation 4M'!$F$2:$F$300,$F128,'Aviation 4M'!$J$2:$J$300)</f>
        <v>0</v>
      </c>
      <c r="H128" s="22">
        <f>SUMIF('Capital City Classic'!$F$2:$F$300,$F128,'Capital City Classic'!$J$2:$J$300)</f>
        <v>4.75</v>
      </c>
      <c r="I128" s="22">
        <f>SUMIF('Auburn 10M'!$F$2:$F$300,$F128,'Auburn 10M'!$J$2:$J$300)</f>
        <v>1</v>
      </c>
      <c r="J128" s="22">
        <f>SUMIF('Tiger 12K'!$F$2:$F$300,$F128,'Tiger 12K'!$J$2:$J$300)</f>
        <v>0</v>
      </c>
      <c r="K128" s="24">
        <f>SUM(G128:J128)</f>
        <v>5.75</v>
      </c>
    </row>
    <row r="129" spans="1:12" x14ac:dyDescent="0.3">
      <c r="A129" t="s">
        <v>301</v>
      </c>
      <c r="B129" t="s">
        <v>302</v>
      </c>
      <c r="C129" t="s">
        <v>34</v>
      </c>
      <c r="D129">
        <v>59</v>
      </c>
      <c r="E129" s="2" t="s">
        <v>17</v>
      </c>
      <c r="F129" s="19" t="str">
        <f>A129&amp;B129&amp;C129&amp;E129</f>
        <v>PamJoplinFMILLENNIUM RUNNING</v>
      </c>
      <c r="G129" s="22">
        <f>SUMIF('Aviation 4M'!$F$2:$F$300,$F129,'Aviation 4M'!$J$2:$J$300)</f>
        <v>0</v>
      </c>
      <c r="H129" s="22">
        <f>SUMIF('Capital City Classic'!$F$2:$F$300,$F129,'Capital City Classic'!$J$2:$J$300)</f>
        <v>5.75</v>
      </c>
      <c r="I129" s="22">
        <f>SUMIF('Auburn 10M'!$F$2:$F$300,$F129,'Auburn 10M'!$J$2:$J$300)</f>
        <v>0</v>
      </c>
      <c r="J129" s="22">
        <f>SUMIF('Tiger 12K'!$F$2:$F$300,$F129,'Tiger 12K'!$J$2:$J$300)</f>
        <v>0</v>
      </c>
      <c r="K129" s="24">
        <f>SUM(G129:J129)</f>
        <v>5.75</v>
      </c>
    </row>
    <row r="130" spans="1:12" x14ac:dyDescent="0.3">
      <c r="A130" t="s">
        <v>366</v>
      </c>
      <c r="B130" t="s">
        <v>367</v>
      </c>
      <c r="C130" t="s">
        <v>34</v>
      </c>
      <c r="D130">
        <v>53</v>
      </c>
      <c r="E130" s="2" t="s">
        <v>15</v>
      </c>
      <c r="F130" s="19" t="str">
        <f>A130&amp;B130&amp;C130&amp;E130</f>
        <v>KerryBaxterFGATE CITY STRIDERS</v>
      </c>
      <c r="G130" s="22">
        <f>SUMIF('Aviation 4M'!$F$2:$F$300,$F130,'Aviation 4M'!$J$2:$J$300)</f>
        <v>0</v>
      </c>
      <c r="H130" s="22">
        <f>SUMIF('Capital City Classic'!$F$2:$F$300,$F130,'Capital City Classic'!$J$2:$J$300)</f>
        <v>0</v>
      </c>
      <c r="I130" s="22">
        <f>SUMIF('Auburn 10M'!$F$2:$F$300,$F130,'Auburn 10M'!$J$2:$J$300)</f>
        <v>5.75</v>
      </c>
      <c r="J130" s="22">
        <f>SUMIF('Tiger 12K'!$F$2:$F$300,$F130,'Tiger 12K'!$J$2:$J$300)</f>
        <v>0</v>
      </c>
      <c r="K130" s="24">
        <f>SUM(G130:J130)</f>
        <v>5.75</v>
      </c>
    </row>
    <row r="131" spans="1:12" x14ac:dyDescent="0.3">
      <c r="A131" s="3" t="s">
        <v>455</v>
      </c>
      <c r="B131" s="3" t="s">
        <v>565</v>
      </c>
      <c r="C131" s="3" t="s">
        <v>34</v>
      </c>
      <c r="D131" s="3">
        <v>45</v>
      </c>
      <c r="E131" s="2" t="s">
        <v>17</v>
      </c>
      <c r="F131" s="19" t="str">
        <f>A131&amp;B131&amp;C131&amp;E131</f>
        <v>SheilaWilsonFMILLENNIUM RUNNING</v>
      </c>
      <c r="G131" s="22">
        <f>SUMIF('Aviation 4M'!$F$2:$F$300,$F131,'Aviation 4M'!$J$2:$J$300)</f>
        <v>0</v>
      </c>
      <c r="H131" s="22">
        <f>SUMIF('Capital City Classic'!$F$2:$F$300,$F131,'Capital City Classic'!$J$2:$J$300)</f>
        <v>0</v>
      </c>
      <c r="I131" s="22">
        <f>SUMIF('Auburn 10M'!$F$2:$F$300,$F131,'Auburn 10M'!$J$2:$J$300)</f>
        <v>5.5</v>
      </c>
      <c r="J131" s="22">
        <f>SUMIF('Tiger 12K'!$F$2:$F$300,$F131,'Tiger 12K'!$J$2:$J$300)</f>
        <v>0</v>
      </c>
      <c r="K131" s="24">
        <f>SUM(G131:J131)</f>
        <v>5.5</v>
      </c>
    </row>
    <row r="132" spans="1:12" x14ac:dyDescent="0.3">
      <c r="A132" t="s">
        <v>260</v>
      </c>
      <c r="B132" t="s">
        <v>304</v>
      </c>
      <c r="C132" t="s">
        <v>34</v>
      </c>
      <c r="D132">
        <v>78</v>
      </c>
      <c r="E132" t="s">
        <v>16</v>
      </c>
      <c r="F132" s="19" t="str">
        <f>A132&amp;B132&amp;C132&amp;E132</f>
        <v>IreneMullenFGREATER DERRY TRACK CLUB</v>
      </c>
      <c r="G132" s="22">
        <f>SUMIF('Aviation 4M'!$F$2:$F$300,$F132,'Aviation 4M'!$J$2:$J$300)</f>
        <v>0</v>
      </c>
      <c r="H132" s="22">
        <f>SUMIF('Capital City Classic'!$F$2:$F$300,$F132,'Capital City Classic'!$J$2:$J$300)</f>
        <v>5.25</v>
      </c>
      <c r="I132" s="22">
        <f>SUMIF('Auburn 10M'!$F$2:$F$300,$F132,'Auburn 10M'!$J$2:$J$300)</f>
        <v>0</v>
      </c>
      <c r="J132" s="22">
        <f>SUMIF('Tiger 12K'!$F$2:$F$300,$F132,'Tiger 12K'!$J$2:$J$300)</f>
        <v>0</v>
      </c>
      <c r="K132" s="24">
        <f>SUM(G132:J132)</f>
        <v>5.25</v>
      </c>
    </row>
    <row r="133" spans="1:12" x14ac:dyDescent="0.3">
      <c r="A133" t="s">
        <v>307</v>
      </c>
      <c r="B133" t="s">
        <v>308</v>
      </c>
      <c r="C133" t="s">
        <v>34</v>
      </c>
      <c r="D133">
        <v>48</v>
      </c>
      <c r="E133" s="2" t="s">
        <v>17</v>
      </c>
      <c r="F133" s="19" t="str">
        <f>A133&amp;B133&amp;C133&amp;E133</f>
        <v>ErickaSwettFMILLENNIUM RUNNING</v>
      </c>
      <c r="G133" s="22">
        <f>SUMIF('Aviation 4M'!$F$2:$F$300,$F133,'Aviation 4M'!$J$2:$J$300)</f>
        <v>0</v>
      </c>
      <c r="H133" s="22">
        <f>SUMIF('Capital City Classic'!$F$2:$F$300,$F133,'Capital City Classic'!$J$2:$J$300)</f>
        <v>4</v>
      </c>
      <c r="I133" s="22">
        <f>SUMIF('Auburn 10M'!$F$2:$F$300,$F133,'Auburn 10M'!$J$2:$J$300)</f>
        <v>1.2</v>
      </c>
      <c r="J133" s="22">
        <f>SUMIF('Tiger 12K'!$F$2:$F$300,$F133,'Tiger 12K'!$J$2:$J$300)</f>
        <v>0</v>
      </c>
      <c r="K133" s="24">
        <f>SUM(G133:J133)</f>
        <v>5.2</v>
      </c>
    </row>
    <row r="134" spans="1:12" x14ac:dyDescent="0.3">
      <c r="A134" s="3" t="s">
        <v>274</v>
      </c>
      <c r="B134" s="3" t="s">
        <v>553</v>
      </c>
      <c r="C134" s="3" t="s">
        <v>34</v>
      </c>
      <c r="D134" s="3">
        <v>58</v>
      </c>
      <c r="E134" s="2" t="s">
        <v>17</v>
      </c>
      <c r="F134" s="19" t="str">
        <f>A134&amp;B134&amp;C134&amp;E134</f>
        <v>LauraKeeleyFMILLENNIUM RUNNING</v>
      </c>
      <c r="G134" s="22">
        <f>SUMIF('Aviation 4M'!$F$2:$F$300,$F134,'Aviation 4M'!$J$2:$J$300)</f>
        <v>0</v>
      </c>
      <c r="H134" s="22">
        <f>SUMIF('Capital City Classic'!$F$2:$F$300,$F134,'Capital City Classic'!$J$2:$J$300)</f>
        <v>0</v>
      </c>
      <c r="I134" s="22">
        <f>SUMIF('Auburn 10M'!$F$2:$F$300,$F134,'Auburn 10M'!$J$2:$J$300)</f>
        <v>5</v>
      </c>
      <c r="J134" s="22">
        <f>SUMIF('Tiger 12K'!$F$2:$F$300,$F134,'Tiger 12K'!$J$2:$J$300)</f>
        <v>0</v>
      </c>
      <c r="K134" s="24">
        <f>SUM(G134:J134)</f>
        <v>5</v>
      </c>
    </row>
    <row r="135" spans="1:12" x14ac:dyDescent="0.3">
      <c r="A135" t="s">
        <v>447</v>
      </c>
      <c r="B135" t="s">
        <v>448</v>
      </c>
      <c r="C135" t="s">
        <v>34</v>
      </c>
      <c r="D135">
        <v>35</v>
      </c>
      <c r="E135" s="2" t="s">
        <v>17</v>
      </c>
      <c r="F135" s="19" t="str">
        <f>A135&amp;B135&amp;C135&amp;E135</f>
        <v>KelseyMedeirosFMILLENNIUM RUNNING</v>
      </c>
      <c r="G135" s="22">
        <f>SUMIF('Aviation 4M'!$F$2:$F$300,$F135,'Aviation 4M'!$J$2:$J$300)</f>
        <v>0</v>
      </c>
      <c r="H135" s="22">
        <f>SUMIF('Capital City Classic'!$F$2:$F$300,$F135,'Capital City Classic'!$J$2:$J$300)</f>
        <v>0</v>
      </c>
      <c r="I135" s="22">
        <f>SUMIF('Auburn 10M'!$F$2:$F$300,$F135,'Auburn 10M'!$J$2:$J$300)</f>
        <v>4.75</v>
      </c>
      <c r="J135" s="22">
        <f>SUMIF('Tiger 12K'!$F$2:$F$300,$F135,'Tiger 12K'!$J$2:$J$300)</f>
        <v>0</v>
      </c>
      <c r="K135" s="24">
        <f>SUM(G135:J135)</f>
        <v>4.75</v>
      </c>
    </row>
    <row r="136" spans="1:12" x14ac:dyDescent="0.3">
      <c r="A136" t="s">
        <v>303</v>
      </c>
      <c r="B136" t="s">
        <v>167</v>
      </c>
      <c r="C136" t="s">
        <v>34</v>
      </c>
      <c r="D136">
        <v>16</v>
      </c>
      <c r="E136" t="s">
        <v>16</v>
      </c>
      <c r="F136" s="19" t="str">
        <f>A136&amp;B136&amp;C136&amp;E136</f>
        <v>AvaMahonFGREATER DERRY TRACK CLUB</v>
      </c>
      <c r="G136" s="22">
        <f>SUMIF('Aviation 4M'!$F$2:$F$300,$F136,'Aviation 4M'!$J$2:$J$300)</f>
        <v>0</v>
      </c>
      <c r="H136" s="22">
        <f>SUMIF('Capital City Classic'!$F$2:$F$300,$F136,'Capital City Classic'!$J$2:$J$300)</f>
        <v>4.25</v>
      </c>
      <c r="I136" s="22">
        <f>SUMIF('Auburn 10M'!$F$2:$F$300,$F136,'Auburn 10M'!$J$2:$J$300)</f>
        <v>0</v>
      </c>
      <c r="J136" s="22">
        <f>SUMIF('Tiger 12K'!$F$2:$F$300,$F136,'Tiger 12K'!$J$2:$J$300)</f>
        <v>0</v>
      </c>
      <c r="K136" s="24">
        <f>SUM(G136:J136)</f>
        <v>4.25</v>
      </c>
    </row>
    <row r="137" spans="1:12" x14ac:dyDescent="0.3">
      <c r="A137" s="3" t="s">
        <v>541</v>
      </c>
      <c r="B137" s="3" t="s">
        <v>542</v>
      </c>
      <c r="C137" s="3" t="s">
        <v>34</v>
      </c>
      <c r="D137" s="3">
        <v>68</v>
      </c>
      <c r="E137" s="2" t="s">
        <v>17</v>
      </c>
      <c r="F137" s="19" t="str">
        <f>A137&amp;B137&amp;C137&amp;E137</f>
        <v>CynthiaJennessFMILLENNIUM RUNNING</v>
      </c>
      <c r="G137" s="22">
        <f>SUMIF('Aviation 4M'!$F$2:$F$300,$F137,'Aviation 4M'!$J$2:$J$300)</f>
        <v>0</v>
      </c>
      <c r="H137" s="22">
        <f>SUMIF('Capital City Classic'!$F$2:$F$300,$F137,'Capital City Classic'!$J$2:$J$300)</f>
        <v>0</v>
      </c>
      <c r="I137" s="22">
        <f>SUMIF('Auburn 10M'!$F$2:$F$300,$F137,'Auburn 10M'!$J$2:$J$300)</f>
        <v>4.25</v>
      </c>
      <c r="J137" s="22">
        <f>SUMIF('Tiger 12K'!$F$2:$F$300,$F137,'Tiger 12K'!$J$2:$J$300)</f>
        <v>0</v>
      </c>
      <c r="K137" s="24">
        <f>SUM(G137:J137)</f>
        <v>4.25</v>
      </c>
    </row>
    <row r="138" spans="1:12" x14ac:dyDescent="0.3">
      <c r="A138" t="s">
        <v>309</v>
      </c>
      <c r="B138" t="s">
        <v>310</v>
      </c>
      <c r="C138" t="s">
        <v>34</v>
      </c>
      <c r="D138">
        <v>66</v>
      </c>
      <c r="E138" s="2" t="s">
        <v>17</v>
      </c>
      <c r="F138" s="19" t="str">
        <f>A138&amp;B138&amp;C138&amp;E138</f>
        <v>CherylAdamsFMILLENNIUM RUNNING</v>
      </c>
      <c r="G138" s="22">
        <f>SUMIF('Aviation 4M'!$F$2:$F$300,$F138,'Aviation 4M'!$J$2:$J$300)</f>
        <v>0</v>
      </c>
      <c r="H138" s="22">
        <f>SUMIF('Capital City Classic'!$F$2:$F$300,$F138,'Capital City Classic'!$J$2:$J$300)</f>
        <v>3.75</v>
      </c>
      <c r="I138" s="22">
        <f>SUMIF('Auburn 10M'!$F$2:$F$300,$F138,'Auburn 10M'!$J$2:$J$300)</f>
        <v>0</v>
      </c>
      <c r="J138" s="22">
        <f>SUMIF('Tiger 12K'!$F$2:$F$300,$F138,'Tiger 12K'!$J$2:$J$300)</f>
        <v>0</v>
      </c>
      <c r="K138" s="24">
        <f>SUM(G138:J138)</f>
        <v>3.75</v>
      </c>
    </row>
    <row r="139" spans="1:12" x14ac:dyDescent="0.3">
      <c r="A139" s="3" t="s">
        <v>352</v>
      </c>
      <c r="B139" s="3" t="s">
        <v>543</v>
      </c>
      <c r="C139" s="3" t="s">
        <v>34</v>
      </c>
      <c r="D139" s="3">
        <v>69</v>
      </c>
      <c r="E139" s="2" t="s">
        <v>17</v>
      </c>
      <c r="F139" s="19" t="str">
        <f>A139&amp;B139&amp;C139&amp;E139</f>
        <v>DianeNugentFMILLENNIUM RUNNING</v>
      </c>
      <c r="G139" s="22">
        <f>SUMIF('Aviation 4M'!$F$2:$F$300,$F139,'Aviation 4M'!$J$2:$J$300)</f>
        <v>0</v>
      </c>
      <c r="H139" s="22">
        <f>SUMIF('Capital City Classic'!$F$2:$F$300,$F139,'Capital City Classic'!$J$2:$J$300)</f>
        <v>0</v>
      </c>
      <c r="I139" s="22">
        <f>SUMIF('Auburn 10M'!$F$2:$F$300,$F139,'Auburn 10M'!$J$2:$J$300)</f>
        <v>3.75</v>
      </c>
      <c r="J139" s="22">
        <f>SUMIF('Tiger 12K'!$F$2:$F$300,$F139,'Tiger 12K'!$J$2:$J$300)</f>
        <v>0</v>
      </c>
      <c r="K139" s="24">
        <f>SUM(G139:J139)</f>
        <v>3.75</v>
      </c>
    </row>
    <row r="140" spans="1:12" x14ac:dyDescent="0.3">
      <c r="A140" t="s">
        <v>311</v>
      </c>
      <c r="B140" t="s">
        <v>312</v>
      </c>
      <c r="C140" t="s">
        <v>34</v>
      </c>
      <c r="D140">
        <v>43</v>
      </c>
      <c r="E140" s="2" t="s">
        <v>17</v>
      </c>
      <c r="F140" s="19" t="str">
        <f>A140&amp;B140&amp;C140&amp;E140</f>
        <v>NityaDhakarFMILLENNIUM RUNNING</v>
      </c>
      <c r="G140" s="22">
        <f>SUMIF('Aviation 4M'!$F$2:$F$300,$F140,'Aviation 4M'!$J$2:$J$300)</f>
        <v>0</v>
      </c>
      <c r="H140" s="22">
        <f>SUMIF('Capital City Classic'!$F$2:$F$300,$F140,'Capital City Classic'!$J$2:$J$300)</f>
        <v>3.5</v>
      </c>
      <c r="I140" s="22">
        <f>SUMIF('Auburn 10M'!$F$2:$F$300,$F140,'Auburn 10M'!$J$2:$J$300)</f>
        <v>0</v>
      </c>
      <c r="J140" s="22">
        <f>SUMIF('Tiger 12K'!$F$2:$F$300,$F140,'Tiger 12K'!$J$2:$J$300)</f>
        <v>0</v>
      </c>
      <c r="K140" s="24">
        <f>SUM(G140:J140)</f>
        <v>3.5</v>
      </c>
    </row>
    <row r="141" spans="1:12" x14ac:dyDescent="0.3">
      <c r="A141" s="3" t="s">
        <v>252</v>
      </c>
      <c r="B141" s="3" t="s">
        <v>561</v>
      </c>
      <c r="C141" s="3" t="s">
        <v>34</v>
      </c>
      <c r="D141" s="3">
        <v>60</v>
      </c>
      <c r="E141" s="2" t="s">
        <v>17</v>
      </c>
      <c r="F141" s="19" t="str">
        <f>A141&amp;B141&amp;C141&amp;E141</f>
        <v>PattyKonstantopoulosFMILLENNIUM RUNNING</v>
      </c>
      <c r="G141" s="22">
        <f>SUMIF('Aviation 4M'!$F$2:$F$300,$F141,'Aviation 4M'!$J$2:$J$300)</f>
        <v>0</v>
      </c>
      <c r="H141" s="22">
        <f>SUMIF('Capital City Classic'!$F$2:$F$300,$F141,'Capital City Classic'!$J$2:$J$300)</f>
        <v>0</v>
      </c>
      <c r="I141" s="22">
        <f>SUMIF('Auburn 10M'!$F$2:$F$300,$F141,'Auburn 10M'!$J$2:$J$300)</f>
        <v>3.5</v>
      </c>
      <c r="J141" s="22">
        <f>SUMIF('Tiger 12K'!$F$2:$F$300,$F141,'Tiger 12K'!$J$2:$J$300)</f>
        <v>0</v>
      </c>
      <c r="K141" s="24">
        <f>SUM(G141:J141)</f>
        <v>3.5</v>
      </c>
    </row>
    <row r="142" spans="1:12" x14ac:dyDescent="0.3">
      <c r="A142" t="s">
        <v>297</v>
      </c>
      <c r="B142" t="s">
        <v>351</v>
      </c>
      <c r="C142" t="s">
        <v>34</v>
      </c>
      <c r="D142">
        <v>28</v>
      </c>
      <c r="E142" s="2" t="s">
        <v>15</v>
      </c>
      <c r="F142" s="19" t="str">
        <f>A142&amp;B142&amp;C142&amp;E142</f>
        <v>JessicaCoakleyFGATE CITY STRIDERS</v>
      </c>
      <c r="G142" s="22">
        <f>SUMIF('Aviation 4M'!$F$2:$F$300,$F142,'Aviation 4M'!$J$2:$J$300)</f>
        <v>0</v>
      </c>
      <c r="H142" s="22">
        <f>SUMIF('Capital City Classic'!$F$2:$F$300,$F142,'Capital City Classic'!$J$2:$J$300)</f>
        <v>0</v>
      </c>
      <c r="I142" s="22">
        <f>SUMIF('Auburn 10M'!$F$2:$F$300,$F142,'Auburn 10M'!$J$2:$J$300)</f>
        <v>3.25</v>
      </c>
      <c r="J142" s="22">
        <f>SUMIF('Tiger 12K'!$F$2:$F$300,$F142,'Tiger 12K'!$J$2:$J$300)</f>
        <v>0</v>
      </c>
      <c r="K142" s="24">
        <f>SUM(G142:J142)</f>
        <v>3.25</v>
      </c>
    </row>
    <row r="143" spans="1:12" x14ac:dyDescent="0.3">
      <c r="A143" t="s">
        <v>150</v>
      </c>
      <c r="B143" t="s">
        <v>313</v>
      </c>
      <c r="C143" t="s">
        <v>34</v>
      </c>
      <c r="D143">
        <v>59</v>
      </c>
      <c r="E143" s="2" t="s">
        <v>21</v>
      </c>
      <c r="F143" s="19" t="str">
        <f>A143&amp;B143&amp;C143&amp;E143</f>
        <v>JanePalangasFGREATER MANCHESTER RUNNING CLUB</v>
      </c>
      <c r="G143" s="22">
        <f>SUMIF('Aviation 4M'!$F$2:$F$300,$F143,'Aviation 4M'!$J$2:$J$300)</f>
        <v>0</v>
      </c>
      <c r="H143" s="22">
        <f>SUMIF('Capital City Classic'!$F$2:$F$300,$F143,'Capital City Classic'!$J$2:$J$300)</f>
        <v>3.25</v>
      </c>
      <c r="I143" s="22">
        <f>SUMIF('Auburn 10M'!$F$2:$F$300,$F143,'Auburn 10M'!$J$2:$J$300)</f>
        <v>0</v>
      </c>
      <c r="J143" s="22">
        <f>SUMIF('Tiger 12K'!$F$2:$F$300,$F143,'Tiger 12K'!$J$2:$J$300)</f>
        <v>0</v>
      </c>
      <c r="K143" s="24">
        <f>SUM(G143:J143)</f>
        <v>3.25</v>
      </c>
    </row>
    <row r="144" spans="1:12" x14ac:dyDescent="0.3">
      <c r="A144" t="s">
        <v>107</v>
      </c>
      <c r="B144" t="s">
        <v>364</v>
      </c>
      <c r="C144" t="s">
        <v>34</v>
      </c>
      <c r="D144">
        <v>46</v>
      </c>
      <c r="E144" s="2" t="s">
        <v>15</v>
      </c>
      <c r="F144" s="19" t="str">
        <f>A144&amp;B144&amp;C144&amp;E144</f>
        <v>AngelaPoulinFGATE CITY STRIDERS</v>
      </c>
      <c r="G144" s="22">
        <f>SUMIF('Aviation 4M'!$F$2:$F$300,$F144,'Aviation 4M'!$J$2:$J$300)</f>
        <v>0</v>
      </c>
      <c r="H144" s="22">
        <f>SUMIF('Capital City Classic'!$F$2:$F$300,$F144,'Capital City Classic'!$J$2:$J$300)</f>
        <v>0</v>
      </c>
      <c r="I144" s="22">
        <f>SUMIF('Auburn 10M'!$F$2:$F$300,$F144,'Auburn 10M'!$J$2:$J$300)</f>
        <v>3</v>
      </c>
      <c r="J144" s="22">
        <f>SUMIF('Tiger 12K'!$F$2:$F$300,$F144,'Tiger 12K'!$J$2:$J$300)</f>
        <v>0</v>
      </c>
      <c r="K144" s="24">
        <f>SUM(G144:J144)</f>
        <v>3</v>
      </c>
      <c r="L144"/>
    </row>
    <row r="145" spans="1:12" x14ac:dyDescent="0.3">
      <c r="A145" t="s">
        <v>314</v>
      </c>
      <c r="B145" t="s">
        <v>315</v>
      </c>
      <c r="C145" t="s">
        <v>34</v>
      </c>
      <c r="D145">
        <v>67</v>
      </c>
      <c r="E145" s="2" t="s">
        <v>17</v>
      </c>
      <c r="F145" s="19" t="str">
        <f>A145&amp;B145&amp;C145&amp;E145</f>
        <v>LyndaCaineFMILLENNIUM RUNNING</v>
      </c>
      <c r="G145" s="22">
        <f>SUMIF('Aviation 4M'!$F$2:$F$300,$F145,'Aviation 4M'!$J$2:$J$300)</f>
        <v>0</v>
      </c>
      <c r="H145" s="22">
        <f>SUMIF('Capital City Classic'!$F$2:$F$300,$F145,'Capital City Classic'!$J$2:$J$300)</f>
        <v>3</v>
      </c>
      <c r="I145" s="22">
        <f>SUMIF('Auburn 10M'!$F$2:$F$300,$F145,'Auburn 10M'!$J$2:$J$300)</f>
        <v>0</v>
      </c>
      <c r="J145" s="22">
        <f>SUMIF('Tiger 12K'!$F$2:$F$300,$F145,'Tiger 12K'!$J$2:$J$300)</f>
        <v>0</v>
      </c>
      <c r="K145" s="24">
        <f>SUM(G145:J145)</f>
        <v>3</v>
      </c>
      <c r="L145"/>
    </row>
    <row r="146" spans="1:12" x14ac:dyDescent="0.3">
      <c r="A146" t="s">
        <v>316</v>
      </c>
      <c r="B146" t="s">
        <v>232</v>
      </c>
      <c r="C146" t="s">
        <v>34</v>
      </c>
      <c r="D146">
        <v>68</v>
      </c>
      <c r="E146" t="s">
        <v>16</v>
      </c>
      <c r="F146" s="19" t="str">
        <f>A146&amp;B146&amp;C146&amp;E146</f>
        <v>MaureenKneppFGREATER DERRY TRACK CLUB</v>
      </c>
      <c r="G146" s="22">
        <f>SUMIF('Aviation 4M'!$F$2:$F$300,$F146,'Aviation 4M'!$J$2:$J$300)</f>
        <v>0</v>
      </c>
      <c r="H146" s="22">
        <f>SUMIF('Capital City Classic'!$F$2:$F$300,$F146,'Capital City Classic'!$J$2:$J$300)</f>
        <v>2.8</v>
      </c>
      <c r="I146" s="22">
        <f>SUMIF('Auburn 10M'!$F$2:$F$300,$F146,'Auburn 10M'!$J$2:$J$300)</f>
        <v>0</v>
      </c>
      <c r="J146" s="22">
        <f>SUMIF('Tiger 12K'!$F$2:$F$300,$F146,'Tiger 12K'!$J$2:$J$300)</f>
        <v>0</v>
      </c>
      <c r="K146" s="24">
        <f>SUM(G146:J146)</f>
        <v>2.8</v>
      </c>
      <c r="L146"/>
    </row>
    <row r="147" spans="1:12" x14ac:dyDescent="0.3">
      <c r="A147" t="s">
        <v>32</v>
      </c>
      <c r="B147" t="s">
        <v>317</v>
      </c>
      <c r="C147" t="s">
        <v>34</v>
      </c>
      <c r="D147">
        <v>43</v>
      </c>
      <c r="E147" t="s">
        <v>16</v>
      </c>
      <c r="F147" s="19" t="str">
        <f>A147&amp;B147&amp;C147&amp;E147</f>
        <v>JenniferCollettiFGREATER DERRY TRACK CLUB</v>
      </c>
      <c r="G147" s="22">
        <f>SUMIF('Aviation 4M'!$F$2:$F$300,$F147,'Aviation 4M'!$J$2:$J$300)</f>
        <v>0</v>
      </c>
      <c r="H147" s="22">
        <f>SUMIF('Capital City Classic'!$F$2:$F$300,$F147,'Capital City Classic'!$J$2:$J$300)</f>
        <v>2.6</v>
      </c>
      <c r="I147" s="22">
        <f>SUMIF('Auburn 10M'!$F$2:$F$300,$F147,'Auburn 10M'!$J$2:$J$300)</f>
        <v>0</v>
      </c>
      <c r="J147" s="22">
        <f>SUMIF('Tiger 12K'!$F$2:$F$300,$F147,'Tiger 12K'!$J$2:$J$300)</f>
        <v>0</v>
      </c>
      <c r="K147" s="24">
        <f>SUM(G147:J147)</f>
        <v>2.6</v>
      </c>
      <c r="L147"/>
    </row>
    <row r="148" spans="1:12" x14ac:dyDescent="0.3">
      <c r="A148" t="s">
        <v>360</v>
      </c>
      <c r="B148" t="s">
        <v>365</v>
      </c>
      <c r="C148" t="s">
        <v>34</v>
      </c>
      <c r="D148">
        <v>46</v>
      </c>
      <c r="E148" s="2" t="s">
        <v>15</v>
      </c>
      <c r="F148" s="19" t="str">
        <f>A148&amp;B148&amp;C148&amp;E148</f>
        <v>KellyReinhartFGATE CITY STRIDERS</v>
      </c>
      <c r="G148" s="22">
        <f>SUMIF('Aviation 4M'!$F$2:$F$300,$F148,'Aviation 4M'!$J$2:$J$300)</f>
        <v>0</v>
      </c>
      <c r="H148" s="22">
        <f>SUMIF('Capital City Classic'!$F$2:$F$300,$F148,'Capital City Classic'!$J$2:$J$300)</f>
        <v>0</v>
      </c>
      <c r="I148" s="22">
        <f>SUMIF('Auburn 10M'!$F$2:$F$300,$F148,'Auburn 10M'!$J$2:$J$300)</f>
        <v>2.6</v>
      </c>
      <c r="J148" s="22">
        <f>SUMIF('Tiger 12K'!$F$2:$F$300,$F148,'Tiger 12K'!$J$2:$J$300)</f>
        <v>0</v>
      </c>
      <c r="K148" s="24">
        <f>SUM(G148:J148)</f>
        <v>2.6</v>
      </c>
    </row>
    <row r="149" spans="1:12" x14ac:dyDescent="0.3">
      <c r="A149" t="s">
        <v>318</v>
      </c>
      <c r="B149" t="s">
        <v>239</v>
      </c>
      <c r="C149" t="s">
        <v>34</v>
      </c>
      <c r="D149">
        <v>26</v>
      </c>
      <c r="E149" t="s">
        <v>16</v>
      </c>
      <c r="F149" s="19" t="str">
        <f>A149&amp;B149&amp;C149&amp;E149</f>
        <v>CaitlynFerreiraFGREATER DERRY TRACK CLUB</v>
      </c>
      <c r="G149" s="22">
        <f>SUMIF('Aviation 4M'!$F$2:$F$300,$F149,'Aviation 4M'!$J$2:$J$300)</f>
        <v>0</v>
      </c>
      <c r="H149" s="22">
        <f>SUMIF('Capital City Classic'!$F$2:$F$300,$F149,'Capital City Classic'!$J$2:$J$300)</f>
        <v>2.4</v>
      </c>
      <c r="I149" s="22">
        <f>SUMIF('Auburn 10M'!$F$2:$F$300,$F149,'Auburn 10M'!$J$2:$J$300)</f>
        <v>0</v>
      </c>
      <c r="J149" s="22">
        <f>SUMIF('Tiger 12K'!$F$2:$F$300,$F149,'Tiger 12K'!$J$2:$J$300)</f>
        <v>0</v>
      </c>
      <c r="K149" s="24">
        <f>SUM(G149:J149)</f>
        <v>2.4</v>
      </c>
    </row>
    <row r="150" spans="1:12" x14ac:dyDescent="0.3">
      <c r="A150" s="3" t="s">
        <v>390</v>
      </c>
      <c r="B150" s="3" t="s">
        <v>483</v>
      </c>
      <c r="C150" s="3" t="s">
        <v>34</v>
      </c>
      <c r="D150" s="3">
        <v>54</v>
      </c>
      <c r="E150" s="2" t="s">
        <v>17</v>
      </c>
      <c r="F150" s="19" t="str">
        <f>A150&amp;B150&amp;C150&amp;E150</f>
        <v>RebeccaDrakeFMILLENNIUM RUNNING</v>
      </c>
      <c r="G150" s="22">
        <f>SUMIF('Aviation 4M'!$F$2:$F$300,$F150,'Aviation 4M'!$J$2:$J$300)</f>
        <v>0</v>
      </c>
      <c r="H150" s="22">
        <f>SUMIF('Capital City Classic'!$F$2:$F$300,$F150,'Capital City Classic'!$J$2:$J$300)</f>
        <v>0</v>
      </c>
      <c r="I150" s="22">
        <f>SUMIF('Auburn 10M'!$F$2:$F$300,$F150,'Auburn 10M'!$J$2:$J$300)</f>
        <v>2.2000000000000002</v>
      </c>
      <c r="J150" s="22">
        <f>SUMIF('Tiger 12K'!$F$2:$F$300,$F150,'Tiger 12K'!$J$2:$J$300)</f>
        <v>0</v>
      </c>
      <c r="K150" s="24">
        <f>SUM(G150:J150)</f>
        <v>2.2000000000000002</v>
      </c>
    </row>
    <row r="151" spans="1:12" x14ac:dyDescent="0.3">
      <c r="A151" t="s">
        <v>319</v>
      </c>
      <c r="B151" t="s">
        <v>320</v>
      </c>
      <c r="C151" t="s">
        <v>34</v>
      </c>
      <c r="D151">
        <v>60</v>
      </c>
      <c r="E151" s="2" t="s">
        <v>22</v>
      </c>
      <c r="F151" s="19" t="str">
        <f>A151&amp;B151&amp;C151&amp;E151</f>
        <v>CathySchmitzFRUNNERS ALLEY</v>
      </c>
      <c r="G151" s="22">
        <f>SUMIF('Aviation 4M'!$F$2:$F$300,$F151,'Aviation 4M'!$J$2:$J$300)</f>
        <v>0</v>
      </c>
      <c r="H151" s="22">
        <f>SUMIF('Capital City Classic'!$F$2:$F$300,$F151,'Capital City Classic'!$J$2:$J$300)</f>
        <v>2.2000000000000002</v>
      </c>
      <c r="I151" s="22">
        <f>SUMIF('Auburn 10M'!$F$2:$F$300,$F151,'Auburn 10M'!$J$2:$J$300)</f>
        <v>0</v>
      </c>
      <c r="J151" s="22">
        <f>SUMIF('Tiger 12K'!$F$2:$F$300,$F151,'Tiger 12K'!$J$2:$J$300)</f>
        <v>0</v>
      </c>
      <c r="K151" s="24">
        <f>SUM(G151:J151)</f>
        <v>2.2000000000000002</v>
      </c>
    </row>
    <row r="152" spans="1:12" x14ac:dyDescent="0.3">
      <c r="A152" t="s">
        <v>328</v>
      </c>
      <c r="B152" t="s">
        <v>329</v>
      </c>
      <c r="C152" t="s">
        <v>34</v>
      </c>
      <c r="D152">
        <v>38</v>
      </c>
      <c r="E152" s="2" t="s">
        <v>17</v>
      </c>
      <c r="F152" s="19" t="str">
        <f>A152&amp;B152&amp;C152&amp;E152</f>
        <v>AmySpottsFMILLENNIUM RUNNING</v>
      </c>
      <c r="G152" s="22">
        <f>SUMIF('Aviation 4M'!$F$2:$F$300,$F152,'Aviation 4M'!$J$2:$J$300)</f>
        <v>0</v>
      </c>
      <c r="H152" s="22">
        <f>SUMIF('Capital City Classic'!$F$2:$F$300,$F152,'Capital City Classic'!$J$2:$J$300)</f>
        <v>1</v>
      </c>
      <c r="I152" s="22">
        <f>SUMIF('Auburn 10M'!$F$2:$F$300,$F152,'Auburn 10M'!$J$2:$J$300)</f>
        <v>1</v>
      </c>
      <c r="J152" s="22">
        <f>SUMIF('Tiger 12K'!$F$2:$F$300,$F152,'Tiger 12K'!$J$2:$J$300)</f>
        <v>0</v>
      </c>
      <c r="K152" s="24">
        <f>SUM(G152:J152)</f>
        <v>2</v>
      </c>
    </row>
    <row r="153" spans="1:12" x14ac:dyDescent="0.3">
      <c r="A153" s="3" t="s">
        <v>107</v>
      </c>
      <c r="B153" s="3" t="s">
        <v>473</v>
      </c>
      <c r="C153" s="3" t="s">
        <v>34</v>
      </c>
      <c r="D153" s="3">
        <v>49</v>
      </c>
      <c r="E153" s="2" t="s">
        <v>17</v>
      </c>
      <c r="F153" s="19" t="str">
        <f>A153&amp;B153&amp;C153&amp;E153</f>
        <v>AngelaNordabyFMILLENNIUM RUNNING</v>
      </c>
      <c r="G153" s="22">
        <f>SUMIF('Aviation 4M'!$F$2:$F$300,$F153,'Aviation 4M'!$J$2:$J$300)</f>
        <v>0</v>
      </c>
      <c r="H153" s="22">
        <f>SUMIF('Capital City Classic'!$F$2:$F$300,$F153,'Capital City Classic'!$J$2:$J$300)</f>
        <v>0</v>
      </c>
      <c r="I153" s="22">
        <f>SUMIF('Auburn 10M'!$F$2:$F$300,$F153,'Auburn 10M'!$J$2:$J$300)</f>
        <v>2</v>
      </c>
      <c r="J153" s="22">
        <f>SUMIF('Tiger 12K'!$F$2:$F$300,$F153,'Tiger 12K'!$J$2:$J$300)</f>
        <v>0</v>
      </c>
      <c r="K153" s="24">
        <f>SUM(G153:J153)</f>
        <v>2</v>
      </c>
    </row>
    <row r="154" spans="1:12" x14ac:dyDescent="0.3">
      <c r="A154" t="s">
        <v>321</v>
      </c>
      <c r="B154" t="s">
        <v>229</v>
      </c>
      <c r="C154" t="s">
        <v>34</v>
      </c>
      <c r="D154">
        <v>56</v>
      </c>
      <c r="E154" s="2" t="s">
        <v>17</v>
      </c>
      <c r="F154" s="19" t="str">
        <f>A154&amp;B154&amp;C154&amp;E154</f>
        <v>EllenRaffioFMILLENNIUM RUNNING</v>
      </c>
      <c r="G154" s="22">
        <f>SUMIF('Aviation 4M'!$F$2:$F$300,$F154,'Aviation 4M'!$J$2:$J$300)</f>
        <v>0</v>
      </c>
      <c r="H154" s="22">
        <f>SUMIF('Capital City Classic'!$F$2:$F$300,$F154,'Capital City Classic'!$J$2:$J$300)</f>
        <v>2</v>
      </c>
      <c r="I154" s="22">
        <f>SUMIF('Auburn 10M'!$F$2:$F$300,$F154,'Auburn 10M'!$J$2:$J$300)</f>
        <v>0</v>
      </c>
      <c r="J154" s="22">
        <f>SUMIF('Tiger 12K'!$F$2:$F$300,$F154,'Tiger 12K'!$J$2:$J$300)</f>
        <v>0</v>
      </c>
      <c r="K154" s="24">
        <f>SUM(G154:J154)</f>
        <v>2</v>
      </c>
    </row>
    <row r="155" spans="1:12" x14ac:dyDescent="0.3">
      <c r="A155" s="3" t="s">
        <v>107</v>
      </c>
      <c r="B155" s="3" t="s">
        <v>534</v>
      </c>
      <c r="C155" s="3" t="s">
        <v>34</v>
      </c>
      <c r="D155" s="3">
        <v>52</v>
      </c>
      <c r="E155" s="2" t="s">
        <v>17</v>
      </c>
      <c r="F155" s="19" t="str">
        <f>A155&amp;B155&amp;C155&amp;E155</f>
        <v>AngelaArnoldFMILLENNIUM RUNNING</v>
      </c>
      <c r="G155" s="22">
        <f>SUMIF('Aviation 4M'!$F$2:$F$300,$F155,'Aviation 4M'!$J$2:$J$300)</f>
        <v>0</v>
      </c>
      <c r="H155" s="22">
        <f>SUMIF('Capital City Classic'!$F$2:$F$300,$F155,'Capital City Classic'!$J$2:$J$300)</f>
        <v>0</v>
      </c>
      <c r="I155" s="22">
        <f>SUMIF('Auburn 10M'!$F$2:$F$300,$F155,'Auburn 10M'!$J$2:$J$300)</f>
        <v>1.6</v>
      </c>
      <c r="J155" s="22">
        <f>SUMIF('Tiger 12K'!$F$2:$F$300,$F155,'Tiger 12K'!$J$2:$J$300)</f>
        <v>0</v>
      </c>
      <c r="K155" s="24">
        <f>SUM(G155:J155)</f>
        <v>1.6</v>
      </c>
    </row>
    <row r="156" spans="1:12" x14ac:dyDescent="0.3">
      <c r="A156" t="s">
        <v>322</v>
      </c>
      <c r="B156" t="s">
        <v>323</v>
      </c>
      <c r="C156" t="s">
        <v>34</v>
      </c>
      <c r="D156">
        <v>53</v>
      </c>
      <c r="E156" s="2" t="s">
        <v>17</v>
      </c>
      <c r="F156" s="19" t="str">
        <f>A156&amp;B156&amp;C156&amp;E156</f>
        <v>LaraCarneyFMILLENNIUM RUNNING</v>
      </c>
      <c r="G156" s="22">
        <f>SUMIF('Aviation 4M'!$F$2:$F$300,$F156,'Aviation 4M'!$J$2:$J$300)</f>
        <v>0</v>
      </c>
      <c r="H156" s="22">
        <f>SUMIF('Capital City Classic'!$F$2:$F$300,$F156,'Capital City Classic'!$J$2:$J$300)</f>
        <v>1.6</v>
      </c>
      <c r="I156" s="22">
        <f>SUMIF('Auburn 10M'!$F$2:$F$300,$F156,'Auburn 10M'!$J$2:$J$300)</f>
        <v>0</v>
      </c>
      <c r="J156" s="22">
        <f>SUMIF('Tiger 12K'!$F$2:$F$300,$F156,'Tiger 12K'!$J$2:$J$300)</f>
        <v>0</v>
      </c>
      <c r="K156" s="24">
        <f>SUM(G156:J156)</f>
        <v>1.6</v>
      </c>
    </row>
    <row r="157" spans="1:12" x14ac:dyDescent="0.3">
      <c r="A157" s="3" t="s">
        <v>137</v>
      </c>
      <c r="B157" s="3" t="s">
        <v>521</v>
      </c>
      <c r="C157" s="3" t="s">
        <v>34</v>
      </c>
      <c r="D157" s="3">
        <v>50</v>
      </c>
      <c r="E157" s="2" t="s">
        <v>23</v>
      </c>
      <c r="F157" s="19" t="str">
        <f>A157&amp;B157&amp;C157&amp;E157</f>
        <v>ChristineSorensenFROCHESTER RUNNERS</v>
      </c>
      <c r="G157" s="22">
        <f>SUMIF('Aviation 4M'!$F$2:$F$300,$F157,'Aviation 4M'!$J$2:$J$300)</f>
        <v>0</v>
      </c>
      <c r="H157" s="22">
        <f>SUMIF('Capital City Classic'!$F$2:$F$300,$F157,'Capital City Classic'!$J$2:$J$300)</f>
        <v>0</v>
      </c>
      <c r="I157" s="22">
        <f>SUMIF('Auburn 10M'!$F$2:$F$300,$F157,'Auburn 10M'!$J$2:$J$300)</f>
        <v>1.5</v>
      </c>
      <c r="J157" s="22">
        <f>SUMIF('Tiger 12K'!$F$2:$F$300,$F157,'Tiger 12K'!$J$2:$J$300)</f>
        <v>0</v>
      </c>
      <c r="K157" s="24">
        <f>SUM(G157:J157)</f>
        <v>1.5</v>
      </c>
    </row>
    <row r="158" spans="1:12" x14ac:dyDescent="0.3">
      <c r="A158" t="s">
        <v>325</v>
      </c>
      <c r="B158" t="s">
        <v>326</v>
      </c>
      <c r="C158" t="s">
        <v>34</v>
      </c>
      <c r="D158">
        <v>48</v>
      </c>
      <c r="E158" s="2" t="s">
        <v>17</v>
      </c>
      <c r="F158" s="19" t="str">
        <f>A158&amp;B158&amp;C158&amp;E158</f>
        <v>HeatherTaylorFMILLENNIUM RUNNING</v>
      </c>
      <c r="G158" s="22">
        <f>SUMIF('Aviation 4M'!$F$2:$F$300,$F158,'Aviation 4M'!$J$2:$J$300)</f>
        <v>0</v>
      </c>
      <c r="H158" s="22">
        <f>SUMIF('Capital City Classic'!$F$2:$F$300,$F158,'Capital City Classic'!$J$2:$J$300)</f>
        <v>1.4</v>
      </c>
      <c r="I158" s="22">
        <f>SUMIF('Auburn 10M'!$F$2:$F$300,$F158,'Auburn 10M'!$J$2:$J$300)</f>
        <v>0</v>
      </c>
      <c r="J158" s="22">
        <f>SUMIF('Tiger 12K'!$F$2:$F$300,$F158,'Tiger 12K'!$J$2:$J$300)</f>
        <v>0</v>
      </c>
      <c r="K158" s="24">
        <f>SUM(G158:J158)</f>
        <v>1.4</v>
      </c>
    </row>
    <row r="159" spans="1:12" x14ac:dyDescent="0.3">
      <c r="A159" s="3" t="s">
        <v>495</v>
      </c>
      <c r="B159" s="3" t="s">
        <v>496</v>
      </c>
      <c r="C159" s="3" t="s">
        <v>34</v>
      </c>
      <c r="D159" s="3">
        <v>57</v>
      </c>
      <c r="E159" s="2" t="s">
        <v>17</v>
      </c>
      <c r="F159" s="19" t="str">
        <f>A159&amp;B159&amp;C159&amp;E159</f>
        <v>DianaRogersFMILLENNIUM RUNNING</v>
      </c>
      <c r="G159" s="22">
        <f>SUMIF('Aviation 4M'!$F$2:$F$300,$F159,'Aviation 4M'!$J$2:$J$300)</f>
        <v>0</v>
      </c>
      <c r="H159" s="22">
        <f>SUMIF('Capital City Classic'!$F$2:$F$300,$F159,'Capital City Classic'!$J$2:$J$300)</f>
        <v>0</v>
      </c>
      <c r="I159" s="22">
        <f>SUMIF('Auburn 10M'!$F$2:$F$300,$F159,'Auburn 10M'!$J$2:$J$300)</f>
        <v>1.4</v>
      </c>
      <c r="J159" s="22">
        <f>SUMIF('Tiger 12K'!$F$2:$F$300,$F159,'Tiger 12K'!$J$2:$J$300)</f>
        <v>0</v>
      </c>
      <c r="K159" s="24">
        <f>SUM(G159:J159)</f>
        <v>1.4</v>
      </c>
    </row>
    <row r="160" spans="1:12" x14ac:dyDescent="0.3">
      <c r="A160" s="3" t="s">
        <v>461</v>
      </c>
      <c r="B160" s="3" t="s">
        <v>462</v>
      </c>
      <c r="C160" s="3" t="s">
        <v>34</v>
      </c>
      <c r="D160" s="3">
        <v>40</v>
      </c>
      <c r="E160" s="2" t="s">
        <v>17</v>
      </c>
      <c r="F160" s="19" t="str">
        <f>A160&amp;B160&amp;C160&amp;E160</f>
        <v>AshleyFurnessFMILLENNIUM RUNNING</v>
      </c>
      <c r="G160" s="22">
        <f>SUMIF('Aviation 4M'!$F$2:$F$300,$F160,'Aviation 4M'!$J$2:$J$300)</f>
        <v>0</v>
      </c>
      <c r="H160" s="22">
        <f>SUMIF('Capital City Classic'!$F$2:$F$300,$F160,'Capital City Classic'!$J$2:$J$300)</f>
        <v>0</v>
      </c>
      <c r="I160" s="22">
        <f>SUMIF('Auburn 10M'!$F$2:$F$300,$F160,'Auburn 10M'!$J$2:$J$300)</f>
        <v>1.3</v>
      </c>
      <c r="J160" s="22">
        <f>SUMIF('Tiger 12K'!$F$2:$F$300,$F160,'Tiger 12K'!$J$2:$J$300)</f>
        <v>0</v>
      </c>
      <c r="K160" s="24">
        <f>SUM(G160:J160)</f>
        <v>1.3</v>
      </c>
    </row>
    <row r="161" spans="1:11" x14ac:dyDescent="0.3">
      <c r="A161" t="s">
        <v>32</v>
      </c>
      <c r="B161" t="s">
        <v>327</v>
      </c>
      <c r="C161" t="s">
        <v>34</v>
      </c>
      <c r="D161">
        <v>50</v>
      </c>
      <c r="E161" s="2" t="s">
        <v>17</v>
      </c>
      <c r="F161" s="19" t="str">
        <f>A161&amp;B161&amp;C161&amp;E161</f>
        <v>JenniferMackFMILLENNIUM RUNNING</v>
      </c>
      <c r="G161" s="22">
        <f>SUMIF('Aviation 4M'!$F$2:$F$300,$F161,'Aviation 4M'!$J$2:$J$300)</f>
        <v>0</v>
      </c>
      <c r="H161" s="22">
        <f>SUMIF('Capital City Classic'!$F$2:$F$300,$F161,'Capital City Classic'!$J$2:$J$300)</f>
        <v>1.2</v>
      </c>
      <c r="I161" s="22">
        <f>SUMIF('Auburn 10M'!$F$2:$F$300,$F161,'Auburn 10M'!$J$2:$J$300)</f>
        <v>0</v>
      </c>
      <c r="J161" s="22">
        <f>SUMIF('Tiger 12K'!$F$2:$F$300,$F161,'Tiger 12K'!$J$2:$J$300)</f>
        <v>0</v>
      </c>
      <c r="K161" s="24">
        <f>SUM(G161:J161)</f>
        <v>1.2</v>
      </c>
    </row>
    <row r="162" spans="1:11" x14ac:dyDescent="0.3">
      <c r="A162" s="3" t="s">
        <v>487</v>
      </c>
      <c r="B162" s="3" t="s">
        <v>488</v>
      </c>
      <c r="C162" s="3" t="s">
        <v>34</v>
      </c>
      <c r="D162" s="3">
        <v>54</v>
      </c>
      <c r="E162" s="2" t="s">
        <v>17</v>
      </c>
      <c r="F162" s="19" t="str">
        <f>A162&amp;B162&amp;C162&amp;E162</f>
        <v>TheresaNobleFMILLENNIUM RUNNING</v>
      </c>
      <c r="G162" s="22">
        <f>SUMIF('Aviation 4M'!$F$2:$F$300,$F162,'Aviation 4M'!$J$2:$J$300)</f>
        <v>0</v>
      </c>
      <c r="H162" s="22">
        <f>SUMIF('Capital City Classic'!$F$2:$F$300,$F162,'Capital City Classic'!$J$2:$J$300)</f>
        <v>0</v>
      </c>
      <c r="I162" s="22">
        <f>SUMIF('Auburn 10M'!$F$2:$F$300,$F162,'Auburn 10M'!$J$2:$J$300)</f>
        <v>1.1000000000000001</v>
      </c>
      <c r="J162" s="22">
        <f>SUMIF('Tiger 12K'!$F$2:$F$300,$F162,'Tiger 12K'!$J$2:$J$300)</f>
        <v>0</v>
      </c>
      <c r="K162" s="24">
        <f>SUM(G162:J162)</f>
        <v>1.1000000000000001</v>
      </c>
    </row>
    <row r="163" spans="1:11" x14ac:dyDescent="0.3">
      <c r="A163" t="s">
        <v>407</v>
      </c>
      <c r="B163" t="s">
        <v>408</v>
      </c>
      <c r="C163" t="s">
        <v>34</v>
      </c>
      <c r="D163">
        <v>26</v>
      </c>
      <c r="E163" t="s">
        <v>16</v>
      </c>
      <c r="F163" s="19" t="str">
        <f>A163&amp;B163&amp;C163&amp;E163</f>
        <v>BridgetSoraghanFGREATER DERRY TRACK CLUB</v>
      </c>
      <c r="G163" s="22">
        <f>SUMIF('Aviation 4M'!$F$2:$F$300,$F163,'Aviation 4M'!$J$2:$J$300)</f>
        <v>0</v>
      </c>
      <c r="H163" s="22">
        <f>SUMIF('Capital City Classic'!$F$2:$F$300,$F163,'Capital City Classic'!$J$2:$J$300)</f>
        <v>0</v>
      </c>
      <c r="I163" s="22">
        <f>SUMIF('Auburn 10M'!$F$2:$F$300,$F163,'Auburn 10M'!$J$2:$J$300)</f>
        <v>1</v>
      </c>
      <c r="J163" s="22">
        <f>SUMIF('Tiger 12K'!$F$2:$F$300,$F163,'Tiger 12K'!$J$2:$J$300)</f>
        <v>0</v>
      </c>
      <c r="K163" s="24">
        <f>SUM(G163:J163)</f>
        <v>1</v>
      </c>
    </row>
    <row r="164" spans="1:11" x14ac:dyDescent="0.3">
      <c r="A164" s="3" t="s">
        <v>469</v>
      </c>
      <c r="B164" s="3" t="s">
        <v>470</v>
      </c>
      <c r="C164" s="3" t="s">
        <v>34</v>
      </c>
      <c r="D164" s="3">
        <v>27</v>
      </c>
      <c r="E164" s="2" t="s">
        <v>17</v>
      </c>
      <c r="F164" s="19" t="str">
        <f>A164&amp;B164&amp;C164&amp;E164</f>
        <v>CaitlinBosseFMILLENNIUM RUNNING</v>
      </c>
      <c r="G164" s="22">
        <f>SUMIF('Aviation 4M'!$F$2:$F$300,$F164,'Aviation 4M'!$J$2:$J$300)</f>
        <v>0</v>
      </c>
      <c r="H164" s="22">
        <f>SUMIF('Capital City Classic'!$F$2:$F$300,$F164,'Capital City Classic'!$J$2:$J$300)</f>
        <v>0</v>
      </c>
      <c r="I164" s="22">
        <f>SUMIF('Auburn 10M'!$F$2:$F$300,$F164,'Auburn 10M'!$J$2:$J$300)</f>
        <v>1</v>
      </c>
      <c r="J164" s="22">
        <f>SUMIF('Tiger 12K'!$F$2:$F$300,$F164,'Tiger 12K'!$J$2:$J$300)</f>
        <v>0</v>
      </c>
      <c r="K164" s="24">
        <f>SUM(G164:J164)</f>
        <v>1</v>
      </c>
    </row>
    <row r="165" spans="1:11" x14ac:dyDescent="0.3">
      <c r="A165" s="3" t="s">
        <v>558</v>
      </c>
      <c r="B165" s="3" t="s">
        <v>559</v>
      </c>
      <c r="C165" s="3" t="s">
        <v>34</v>
      </c>
      <c r="D165" s="3">
        <v>27</v>
      </c>
      <c r="E165" s="2" t="s">
        <v>17</v>
      </c>
      <c r="F165" s="19" t="str">
        <f>A165&amp;B165&amp;C165&amp;E165</f>
        <v>MichaelaGimasFMILLENNIUM RUNNING</v>
      </c>
      <c r="G165" s="22">
        <f>SUMIF('Aviation 4M'!$F$2:$F$300,$F165,'Aviation 4M'!$J$2:$J$300)</f>
        <v>0</v>
      </c>
      <c r="H165" s="22">
        <f>SUMIF('Capital City Classic'!$F$2:$F$300,$F165,'Capital City Classic'!$J$2:$J$300)</f>
        <v>0</v>
      </c>
      <c r="I165" s="22">
        <f>SUMIF('Auburn 10M'!$F$2:$F$300,$F165,'Auburn 10M'!$J$2:$J$300)</f>
        <v>1</v>
      </c>
      <c r="J165" s="22">
        <f>SUMIF('Tiger 12K'!$F$2:$F$300,$F165,'Tiger 12K'!$J$2:$J$300)</f>
        <v>0</v>
      </c>
      <c r="K165" s="24">
        <f>SUM(G165:J165)</f>
        <v>1</v>
      </c>
    </row>
    <row r="166" spans="1:11" x14ac:dyDescent="0.3">
      <c r="A166" s="3" t="s">
        <v>503</v>
      </c>
      <c r="B166" s="3" t="s">
        <v>504</v>
      </c>
      <c r="C166" s="3" t="s">
        <v>34</v>
      </c>
      <c r="D166" s="3">
        <v>30</v>
      </c>
      <c r="E166" s="2" t="s">
        <v>17</v>
      </c>
      <c r="F166" s="19" t="str">
        <f>A166&amp;B166&amp;C166&amp;E166</f>
        <v>ShantelPereiraFMILLENNIUM RUNNING</v>
      </c>
      <c r="G166" s="22">
        <f>SUMIF('Aviation 4M'!$F$2:$F$300,$F166,'Aviation 4M'!$J$2:$J$300)</f>
        <v>0</v>
      </c>
      <c r="H166" s="22">
        <f>SUMIF('Capital City Classic'!$F$2:$F$300,$F166,'Capital City Classic'!$J$2:$J$300)</f>
        <v>0</v>
      </c>
      <c r="I166" s="22">
        <f>SUMIF('Auburn 10M'!$F$2:$F$300,$F166,'Auburn 10M'!$J$2:$J$300)</f>
        <v>1</v>
      </c>
      <c r="J166" s="22">
        <f>SUMIF('Tiger 12K'!$F$2:$F$300,$F166,'Tiger 12K'!$J$2:$J$300)</f>
        <v>0</v>
      </c>
      <c r="K166" s="24">
        <f>SUM(G166:J166)</f>
        <v>1</v>
      </c>
    </row>
    <row r="167" spans="1:11" x14ac:dyDescent="0.3">
      <c r="A167" s="3" t="s">
        <v>299</v>
      </c>
      <c r="B167" s="3" t="s">
        <v>512</v>
      </c>
      <c r="C167" s="3" t="s">
        <v>34</v>
      </c>
      <c r="D167" s="3">
        <v>31</v>
      </c>
      <c r="E167" s="2" t="s">
        <v>17</v>
      </c>
      <c r="F167" s="19" t="str">
        <f>A167&amp;B167&amp;C167&amp;E167</f>
        <v>ShannonChipmanFMILLENNIUM RUNNING</v>
      </c>
      <c r="G167" s="22">
        <f>SUMIF('Aviation 4M'!$F$2:$F$300,$F167,'Aviation 4M'!$J$2:$J$300)</f>
        <v>0</v>
      </c>
      <c r="H167" s="22">
        <f>SUMIF('Capital City Classic'!$F$2:$F$300,$F167,'Capital City Classic'!$J$2:$J$300)</f>
        <v>0</v>
      </c>
      <c r="I167" s="22">
        <f>SUMIF('Auburn 10M'!$F$2:$F$300,$F167,'Auburn 10M'!$J$2:$J$300)</f>
        <v>1</v>
      </c>
      <c r="J167" s="22">
        <f>SUMIF('Tiger 12K'!$F$2:$F$300,$F167,'Tiger 12K'!$J$2:$J$300)</f>
        <v>0</v>
      </c>
      <c r="K167" s="24">
        <f>SUM(G167:J167)</f>
        <v>1</v>
      </c>
    </row>
    <row r="168" spans="1:11" x14ac:dyDescent="0.3">
      <c r="A168" t="s">
        <v>373</v>
      </c>
      <c r="B168" t="s">
        <v>374</v>
      </c>
      <c r="C168" t="s">
        <v>34</v>
      </c>
      <c r="D168">
        <v>32</v>
      </c>
      <c r="E168" s="2" t="s">
        <v>15</v>
      </c>
      <c r="F168" s="19" t="str">
        <f>A168&amp;B168&amp;C168&amp;E168</f>
        <v>DjCassidyFGATE CITY STRIDERS</v>
      </c>
      <c r="G168" s="22">
        <f>SUMIF('Aviation 4M'!$F$2:$F$300,$F168,'Aviation 4M'!$J$2:$J$300)</f>
        <v>0</v>
      </c>
      <c r="H168" s="22">
        <f>SUMIF('Capital City Classic'!$F$2:$F$300,$F168,'Capital City Classic'!$J$2:$J$300)</f>
        <v>0</v>
      </c>
      <c r="I168" s="22">
        <f>SUMIF('Auburn 10M'!$F$2:$F$300,$F168,'Auburn 10M'!$J$2:$J$300)</f>
        <v>1</v>
      </c>
      <c r="J168" s="22">
        <f>SUMIF('Tiger 12K'!$F$2:$F$300,$F168,'Tiger 12K'!$J$2:$J$300)</f>
        <v>0</v>
      </c>
      <c r="K168" s="24">
        <f>SUM(G168:J168)</f>
        <v>1</v>
      </c>
    </row>
    <row r="169" spans="1:11" x14ac:dyDescent="0.3">
      <c r="A169" s="3" t="s">
        <v>328</v>
      </c>
      <c r="B169" s="3" t="s">
        <v>482</v>
      </c>
      <c r="C169" s="3" t="s">
        <v>34</v>
      </c>
      <c r="D169" s="3">
        <v>32</v>
      </c>
      <c r="E169" s="2" t="s">
        <v>17</v>
      </c>
      <c r="F169" s="19" t="str">
        <f>A169&amp;B169&amp;C169&amp;E169</f>
        <v>AmyDragoFMILLENNIUM RUNNING</v>
      </c>
      <c r="G169" s="22">
        <f>SUMIF('Aviation 4M'!$F$2:$F$300,$F169,'Aviation 4M'!$J$2:$J$300)</f>
        <v>0</v>
      </c>
      <c r="H169" s="22">
        <f>SUMIF('Capital City Classic'!$F$2:$F$300,$F169,'Capital City Classic'!$J$2:$J$300)</f>
        <v>0</v>
      </c>
      <c r="I169" s="22">
        <f>SUMIF('Auburn 10M'!$F$2:$F$300,$F169,'Auburn 10M'!$J$2:$J$300)</f>
        <v>1</v>
      </c>
      <c r="J169" s="22">
        <f>SUMIF('Tiger 12K'!$F$2:$F$300,$F169,'Tiger 12K'!$J$2:$J$300)</f>
        <v>0</v>
      </c>
      <c r="K169" s="24">
        <f>SUM(G169:J169)</f>
        <v>1</v>
      </c>
    </row>
    <row r="170" spans="1:11" x14ac:dyDescent="0.3">
      <c r="A170" s="3" t="s">
        <v>347</v>
      </c>
      <c r="B170" s="3" t="s">
        <v>505</v>
      </c>
      <c r="C170" s="3" t="s">
        <v>34</v>
      </c>
      <c r="D170" s="3">
        <v>32</v>
      </c>
      <c r="E170" s="2" t="s">
        <v>17</v>
      </c>
      <c r="F170" s="19" t="str">
        <f>A170&amp;B170&amp;C170&amp;E170</f>
        <v>GinaRainoneFMILLENNIUM RUNNING</v>
      </c>
      <c r="G170" s="22">
        <f>SUMIF('Aviation 4M'!$F$2:$F$300,$F170,'Aviation 4M'!$J$2:$J$300)</f>
        <v>0</v>
      </c>
      <c r="H170" s="22">
        <f>SUMIF('Capital City Classic'!$F$2:$F$300,$F170,'Capital City Classic'!$J$2:$J$300)</f>
        <v>0</v>
      </c>
      <c r="I170" s="22">
        <f>SUMIF('Auburn 10M'!$F$2:$F$300,$F170,'Auburn 10M'!$J$2:$J$300)</f>
        <v>1</v>
      </c>
      <c r="J170" s="22">
        <f>SUMIF('Tiger 12K'!$F$2:$F$300,$F170,'Tiger 12K'!$J$2:$J$300)</f>
        <v>0</v>
      </c>
      <c r="K170" s="24">
        <f>SUM(G170:J170)</f>
        <v>1</v>
      </c>
    </row>
    <row r="171" spans="1:11" x14ac:dyDescent="0.3">
      <c r="A171" s="3" t="s">
        <v>288</v>
      </c>
      <c r="B171" s="3" t="s">
        <v>460</v>
      </c>
      <c r="C171" s="3" t="s">
        <v>34</v>
      </c>
      <c r="D171" s="3">
        <v>33</v>
      </c>
      <c r="E171" s="2" t="s">
        <v>17</v>
      </c>
      <c r="F171" s="19" t="str">
        <f>A171&amp;B171&amp;C171&amp;E171</f>
        <v>NicoleFarrarFMILLENNIUM RUNNING</v>
      </c>
      <c r="G171" s="22">
        <f>SUMIF('Aviation 4M'!$F$2:$F$300,$F171,'Aviation 4M'!$J$2:$J$300)</f>
        <v>0</v>
      </c>
      <c r="H171" s="22">
        <f>SUMIF('Capital City Classic'!$F$2:$F$300,$F171,'Capital City Classic'!$J$2:$J$300)</f>
        <v>0</v>
      </c>
      <c r="I171" s="22">
        <f>SUMIF('Auburn 10M'!$F$2:$F$300,$F171,'Auburn 10M'!$J$2:$J$300)</f>
        <v>1</v>
      </c>
      <c r="J171" s="22">
        <f>SUMIF('Tiger 12K'!$F$2:$F$300,$F171,'Tiger 12K'!$J$2:$J$300)</f>
        <v>0</v>
      </c>
      <c r="K171" s="24">
        <f>SUM(G171:J171)</f>
        <v>1</v>
      </c>
    </row>
    <row r="172" spans="1:11" x14ac:dyDescent="0.3">
      <c r="A172" s="3" t="s">
        <v>467</v>
      </c>
      <c r="B172" s="3" t="s">
        <v>468</v>
      </c>
      <c r="C172" s="3" t="s">
        <v>34</v>
      </c>
      <c r="D172" s="3">
        <v>33</v>
      </c>
      <c r="E172" s="2" t="s">
        <v>17</v>
      </c>
      <c r="F172" s="19" t="str">
        <f>A172&amp;B172&amp;C172&amp;E172</f>
        <v>KylieRochelleFMILLENNIUM RUNNING</v>
      </c>
      <c r="G172" s="22">
        <f>SUMIF('Aviation 4M'!$F$2:$F$300,$F172,'Aviation 4M'!$J$2:$J$300)</f>
        <v>0</v>
      </c>
      <c r="H172" s="22">
        <f>SUMIF('Capital City Classic'!$F$2:$F$300,$F172,'Capital City Classic'!$J$2:$J$300)</f>
        <v>0</v>
      </c>
      <c r="I172" s="22">
        <f>SUMIF('Auburn 10M'!$F$2:$F$300,$F172,'Auburn 10M'!$J$2:$J$300)</f>
        <v>1</v>
      </c>
      <c r="J172" s="22">
        <f>SUMIF('Tiger 12K'!$F$2:$F$300,$F172,'Tiger 12K'!$J$2:$J$300)</f>
        <v>0</v>
      </c>
      <c r="K172" s="24">
        <f>SUM(G172:J172)</f>
        <v>1</v>
      </c>
    </row>
    <row r="173" spans="1:11" x14ac:dyDescent="0.3">
      <c r="A173" s="3" t="s">
        <v>471</v>
      </c>
      <c r="B173" s="3" t="s">
        <v>472</v>
      </c>
      <c r="C173" s="3" t="s">
        <v>34</v>
      </c>
      <c r="D173" s="3">
        <v>34</v>
      </c>
      <c r="E173" s="2" t="s">
        <v>17</v>
      </c>
      <c r="F173" s="19" t="str">
        <f>A173&amp;B173&amp;C173&amp;E173</f>
        <v>KaylinOssingFMILLENNIUM RUNNING</v>
      </c>
      <c r="G173" s="22">
        <f>SUMIF('Aviation 4M'!$F$2:$F$300,$F173,'Aviation 4M'!$J$2:$J$300)</f>
        <v>0</v>
      </c>
      <c r="H173" s="22">
        <f>SUMIF('Capital City Classic'!$F$2:$F$300,$F173,'Capital City Classic'!$J$2:$J$300)</f>
        <v>0</v>
      </c>
      <c r="I173" s="22">
        <f>SUMIF('Auburn 10M'!$F$2:$F$300,$F173,'Auburn 10M'!$J$2:$J$300)</f>
        <v>1</v>
      </c>
      <c r="J173" s="22">
        <f>SUMIF('Tiger 12K'!$F$2:$F$300,$F173,'Tiger 12K'!$J$2:$J$300)</f>
        <v>0</v>
      </c>
      <c r="K173" s="24">
        <f>SUM(G173:J173)</f>
        <v>1</v>
      </c>
    </row>
    <row r="174" spans="1:11" x14ac:dyDescent="0.3">
      <c r="A174" s="3" t="s">
        <v>493</v>
      </c>
      <c r="B174" s="3" t="s">
        <v>494</v>
      </c>
      <c r="C174" s="3" t="s">
        <v>34</v>
      </c>
      <c r="D174" s="3">
        <v>34</v>
      </c>
      <c r="E174" s="2" t="s">
        <v>17</v>
      </c>
      <c r="F174" s="19" t="str">
        <f>A174&amp;B174&amp;C174&amp;E174</f>
        <v>JaleesaAkermanFMILLENNIUM RUNNING</v>
      </c>
      <c r="G174" s="22">
        <f>SUMIF('Aviation 4M'!$F$2:$F$300,$F174,'Aviation 4M'!$J$2:$J$300)</f>
        <v>0</v>
      </c>
      <c r="H174" s="22">
        <f>SUMIF('Capital City Classic'!$F$2:$F$300,$F174,'Capital City Classic'!$J$2:$J$300)</f>
        <v>0</v>
      </c>
      <c r="I174" s="22">
        <f>SUMIF('Auburn 10M'!$F$2:$F$300,$F174,'Auburn 10M'!$J$2:$J$300)</f>
        <v>1</v>
      </c>
      <c r="J174" s="22">
        <f>SUMIF('Tiger 12K'!$F$2:$F$300,$F174,'Tiger 12K'!$J$2:$J$300)</f>
        <v>0</v>
      </c>
      <c r="K174" s="24">
        <f>SUM(G174:J174)</f>
        <v>1</v>
      </c>
    </row>
    <row r="175" spans="1:11" x14ac:dyDescent="0.3">
      <c r="A175" s="3" t="s">
        <v>105</v>
      </c>
      <c r="B175" s="3" t="s">
        <v>489</v>
      </c>
      <c r="C175" s="3" t="s">
        <v>34</v>
      </c>
      <c r="D175" s="3">
        <v>34</v>
      </c>
      <c r="E175" s="2" t="s">
        <v>17</v>
      </c>
      <c r="F175" s="19" t="str">
        <f>A175&amp;B175&amp;C175&amp;E175</f>
        <v>JennaMcCarthyFMILLENNIUM RUNNING</v>
      </c>
      <c r="G175" s="22">
        <f>SUMIF('Aviation 4M'!$F$2:$F$300,$F175,'Aviation 4M'!$J$2:$J$300)</f>
        <v>0</v>
      </c>
      <c r="H175" s="22">
        <f>SUMIF('Capital City Classic'!$F$2:$F$300,$F175,'Capital City Classic'!$J$2:$J$300)</f>
        <v>0</v>
      </c>
      <c r="I175" s="22">
        <f>SUMIF('Auburn 10M'!$F$2:$F$300,$F175,'Auburn 10M'!$J$2:$J$300)</f>
        <v>1</v>
      </c>
      <c r="J175" s="22">
        <f>SUMIF('Tiger 12K'!$F$2:$F$300,$F175,'Tiger 12K'!$J$2:$J$300)</f>
        <v>0</v>
      </c>
      <c r="K175" s="24">
        <f>SUM(G175:J175)</f>
        <v>1</v>
      </c>
    </row>
    <row r="176" spans="1:11" x14ac:dyDescent="0.3">
      <c r="A176" s="3" t="s">
        <v>539</v>
      </c>
      <c r="B176" s="3" t="s">
        <v>540</v>
      </c>
      <c r="C176" s="3" t="s">
        <v>34</v>
      </c>
      <c r="D176" s="3">
        <v>34</v>
      </c>
      <c r="E176" s="2" t="s">
        <v>17</v>
      </c>
      <c r="F176" s="19" t="str">
        <f>A176&amp;B176&amp;C176&amp;E176</f>
        <v>CourtneyAndingFMILLENNIUM RUNNING</v>
      </c>
      <c r="G176" s="22">
        <f>SUMIF('Aviation 4M'!$F$2:$F$300,$F176,'Aviation 4M'!$J$2:$J$300)</f>
        <v>0</v>
      </c>
      <c r="H176" s="22">
        <f>SUMIF('Capital City Classic'!$F$2:$F$300,$F176,'Capital City Classic'!$J$2:$J$300)</f>
        <v>0</v>
      </c>
      <c r="I176" s="22">
        <f>SUMIF('Auburn 10M'!$F$2:$F$300,$F176,'Auburn 10M'!$J$2:$J$300)</f>
        <v>1</v>
      </c>
      <c r="J176" s="22">
        <f>SUMIF('Tiger 12K'!$F$2:$F$300,$F176,'Tiger 12K'!$J$2:$J$300)</f>
        <v>0</v>
      </c>
      <c r="K176" s="24">
        <f>SUM(G176:J176)</f>
        <v>1</v>
      </c>
    </row>
    <row r="177" spans="1:11" x14ac:dyDescent="0.3">
      <c r="A177" s="3" t="s">
        <v>297</v>
      </c>
      <c r="B177" s="3" t="s">
        <v>138</v>
      </c>
      <c r="C177" s="3" t="s">
        <v>34</v>
      </c>
      <c r="D177" s="3">
        <v>35</v>
      </c>
      <c r="E177" s="2" t="s">
        <v>17</v>
      </c>
      <c r="F177" s="19" t="str">
        <f>A177&amp;B177&amp;C177&amp;E177</f>
        <v>JessicaSmithFMILLENNIUM RUNNING</v>
      </c>
      <c r="G177" s="22">
        <f>SUMIF('Aviation 4M'!$F$2:$F$300,$F177,'Aviation 4M'!$J$2:$J$300)</f>
        <v>0</v>
      </c>
      <c r="H177" s="22">
        <f>SUMIF('Capital City Classic'!$F$2:$F$300,$F177,'Capital City Classic'!$J$2:$J$300)</f>
        <v>0</v>
      </c>
      <c r="I177" s="22">
        <f>SUMIF('Auburn 10M'!$F$2:$F$300,$F177,'Auburn 10M'!$J$2:$J$300)</f>
        <v>1</v>
      </c>
      <c r="J177" s="22">
        <f>SUMIF('Tiger 12K'!$F$2:$F$300,$F177,'Tiger 12K'!$J$2:$J$300)</f>
        <v>0</v>
      </c>
      <c r="K177" s="24">
        <f>SUM(G177:J177)</f>
        <v>1</v>
      </c>
    </row>
    <row r="178" spans="1:11" x14ac:dyDescent="0.3">
      <c r="A178" s="3" t="s">
        <v>497</v>
      </c>
      <c r="B178" s="3" t="s">
        <v>498</v>
      </c>
      <c r="C178" s="3" t="s">
        <v>34</v>
      </c>
      <c r="D178" s="3">
        <v>37</v>
      </c>
      <c r="E178" s="2" t="s">
        <v>17</v>
      </c>
      <c r="F178" s="19" t="str">
        <f>A178&amp;B178&amp;C178&amp;E178</f>
        <v>MeganMcDermottFMILLENNIUM RUNNING</v>
      </c>
      <c r="G178" s="22">
        <f>SUMIF('Aviation 4M'!$F$2:$F$300,$F178,'Aviation 4M'!$J$2:$J$300)</f>
        <v>0</v>
      </c>
      <c r="H178" s="22">
        <f>SUMIF('Capital City Classic'!$F$2:$F$300,$F178,'Capital City Classic'!$J$2:$J$300)</f>
        <v>0</v>
      </c>
      <c r="I178" s="22">
        <f>SUMIF('Auburn 10M'!$F$2:$F$300,$F178,'Auburn 10M'!$J$2:$J$300)</f>
        <v>1</v>
      </c>
      <c r="J178" s="22">
        <f>SUMIF('Tiger 12K'!$F$2:$F$300,$F178,'Tiger 12K'!$J$2:$J$300)</f>
        <v>0</v>
      </c>
      <c r="K178" s="24">
        <f>SUM(G178:J178)</f>
        <v>1</v>
      </c>
    </row>
    <row r="179" spans="1:11" x14ac:dyDescent="0.3">
      <c r="A179" s="3" t="s">
        <v>254</v>
      </c>
      <c r="B179" s="3" t="s">
        <v>524</v>
      </c>
      <c r="C179" s="3" t="s">
        <v>34</v>
      </c>
      <c r="D179" s="3">
        <v>38</v>
      </c>
      <c r="E179" s="2" t="s">
        <v>27</v>
      </c>
      <c r="F179" s="19" t="str">
        <f>A179&amp;B179&amp;C179&amp;E179</f>
        <v>SarahWraggFSIX03 ENDURANCE</v>
      </c>
      <c r="G179" s="22">
        <f>SUMIF('Aviation 4M'!$F$2:$F$300,$F179,'Aviation 4M'!$J$2:$J$300)</f>
        <v>0</v>
      </c>
      <c r="H179" s="22">
        <f>SUMIF('Capital City Classic'!$F$2:$F$300,$F179,'Capital City Classic'!$J$2:$J$300)</f>
        <v>0</v>
      </c>
      <c r="I179" s="22">
        <f>SUMIF('Auburn 10M'!$F$2:$F$300,$F179,'Auburn 10M'!$J$2:$J$300)</f>
        <v>1</v>
      </c>
      <c r="J179" s="22">
        <f>SUMIF('Tiger 12K'!$F$2:$F$300,$F179,'Tiger 12K'!$J$2:$J$300)</f>
        <v>0</v>
      </c>
      <c r="K179" s="24">
        <f>SUM(G179:J179)</f>
        <v>1</v>
      </c>
    </row>
    <row r="180" spans="1:11" x14ac:dyDescent="0.3">
      <c r="A180" t="s">
        <v>409</v>
      </c>
      <c r="B180" t="s">
        <v>410</v>
      </c>
      <c r="C180" t="s">
        <v>34</v>
      </c>
      <c r="D180">
        <v>39</v>
      </c>
      <c r="E180" t="s">
        <v>16</v>
      </c>
      <c r="F180" s="19" t="str">
        <f>A180&amp;B180&amp;C180&amp;E180</f>
        <v>LindseyBlanchetteFGREATER DERRY TRACK CLUB</v>
      </c>
      <c r="G180" s="22">
        <f>SUMIF('Aviation 4M'!$F$2:$F$300,$F180,'Aviation 4M'!$J$2:$J$300)</f>
        <v>0</v>
      </c>
      <c r="H180" s="22">
        <f>SUMIF('Capital City Classic'!$F$2:$F$300,$F180,'Capital City Classic'!$J$2:$J$300)</f>
        <v>0</v>
      </c>
      <c r="I180" s="22">
        <f>SUMIF('Auburn 10M'!$F$2:$F$300,$F180,'Auburn 10M'!$J$2:$J$300)</f>
        <v>1</v>
      </c>
      <c r="J180" s="22">
        <f>SUMIF('Tiger 12K'!$F$2:$F$300,$F180,'Tiger 12K'!$J$2:$J$300)</f>
        <v>0</v>
      </c>
      <c r="K180" s="24">
        <f>SUM(G180:J180)</f>
        <v>1</v>
      </c>
    </row>
    <row r="181" spans="1:11" x14ac:dyDescent="0.3">
      <c r="A181" t="s">
        <v>116</v>
      </c>
      <c r="B181" t="s">
        <v>372</v>
      </c>
      <c r="C181" t="s">
        <v>34</v>
      </c>
      <c r="D181">
        <v>40</v>
      </c>
      <c r="E181" s="2" t="s">
        <v>15</v>
      </c>
      <c r="F181" s="19" t="str">
        <f>A181&amp;B181&amp;C181&amp;E181</f>
        <v>MichelleBarzagaFGATE CITY STRIDERS</v>
      </c>
      <c r="G181" s="22">
        <f>SUMIF('Aviation 4M'!$F$2:$F$300,$F181,'Aviation 4M'!$J$2:$J$300)</f>
        <v>0</v>
      </c>
      <c r="H181" s="22">
        <f>SUMIF('Capital City Classic'!$F$2:$F$300,$F181,'Capital City Classic'!$J$2:$J$300)</f>
        <v>0</v>
      </c>
      <c r="I181" s="22">
        <f>SUMIF('Auburn 10M'!$F$2:$F$300,$F181,'Auburn 10M'!$J$2:$J$300)</f>
        <v>1</v>
      </c>
      <c r="J181" s="22">
        <f>SUMIF('Tiger 12K'!$F$2:$F$300,$F181,'Tiger 12K'!$J$2:$J$300)</f>
        <v>0</v>
      </c>
      <c r="K181" s="24">
        <f>SUM(G181:J181)</f>
        <v>1</v>
      </c>
    </row>
    <row r="182" spans="1:11" x14ac:dyDescent="0.3">
      <c r="A182" s="3" t="s">
        <v>491</v>
      </c>
      <c r="B182" s="3" t="s">
        <v>492</v>
      </c>
      <c r="C182" s="3" t="s">
        <v>34</v>
      </c>
      <c r="D182" s="3">
        <v>40</v>
      </c>
      <c r="E182" s="2" t="s">
        <v>17</v>
      </c>
      <c r="F182" s="19" t="str">
        <f>A182&amp;B182&amp;C182&amp;E182</f>
        <v>SamanthaDignanFMILLENNIUM RUNNING</v>
      </c>
      <c r="G182" s="22">
        <f>SUMIF('Aviation 4M'!$F$2:$F$300,$F182,'Aviation 4M'!$J$2:$J$300)</f>
        <v>0</v>
      </c>
      <c r="H182" s="22">
        <f>SUMIF('Capital City Classic'!$F$2:$F$300,$F182,'Capital City Classic'!$J$2:$J$300)</f>
        <v>0</v>
      </c>
      <c r="I182" s="22">
        <f>SUMIF('Auburn 10M'!$F$2:$F$300,$F182,'Auburn 10M'!$J$2:$J$300)</f>
        <v>1</v>
      </c>
      <c r="J182" s="22">
        <f>SUMIF('Tiger 12K'!$F$2:$F$300,$F182,'Tiger 12K'!$J$2:$J$300)</f>
        <v>0</v>
      </c>
      <c r="K182" s="24">
        <f>SUM(G182:J182)</f>
        <v>1</v>
      </c>
    </row>
    <row r="183" spans="1:11" x14ac:dyDescent="0.3">
      <c r="A183" s="3" t="s">
        <v>515</v>
      </c>
      <c r="B183" s="3" t="s">
        <v>516</v>
      </c>
      <c r="C183" s="3" t="s">
        <v>34</v>
      </c>
      <c r="D183" s="3">
        <v>40</v>
      </c>
      <c r="E183" s="2" t="s">
        <v>17</v>
      </c>
      <c r="F183" s="19" t="str">
        <f>A183&amp;B183&amp;C183&amp;E183</f>
        <v>Megan EliseWestbrookFMILLENNIUM RUNNING</v>
      </c>
      <c r="G183" s="22">
        <f>SUMIF('Aviation 4M'!$F$2:$F$300,$F183,'Aviation 4M'!$J$2:$J$300)</f>
        <v>0</v>
      </c>
      <c r="H183" s="22">
        <f>SUMIF('Capital City Classic'!$F$2:$F$300,$F183,'Capital City Classic'!$J$2:$J$300)</f>
        <v>0</v>
      </c>
      <c r="I183" s="22">
        <f>SUMIF('Auburn 10M'!$F$2:$F$300,$F183,'Auburn 10M'!$J$2:$J$300)</f>
        <v>1</v>
      </c>
      <c r="J183" s="22">
        <f>SUMIF('Tiger 12K'!$F$2:$F$300,$F183,'Tiger 12K'!$J$2:$J$300)</f>
        <v>0</v>
      </c>
      <c r="K183" s="24">
        <f>SUM(G183:J183)</f>
        <v>1</v>
      </c>
    </row>
    <row r="184" spans="1:11" x14ac:dyDescent="0.3">
      <c r="A184" s="3" t="s">
        <v>32</v>
      </c>
      <c r="B184" s="3" t="s">
        <v>547</v>
      </c>
      <c r="C184" s="3" t="s">
        <v>34</v>
      </c>
      <c r="D184" s="3">
        <v>41</v>
      </c>
      <c r="E184" s="2" t="s">
        <v>17</v>
      </c>
      <c r="F184" s="19" t="str">
        <f>A184&amp;B184&amp;C184&amp;E184</f>
        <v>JenniferSt. PierreFMILLENNIUM RUNNING</v>
      </c>
      <c r="G184" s="22">
        <f>SUMIF('Aviation 4M'!$F$2:$F$300,$F184,'Aviation 4M'!$J$2:$J$300)</f>
        <v>0</v>
      </c>
      <c r="H184" s="22">
        <f>SUMIF('Capital City Classic'!$F$2:$F$300,$F184,'Capital City Classic'!$J$2:$J$300)</f>
        <v>0</v>
      </c>
      <c r="I184" s="22">
        <f>SUMIF('Auburn 10M'!$F$2:$F$300,$F184,'Auburn 10M'!$J$2:$J$300)</f>
        <v>1</v>
      </c>
      <c r="J184" s="22">
        <f>SUMIF('Tiger 12K'!$F$2:$F$300,$F184,'Tiger 12K'!$J$2:$J$300)</f>
        <v>0</v>
      </c>
      <c r="K184" s="24">
        <f>SUM(G184:J184)</f>
        <v>1</v>
      </c>
    </row>
    <row r="185" spans="1:11" x14ac:dyDescent="0.3">
      <c r="A185" s="3" t="s">
        <v>476</v>
      </c>
      <c r="B185" s="3" t="s">
        <v>477</v>
      </c>
      <c r="C185" s="3" t="s">
        <v>34</v>
      </c>
      <c r="D185" s="3">
        <v>42</v>
      </c>
      <c r="E185" s="2" t="s">
        <v>17</v>
      </c>
      <c r="F185" s="19" t="str">
        <f>A185&amp;B185&amp;C185&amp;E185</f>
        <v>TaraWattFMILLENNIUM RUNNING</v>
      </c>
      <c r="G185" s="22">
        <f>SUMIF('Aviation 4M'!$F$2:$F$300,$F185,'Aviation 4M'!$J$2:$J$300)</f>
        <v>0</v>
      </c>
      <c r="H185" s="22">
        <f>SUMIF('Capital City Classic'!$F$2:$F$300,$F185,'Capital City Classic'!$J$2:$J$300)</f>
        <v>0</v>
      </c>
      <c r="I185" s="22">
        <f>SUMIF('Auburn 10M'!$F$2:$F$300,$F185,'Auburn 10M'!$J$2:$J$300)</f>
        <v>1</v>
      </c>
      <c r="J185" s="22">
        <f>SUMIF('Tiger 12K'!$F$2:$F$300,$F185,'Tiger 12K'!$J$2:$J$300)</f>
        <v>0</v>
      </c>
      <c r="K185" s="24">
        <f>SUM(G185:J185)</f>
        <v>1</v>
      </c>
    </row>
    <row r="186" spans="1:11" x14ac:dyDescent="0.3">
      <c r="A186" t="s">
        <v>370</v>
      </c>
      <c r="B186" t="s">
        <v>371</v>
      </c>
      <c r="C186" t="s">
        <v>34</v>
      </c>
      <c r="D186">
        <v>42</v>
      </c>
      <c r="E186" s="2" t="s">
        <v>15</v>
      </c>
      <c r="F186" s="19" t="str">
        <f>A186&amp;B186&amp;C186&amp;E186</f>
        <v>EricaMannettaFGATE CITY STRIDERS</v>
      </c>
      <c r="G186" s="22">
        <f>SUMIF('Aviation 4M'!$F$2:$F$300,$F186,'Aviation 4M'!$J$2:$J$300)</f>
        <v>0</v>
      </c>
      <c r="H186" s="22">
        <f>SUMIF('Capital City Classic'!$F$2:$F$300,$F186,'Capital City Classic'!$J$2:$J$300)</f>
        <v>0</v>
      </c>
      <c r="I186" s="22">
        <f>SUMIF('Auburn 10M'!$F$2:$F$300,$F186,'Auburn 10M'!$J$2:$J$300)</f>
        <v>1</v>
      </c>
      <c r="J186" s="22">
        <f>SUMIF('Tiger 12K'!$F$2:$F$300,$F186,'Tiger 12K'!$J$2:$J$300)</f>
        <v>0</v>
      </c>
      <c r="K186" s="24">
        <f>SUM(G186:J186)</f>
        <v>1</v>
      </c>
    </row>
    <row r="187" spans="1:11" x14ac:dyDescent="0.3">
      <c r="A187" t="s">
        <v>405</v>
      </c>
      <c r="B187" t="s">
        <v>189</v>
      </c>
      <c r="C187" t="s">
        <v>34</v>
      </c>
      <c r="D187">
        <v>43</v>
      </c>
      <c r="E187" t="s">
        <v>16</v>
      </c>
      <c r="F187" s="19" t="str">
        <f>A187&amp;B187&amp;C187&amp;E187</f>
        <v>AllysonScottFGREATER DERRY TRACK CLUB</v>
      </c>
      <c r="G187" s="22">
        <f>SUMIF('Aviation 4M'!$F$2:$F$300,$F187,'Aviation 4M'!$J$2:$J$300)</f>
        <v>0</v>
      </c>
      <c r="H187" s="22">
        <f>SUMIF('Capital City Classic'!$F$2:$F$300,$F187,'Capital City Classic'!$J$2:$J$300)</f>
        <v>0</v>
      </c>
      <c r="I187" s="22">
        <f>SUMIF('Auburn 10M'!$F$2:$F$300,$F187,'Auburn 10M'!$J$2:$J$300)</f>
        <v>1</v>
      </c>
      <c r="J187" s="22">
        <f>SUMIF('Tiger 12K'!$F$2:$F$300,$F187,'Tiger 12K'!$J$2:$J$300)</f>
        <v>0</v>
      </c>
      <c r="K187" s="24">
        <f>SUM(G187:J187)</f>
        <v>1</v>
      </c>
    </row>
    <row r="188" spans="1:11" x14ac:dyDescent="0.3">
      <c r="A188" s="3" t="s">
        <v>500</v>
      </c>
      <c r="B188" s="3" t="s">
        <v>501</v>
      </c>
      <c r="C188" s="3" t="s">
        <v>34</v>
      </c>
      <c r="D188" s="3">
        <v>44</v>
      </c>
      <c r="E188" s="2" t="s">
        <v>17</v>
      </c>
      <c r="F188" s="19" t="str">
        <f>A188&amp;B188&amp;C188&amp;E188</f>
        <v>MelanieHardingFMILLENNIUM RUNNING</v>
      </c>
      <c r="G188" s="22">
        <f>SUMIF('Aviation 4M'!$F$2:$F$300,$F188,'Aviation 4M'!$J$2:$J$300)</f>
        <v>0</v>
      </c>
      <c r="H188" s="22">
        <f>SUMIF('Capital City Classic'!$F$2:$F$300,$F188,'Capital City Classic'!$J$2:$J$300)</f>
        <v>0</v>
      </c>
      <c r="I188" s="22">
        <f>SUMIF('Auburn 10M'!$F$2:$F$300,$F188,'Auburn 10M'!$J$2:$J$300)</f>
        <v>1</v>
      </c>
      <c r="J188" s="22">
        <f>SUMIF('Tiger 12K'!$F$2:$F$300,$F188,'Tiger 12K'!$J$2:$J$300)</f>
        <v>0</v>
      </c>
      <c r="K188" s="24">
        <f>SUM(G188:J188)</f>
        <v>1</v>
      </c>
    </row>
    <row r="189" spans="1:11" x14ac:dyDescent="0.3">
      <c r="A189" t="s">
        <v>400</v>
      </c>
      <c r="B189" t="s">
        <v>406</v>
      </c>
      <c r="C189" t="s">
        <v>34</v>
      </c>
      <c r="D189">
        <v>45</v>
      </c>
      <c r="E189" t="s">
        <v>16</v>
      </c>
      <c r="F189" s="19" t="str">
        <f>A189&amp;B189&amp;C189&amp;E189</f>
        <v>LizMartinFGREATER DERRY TRACK CLUB</v>
      </c>
      <c r="G189" s="22">
        <f>SUMIF('Aviation 4M'!$F$2:$F$300,$F189,'Aviation 4M'!$J$2:$J$300)</f>
        <v>0</v>
      </c>
      <c r="H189" s="22">
        <f>SUMIF('Capital City Classic'!$F$2:$F$300,$F189,'Capital City Classic'!$J$2:$J$300)</f>
        <v>0</v>
      </c>
      <c r="I189" s="22">
        <f>SUMIF('Auburn 10M'!$F$2:$F$300,$F189,'Auburn 10M'!$J$2:$J$300)</f>
        <v>1</v>
      </c>
      <c r="J189" s="22">
        <f>SUMIF('Tiger 12K'!$F$2:$F$300,$F189,'Tiger 12K'!$J$2:$J$300)</f>
        <v>0</v>
      </c>
      <c r="K189" s="24">
        <f>SUM(G189:J189)</f>
        <v>1</v>
      </c>
    </row>
    <row r="190" spans="1:11" x14ac:dyDescent="0.3">
      <c r="A190" s="3" t="s">
        <v>299</v>
      </c>
      <c r="B190" s="3" t="s">
        <v>564</v>
      </c>
      <c r="C190" s="3" t="s">
        <v>34</v>
      </c>
      <c r="D190" s="3">
        <v>45</v>
      </c>
      <c r="E190" s="2" t="s">
        <v>17</v>
      </c>
      <c r="F190" s="19" t="str">
        <f>A190&amp;B190&amp;C190&amp;E190</f>
        <v>ShannonBeaumontFMILLENNIUM RUNNING</v>
      </c>
      <c r="G190" s="22">
        <f>SUMIF('Aviation 4M'!$F$2:$F$300,$F190,'Aviation 4M'!$J$2:$J$300)</f>
        <v>0</v>
      </c>
      <c r="H190" s="22">
        <f>SUMIF('Capital City Classic'!$F$2:$F$300,$F190,'Capital City Classic'!$J$2:$J$300)</f>
        <v>0</v>
      </c>
      <c r="I190" s="22">
        <f>SUMIF('Auburn 10M'!$F$2:$F$300,$F190,'Auburn 10M'!$J$2:$J$300)</f>
        <v>1</v>
      </c>
      <c r="J190" s="22">
        <f>SUMIF('Tiger 12K'!$F$2:$F$300,$F190,'Tiger 12K'!$J$2:$J$300)</f>
        <v>0</v>
      </c>
      <c r="K190" s="24">
        <f>SUM(G190:J190)</f>
        <v>1</v>
      </c>
    </row>
    <row r="191" spans="1:11" x14ac:dyDescent="0.3">
      <c r="A191" s="3" t="s">
        <v>325</v>
      </c>
      <c r="B191" s="3" t="s">
        <v>499</v>
      </c>
      <c r="C191" s="3" t="s">
        <v>34</v>
      </c>
      <c r="D191" s="3">
        <v>48</v>
      </c>
      <c r="E191" s="2" t="s">
        <v>17</v>
      </c>
      <c r="F191" s="19" t="str">
        <f>A191&amp;B191&amp;C191&amp;E191</f>
        <v>HeatherGeisserFMILLENNIUM RUNNING</v>
      </c>
      <c r="G191" s="22">
        <f>SUMIF('Aviation 4M'!$F$2:$F$300,$F191,'Aviation 4M'!$J$2:$J$300)</f>
        <v>0</v>
      </c>
      <c r="H191" s="22">
        <f>SUMIF('Capital City Classic'!$F$2:$F$300,$F191,'Capital City Classic'!$J$2:$J$300)</f>
        <v>0</v>
      </c>
      <c r="I191" s="22">
        <f>SUMIF('Auburn 10M'!$F$2:$F$300,$F191,'Auburn 10M'!$J$2:$J$300)</f>
        <v>1</v>
      </c>
      <c r="J191" s="22">
        <f>SUMIF('Tiger 12K'!$F$2:$F$300,$F191,'Tiger 12K'!$J$2:$J$300)</f>
        <v>0</v>
      </c>
      <c r="K191" s="24">
        <f>SUM(G191:J191)</f>
        <v>1</v>
      </c>
    </row>
    <row r="192" spans="1:11" x14ac:dyDescent="0.3">
      <c r="A192" s="3" t="s">
        <v>506</v>
      </c>
      <c r="B192" s="3" t="s">
        <v>310</v>
      </c>
      <c r="C192" s="3" t="s">
        <v>34</v>
      </c>
      <c r="D192" s="3">
        <v>51</v>
      </c>
      <c r="E192" s="2" t="s">
        <v>17</v>
      </c>
      <c r="F192" s="19" t="str">
        <f>A192&amp;B192&amp;C192&amp;E192</f>
        <v>PaulaAdamsFMILLENNIUM RUNNING</v>
      </c>
      <c r="G192" s="22">
        <f>SUMIF('Aviation 4M'!$F$2:$F$300,$F192,'Aviation 4M'!$J$2:$J$300)</f>
        <v>0</v>
      </c>
      <c r="H192" s="22">
        <f>SUMIF('Capital City Classic'!$F$2:$F$300,$F192,'Capital City Classic'!$J$2:$J$300)</f>
        <v>0</v>
      </c>
      <c r="I192" s="22">
        <f>SUMIF('Auburn 10M'!$F$2:$F$300,$F192,'Auburn 10M'!$J$2:$J$300)</f>
        <v>1</v>
      </c>
      <c r="J192" s="22">
        <f>SUMIF('Tiger 12K'!$F$2:$F$300,$F192,'Tiger 12K'!$J$2:$J$300)</f>
        <v>0</v>
      </c>
      <c r="K192" s="24">
        <f>SUM(G192:J192)</f>
        <v>1</v>
      </c>
    </row>
    <row r="193" spans="1:11" x14ac:dyDescent="0.3">
      <c r="A193" s="3" t="s">
        <v>535</v>
      </c>
      <c r="B193" s="3" t="s">
        <v>289</v>
      </c>
      <c r="C193" s="3" t="s">
        <v>34</v>
      </c>
      <c r="D193" s="3">
        <v>53</v>
      </c>
      <c r="E193" s="2" t="s">
        <v>17</v>
      </c>
      <c r="F193" s="19" t="str">
        <f>A193&amp;B193&amp;C193&amp;E193</f>
        <v>AnneDowningFMILLENNIUM RUNNING</v>
      </c>
      <c r="G193" s="22">
        <f>SUMIF('Aviation 4M'!$F$2:$F$300,$F193,'Aviation 4M'!$J$2:$J$300)</f>
        <v>0</v>
      </c>
      <c r="H193" s="22">
        <f>SUMIF('Capital City Classic'!$F$2:$F$300,$F193,'Capital City Classic'!$J$2:$J$300)</f>
        <v>0</v>
      </c>
      <c r="I193" s="22">
        <f>SUMIF('Auburn 10M'!$F$2:$F$300,$F193,'Auburn 10M'!$J$2:$J$300)</f>
        <v>1</v>
      </c>
      <c r="J193" s="22">
        <f>SUMIF('Tiger 12K'!$F$2:$F$300,$F193,'Tiger 12K'!$J$2:$J$300)</f>
        <v>0</v>
      </c>
      <c r="K193" s="24">
        <f>SUM(G193:J193)</f>
        <v>1</v>
      </c>
    </row>
    <row r="194" spans="1:11" x14ac:dyDescent="0.3">
      <c r="A194" s="3" t="s">
        <v>32</v>
      </c>
      <c r="B194" s="3" t="s">
        <v>546</v>
      </c>
      <c r="C194" s="3" t="s">
        <v>34</v>
      </c>
      <c r="D194" s="3">
        <v>53</v>
      </c>
      <c r="E194" s="2" t="s">
        <v>17</v>
      </c>
      <c r="F194" s="19" t="str">
        <f>A194&amp;B194&amp;C194&amp;E194</f>
        <v>JenniferFinneganFMILLENNIUM RUNNING</v>
      </c>
      <c r="G194" s="22">
        <f>SUMIF('Aviation 4M'!$F$2:$F$300,$F194,'Aviation 4M'!$J$2:$J$300)</f>
        <v>0</v>
      </c>
      <c r="H194" s="22">
        <f>SUMIF('Capital City Classic'!$F$2:$F$300,$F194,'Capital City Classic'!$J$2:$J$300)</f>
        <v>0</v>
      </c>
      <c r="I194" s="22">
        <f>SUMIF('Auburn 10M'!$F$2:$F$300,$F194,'Auburn 10M'!$J$2:$J$300)</f>
        <v>1</v>
      </c>
      <c r="J194" s="22">
        <f>SUMIF('Tiger 12K'!$F$2:$F$300,$F194,'Tiger 12K'!$J$2:$J$300)</f>
        <v>0</v>
      </c>
      <c r="K194" s="24">
        <f>SUM(G194:J194)</f>
        <v>1</v>
      </c>
    </row>
    <row r="195" spans="1:11" x14ac:dyDescent="0.3">
      <c r="A195" s="3" t="s">
        <v>518</v>
      </c>
      <c r="B195" s="3" t="s">
        <v>519</v>
      </c>
      <c r="C195" s="3" t="s">
        <v>34</v>
      </c>
      <c r="D195" s="3">
        <v>56</v>
      </c>
      <c r="E195" s="2" t="s">
        <v>17</v>
      </c>
      <c r="F195" s="19" t="str">
        <f>A195&amp;B195&amp;C195&amp;E195</f>
        <v>EileenOsullivanFMILLENNIUM RUNNING</v>
      </c>
      <c r="G195" s="22">
        <f>SUMIF('Aviation 4M'!$F$2:$F$300,$F195,'Aviation 4M'!$J$2:$J$300)</f>
        <v>0</v>
      </c>
      <c r="H195" s="22">
        <f>SUMIF('Capital City Classic'!$F$2:$F$300,$F195,'Capital City Classic'!$J$2:$J$300)</f>
        <v>0</v>
      </c>
      <c r="I195" s="22">
        <f>SUMIF('Auburn 10M'!$F$2:$F$300,$F195,'Auburn 10M'!$J$2:$J$300)</f>
        <v>1</v>
      </c>
      <c r="J195" s="22">
        <f>SUMIF('Tiger 12K'!$F$2:$F$300,$F195,'Tiger 12K'!$J$2:$J$300)</f>
        <v>0</v>
      </c>
      <c r="K195" s="24">
        <f>SUM(G195:J195)</f>
        <v>1</v>
      </c>
    </row>
    <row r="196" spans="1:11" x14ac:dyDescent="0.3">
      <c r="A196" s="3" t="s">
        <v>352</v>
      </c>
      <c r="B196" s="3" t="s">
        <v>502</v>
      </c>
      <c r="C196" s="3" t="s">
        <v>34</v>
      </c>
      <c r="D196" s="3">
        <v>56</v>
      </c>
      <c r="E196" s="2" t="s">
        <v>17</v>
      </c>
      <c r="F196" s="19" t="str">
        <f>A196&amp;B196&amp;C196&amp;E196</f>
        <v>DianeVarney-ParkerFMILLENNIUM RUNNING</v>
      </c>
      <c r="G196" s="22">
        <f>SUMIF('Aviation 4M'!$F$2:$F$300,$F196,'Aviation 4M'!$J$2:$J$300)</f>
        <v>0</v>
      </c>
      <c r="H196" s="22">
        <f>SUMIF('Capital City Classic'!$F$2:$F$300,$F196,'Capital City Classic'!$J$2:$J$300)</f>
        <v>0</v>
      </c>
      <c r="I196" s="22">
        <f>SUMIF('Auburn 10M'!$F$2:$F$300,$F196,'Auburn 10M'!$J$2:$J$300)</f>
        <v>1</v>
      </c>
      <c r="J196" s="22">
        <f>SUMIF('Tiger 12K'!$F$2:$F$300,$F196,'Tiger 12K'!$J$2:$J$300)</f>
        <v>0</v>
      </c>
      <c r="K196" s="24">
        <f>SUM(G196:J196)</f>
        <v>1</v>
      </c>
    </row>
    <row r="197" spans="1:11" x14ac:dyDescent="0.3">
      <c r="A197" s="3" t="s">
        <v>401</v>
      </c>
      <c r="B197" s="3" t="s">
        <v>511</v>
      </c>
      <c r="C197" s="3" t="s">
        <v>34</v>
      </c>
      <c r="D197" s="3">
        <v>57</v>
      </c>
      <c r="E197" s="2" t="s">
        <v>17</v>
      </c>
      <c r="F197" s="19" t="str">
        <f>A197&amp;B197&amp;C197&amp;E197</f>
        <v>JoanneFrancoFMILLENNIUM RUNNING</v>
      </c>
      <c r="G197" s="22">
        <f>SUMIF('Aviation 4M'!$F$2:$F$300,$F197,'Aviation 4M'!$J$2:$J$300)</f>
        <v>0</v>
      </c>
      <c r="H197" s="22">
        <f>SUMIF('Capital City Classic'!$F$2:$F$300,$F197,'Capital City Classic'!$J$2:$J$300)</f>
        <v>0</v>
      </c>
      <c r="I197" s="22">
        <f>SUMIF('Auburn 10M'!$F$2:$F$300,$F197,'Auburn 10M'!$J$2:$J$300)</f>
        <v>1</v>
      </c>
      <c r="J197" s="22">
        <f>SUMIF('Tiger 12K'!$F$2:$F$300,$F197,'Tiger 12K'!$J$2:$J$300)</f>
        <v>0</v>
      </c>
      <c r="K197" s="24">
        <f>SUM(G197:J197)</f>
        <v>1</v>
      </c>
    </row>
    <row r="198" spans="1:11" x14ac:dyDescent="0.3">
      <c r="A198" t="s">
        <v>330</v>
      </c>
      <c r="B198" t="s">
        <v>207</v>
      </c>
      <c r="C198" t="s">
        <v>34</v>
      </c>
      <c r="D198">
        <v>58</v>
      </c>
      <c r="E198" s="2" t="s">
        <v>17</v>
      </c>
      <c r="F198" s="19" t="str">
        <f>A198&amp;B198&amp;C198&amp;E198</f>
        <v>LaurelBaermanFMILLENNIUM RUNNING</v>
      </c>
      <c r="G198" s="22">
        <f>SUMIF('Aviation 4M'!$F$2:$F$300,$F198,'Aviation 4M'!$J$2:$J$300)</f>
        <v>0</v>
      </c>
      <c r="H198" s="22">
        <f>SUMIF('Capital City Classic'!$F$2:$F$300,$F198,'Capital City Classic'!$J$2:$J$300)</f>
        <v>1</v>
      </c>
      <c r="I198" s="22">
        <f>SUMIF('Auburn 10M'!$F$2:$F$300,$F198,'Auburn 10M'!$J$2:$J$300)</f>
        <v>0</v>
      </c>
      <c r="J198" s="22">
        <f>SUMIF('Tiger 12K'!$F$2:$F$300,$F198,'Tiger 12K'!$J$2:$J$300)</f>
        <v>0</v>
      </c>
      <c r="K198" s="24">
        <f>SUM(G198:J198)</f>
        <v>1</v>
      </c>
    </row>
    <row r="199" spans="1:11" x14ac:dyDescent="0.3">
      <c r="A199" s="3" t="s">
        <v>566</v>
      </c>
      <c r="B199" s="3" t="s">
        <v>567</v>
      </c>
      <c r="C199" s="3" t="s">
        <v>34</v>
      </c>
      <c r="D199" s="3">
        <v>60</v>
      </c>
      <c r="E199" s="2" t="s">
        <v>17</v>
      </c>
      <c r="F199" s="19" t="str">
        <f>A199&amp;B199&amp;C199&amp;E199</f>
        <v>TerriFournierFMILLENNIUM RUNNING</v>
      </c>
      <c r="G199" s="22">
        <f>SUMIF('Aviation 4M'!$F$2:$F$300,$F199,'Aviation 4M'!$J$2:$J$300)</f>
        <v>0</v>
      </c>
      <c r="H199" s="22">
        <f>SUMIF('Capital City Classic'!$F$2:$F$300,$F199,'Capital City Classic'!$J$2:$J$300)</f>
        <v>0</v>
      </c>
      <c r="I199" s="22">
        <f>SUMIF('Auburn 10M'!$F$2:$F$300,$F199,'Auburn 10M'!$J$2:$J$300)</f>
        <v>1</v>
      </c>
      <c r="J199" s="22">
        <f>SUMIF('Tiger 12K'!$F$2:$F$300,$F199,'Tiger 12K'!$J$2:$J$300)</f>
        <v>0</v>
      </c>
      <c r="K199" s="24">
        <f>SUM(G199:J199)</f>
        <v>1</v>
      </c>
    </row>
    <row r="200" spans="1:11" x14ac:dyDescent="0.3">
      <c r="A200" s="3" t="s">
        <v>110</v>
      </c>
      <c r="B200" s="3" t="s">
        <v>513</v>
      </c>
      <c r="C200" s="3" t="s">
        <v>34</v>
      </c>
      <c r="D200" s="3">
        <v>65</v>
      </c>
      <c r="E200" s="2" t="s">
        <v>17</v>
      </c>
      <c r="F200" s="19" t="str">
        <f>A200&amp;B200&amp;C200&amp;E200</f>
        <v>KimMacdonald-ConillFMILLENNIUM RUNNING</v>
      </c>
      <c r="G200" s="22">
        <f>SUMIF('Aviation 4M'!$F$2:$F$300,$F200,'Aviation 4M'!$J$2:$J$300)</f>
        <v>0</v>
      </c>
      <c r="H200" s="22">
        <f>SUMIF('Capital City Classic'!$F$2:$F$300,$F200,'Capital City Classic'!$J$2:$J$300)</f>
        <v>0</v>
      </c>
      <c r="I200" s="22">
        <f>SUMIF('Auburn 10M'!$F$2:$F$300,$F200,'Auburn 10M'!$J$2:$J$300)</f>
        <v>1</v>
      </c>
      <c r="J200" s="22">
        <f>SUMIF('Tiger 12K'!$F$2:$F$300,$F200,'Tiger 12K'!$J$2:$J$300)</f>
        <v>0</v>
      </c>
      <c r="K200" s="24">
        <f>SUM(G200:J200)</f>
        <v>1</v>
      </c>
    </row>
    <row r="201" spans="1:11" x14ac:dyDescent="0.3">
      <c r="A201" s="3" t="s">
        <v>509</v>
      </c>
      <c r="B201" s="3" t="s">
        <v>510</v>
      </c>
      <c r="C201" s="3" t="s">
        <v>34</v>
      </c>
      <c r="D201" s="3">
        <v>70</v>
      </c>
      <c r="E201" s="2" t="s">
        <v>17</v>
      </c>
      <c r="F201" s="19" t="str">
        <f>A201&amp;B201&amp;C201&amp;E201</f>
        <v>KathyRouxFMILLENNIUM RUNNING</v>
      </c>
      <c r="G201" s="22">
        <f>SUMIF('Aviation 4M'!$F$2:$F$300,$F201,'Aviation 4M'!$J$2:$J$300)</f>
        <v>0</v>
      </c>
      <c r="H201" s="22">
        <f>SUMIF('Capital City Classic'!$F$2:$F$300,$F201,'Capital City Classic'!$J$2:$J$300)</f>
        <v>0</v>
      </c>
      <c r="I201" s="22">
        <f>SUMIF('Auburn 10M'!$F$2:$F$300,$F201,'Auburn 10M'!$J$2:$J$300)</f>
        <v>1</v>
      </c>
      <c r="J201" s="22">
        <f>SUMIF('Tiger 12K'!$F$2:$F$300,$F201,'Tiger 12K'!$J$2:$J$300)</f>
        <v>0</v>
      </c>
      <c r="K201" s="24">
        <f>SUM(G201:J201)</f>
        <v>1</v>
      </c>
    </row>
    <row r="202" spans="1:11" x14ac:dyDescent="0.3">
      <c r="F202" s="19"/>
      <c r="G202" s="22"/>
      <c r="H202" s="22"/>
      <c r="I202" s="22"/>
      <c r="J202" s="22"/>
      <c r="K202" s="24"/>
    </row>
    <row r="203" spans="1:11" x14ac:dyDescent="0.3">
      <c r="A203"/>
      <c r="B203"/>
      <c r="C203"/>
      <c r="F203" s="19"/>
      <c r="G203" s="22"/>
      <c r="H203" s="22"/>
      <c r="I203" s="22"/>
      <c r="J203" s="22"/>
      <c r="K203" s="24"/>
    </row>
    <row r="204" spans="1:11" x14ac:dyDescent="0.3">
      <c r="A204"/>
      <c r="B204"/>
      <c r="C204"/>
      <c r="F204" s="19"/>
      <c r="G204" s="22"/>
      <c r="H204" s="22"/>
      <c r="I204" s="22"/>
      <c r="J204" s="22"/>
      <c r="K204" s="24"/>
    </row>
    <row r="205" spans="1:11" x14ac:dyDescent="0.3">
      <c r="A205"/>
      <c r="B205"/>
      <c r="C205"/>
      <c r="F205" s="19"/>
      <c r="G205" s="22"/>
      <c r="H205" s="22"/>
      <c r="I205" s="22"/>
      <c r="J205" s="22"/>
      <c r="K205" s="24"/>
    </row>
    <row r="206" spans="1:11" x14ac:dyDescent="0.3">
      <c r="A206"/>
      <c r="B206"/>
      <c r="C206"/>
      <c r="F206" s="19"/>
      <c r="G206" s="22"/>
      <c r="H206" s="22"/>
      <c r="I206" s="22"/>
      <c r="J206" s="22"/>
      <c r="K206" s="24"/>
    </row>
    <row r="207" spans="1:11" x14ac:dyDescent="0.3">
      <c r="F207" s="19"/>
      <c r="G207" s="22"/>
      <c r="H207" s="22"/>
      <c r="I207" s="22"/>
      <c r="J207" s="22"/>
      <c r="K207" s="24"/>
    </row>
    <row r="208" spans="1:11" x14ac:dyDescent="0.3">
      <c r="F208" s="20"/>
      <c r="G208" s="22"/>
      <c r="H208" s="22"/>
      <c r="I208" s="22"/>
      <c r="J208" s="22"/>
      <c r="K208" s="24"/>
    </row>
    <row r="209" spans="1:11" x14ac:dyDescent="0.3">
      <c r="A209"/>
      <c r="B209"/>
      <c r="C209"/>
      <c r="F209" s="19"/>
      <c r="G209" s="22"/>
      <c r="H209" s="22"/>
      <c r="I209" s="22"/>
      <c r="J209" s="22"/>
      <c r="K209" s="24"/>
    </row>
    <row r="210" spans="1:11" x14ac:dyDescent="0.3">
      <c r="A210"/>
      <c r="B210"/>
      <c r="C210"/>
      <c r="E210"/>
      <c r="F210" s="19"/>
      <c r="G210" s="22"/>
      <c r="H210" s="22"/>
      <c r="I210" s="22"/>
      <c r="J210" s="22"/>
      <c r="K210" s="24"/>
    </row>
    <row r="211" spans="1:11" x14ac:dyDescent="0.3">
      <c r="A211"/>
      <c r="B211"/>
      <c r="C211"/>
      <c r="F211" s="19"/>
      <c r="G211" s="22"/>
      <c r="H211" s="22"/>
      <c r="I211" s="22"/>
      <c r="J211" s="22"/>
      <c r="K211" s="24"/>
    </row>
    <row r="212" spans="1:11" x14ac:dyDescent="0.3">
      <c r="A212"/>
      <c r="B212"/>
      <c r="C212"/>
      <c r="D212"/>
      <c r="E212"/>
      <c r="F212" s="19"/>
      <c r="G212" s="22"/>
      <c r="H212" s="22"/>
      <c r="I212" s="22"/>
      <c r="J212" s="22"/>
      <c r="K212" s="24"/>
    </row>
    <row r="213" spans="1:11" x14ac:dyDescent="0.3">
      <c r="C213" s="33"/>
      <c r="D213" s="33"/>
      <c r="E213" s="33"/>
      <c r="F213" s="19"/>
      <c r="G213" s="22"/>
      <c r="H213" s="22"/>
      <c r="I213" s="22"/>
      <c r="J213" s="22"/>
      <c r="K213" s="24"/>
    </row>
    <row r="214" spans="1:11" x14ac:dyDescent="0.3">
      <c r="A214"/>
      <c r="B214"/>
      <c r="C214"/>
      <c r="D214"/>
      <c r="E214"/>
      <c r="F214" s="19"/>
      <c r="G214" s="22"/>
      <c r="H214" s="22"/>
      <c r="I214" s="22"/>
      <c r="J214" s="22"/>
      <c r="K214" s="24"/>
    </row>
    <row r="215" spans="1:11" x14ac:dyDescent="0.3">
      <c r="A215"/>
      <c r="B215"/>
      <c r="C215"/>
      <c r="F215" s="19"/>
      <c r="G215" s="22"/>
      <c r="H215" s="22"/>
      <c r="I215" s="22"/>
      <c r="J215" s="22"/>
      <c r="K215" s="24"/>
    </row>
    <row r="216" spans="1:11" x14ac:dyDescent="0.3">
      <c r="A216"/>
      <c r="B216"/>
      <c r="C216"/>
      <c r="D216"/>
      <c r="E216"/>
      <c r="F216" s="19"/>
      <c r="G216" s="22"/>
      <c r="H216" s="22"/>
      <c r="I216" s="22"/>
      <c r="J216" s="22"/>
      <c r="K216" s="24"/>
    </row>
    <row r="217" spans="1:11" x14ac:dyDescent="0.3">
      <c r="A217"/>
      <c r="B217"/>
      <c r="C217"/>
      <c r="D217"/>
      <c r="E217"/>
      <c r="F217" s="19"/>
      <c r="G217" s="22"/>
      <c r="H217" s="22"/>
      <c r="I217" s="22"/>
      <c r="J217" s="22"/>
      <c r="K217" s="24"/>
    </row>
    <row r="218" spans="1:11" x14ac:dyDescent="0.3">
      <c r="F218" s="20"/>
      <c r="G218" s="22"/>
      <c r="H218" s="22"/>
      <c r="I218" s="22"/>
      <c r="J218" s="22"/>
      <c r="K218" s="24"/>
    </row>
    <row r="219" spans="1:11" x14ac:dyDescent="0.3">
      <c r="A219"/>
      <c r="B219"/>
      <c r="C219"/>
      <c r="D219"/>
      <c r="E219"/>
      <c r="F219" s="19"/>
      <c r="G219" s="22"/>
      <c r="H219" s="22"/>
      <c r="I219" s="22"/>
      <c r="J219" s="22"/>
      <c r="K219" s="24"/>
    </row>
    <row r="220" spans="1:11" x14ac:dyDescent="0.3">
      <c r="F220" s="19"/>
      <c r="G220" s="22"/>
      <c r="H220" s="22"/>
      <c r="I220" s="22"/>
      <c r="J220" s="22"/>
      <c r="K220" s="24"/>
    </row>
    <row r="221" spans="1:11" x14ac:dyDescent="0.3">
      <c r="A221"/>
      <c r="B221"/>
      <c r="C221"/>
      <c r="D221"/>
      <c r="E221"/>
      <c r="F221" s="19"/>
      <c r="G221" s="22"/>
      <c r="H221" s="22"/>
      <c r="I221" s="22"/>
      <c r="J221" s="22"/>
      <c r="K221" s="24"/>
    </row>
    <row r="222" spans="1:11" x14ac:dyDescent="0.3">
      <c r="A222"/>
      <c r="B222"/>
      <c r="C222"/>
      <c r="D222"/>
      <c r="E222"/>
      <c r="F222" s="19"/>
      <c r="G222" s="22"/>
      <c r="H222" s="22"/>
      <c r="I222" s="22"/>
      <c r="J222" s="22"/>
      <c r="K222" s="24"/>
    </row>
    <row r="223" spans="1:11" x14ac:dyDescent="0.3">
      <c r="A223"/>
      <c r="B223"/>
      <c r="C223"/>
      <c r="D223"/>
      <c r="E223"/>
      <c r="F223" s="19"/>
      <c r="G223" s="22"/>
      <c r="H223" s="22"/>
      <c r="I223" s="22"/>
      <c r="J223" s="22"/>
      <c r="K223" s="24"/>
    </row>
    <row r="224" spans="1:11" x14ac:dyDescent="0.3">
      <c r="A224"/>
      <c r="B224"/>
      <c r="C224"/>
      <c r="D224"/>
      <c r="E224"/>
      <c r="F224" s="19"/>
      <c r="G224" s="22"/>
      <c r="H224" s="22"/>
      <c r="I224" s="22"/>
      <c r="J224" s="22"/>
      <c r="K224" s="24"/>
    </row>
    <row r="225" spans="1:11" x14ac:dyDescent="0.3">
      <c r="A225"/>
      <c r="B225"/>
      <c r="C225"/>
      <c r="D225"/>
      <c r="E225"/>
      <c r="F225" s="19"/>
      <c r="G225" s="22"/>
      <c r="H225" s="22"/>
      <c r="I225" s="22"/>
      <c r="J225" s="22"/>
      <c r="K225" s="24"/>
    </row>
    <row r="226" spans="1:11" x14ac:dyDescent="0.3">
      <c r="A226"/>
      <c r="B226"/>
      <c r="C226"/>
      <c r="D226"/>
      <c r="E226"/>
      <c r="F226" s="19"/>
      <c r="G226" s="22"/>
      <c r="H226" s="22"/>
      <c r="I226" s="22"/>
      <c r="J226" s="22"/>
      <c r="K226" s="24"/>
    </row>
    <row r="227" spans="1:11" x14ac:dyDescent="0.3">
      <c r="A227"/>
      <c r="B227"/>
      <c r="C227"/>
      <c r="D227"/>
      <c r="E227"/>
      <c r="F227" s="19"/>
      <c r="G227" s="22"/>
      <c r="H227" s="22"/>
      <c r="I227" s="22"/>
      <c r="J227" s="22"/>
      <c r="K227" s="24"/>
    </row>
    <row r="228" spans="1:11" x14ac:dyDescent="0.3">
      <c r="A228"/>
      <c r="B228"/>
      <c r="C228"/>
      <c r="D228"/>
      <c r="E228"/>
      <c r="F228" s="19"/>
      <c r="G228" s="22"/>
      <c r="H228" s="22"/>
      <c r="I228" s="22"/>
      <c r="J228" s="22"/>
      <c r="K228" s="24"/>
    </row>
    <row r="229" spans="1:11" x14ac:dyDescent="0.3">
      <c r="A229"/>
      <c r="B229"/>
      <c r="C229"/>
      <c r="D229"/>
      <c r="E229"/>
      <c r="F229" s="19"/>
      <c r="G229" s="22"/>
      <c r="H229" s="22"/>
      <c r="I229" s="22"/>
      <c r="J229" s="22"/>
      <c r="K229" s="24"/>
    </row>
    <row r="230" spans="1:11" x14ac:dyDescent="0.3">
      <c r="A230"/>
      <c r="B230"/>
      <c r="C230"/>
      <c r="D230"/>
      <c r="E230"/>
      <c r="F230" s="19"/>
      <c r="G230" s="22"/>
      <c r="H230" s="22"/>
      <c r="I230" s="22"/>
      <c r="J230" s="22"/>
      <c r="K230" s="24"/>
    </row>
    <row r="231" spans="1:11" x14ac:dyDescent="0.3">
      <c r="E231"/>
      <c r="F231" s="19"/>
      <c r="G231" s="22"/>
      <c r="H231" s="22"/>
      <c r="I231" s="22"/>
      <c r="J231" s="22"/>
      <c r="K231" s="24"/>
    </row>
    <row r="232" spans="1:11" x14ac:dyDescent="0.3">
      <c r="A232"/>
      <c r="B232"/>
      <c r="C232"/>
      <c r="D232"/>
      <c r="E232"/>
      <c r="F232" s="19"/>
      <c r="G232" s="22"/>
      <c r="H232" s="22"/>
      <c r="I232" s="22"/>
      <c r="J232" s="22"/>
      <c r="K232" s="24"/>
    </row>
    <row r="233" spans="1:11" x14ac:dyDescent="0.3">
      <c r="A233"/>
      <c r="B233"/>
      <c r="C233"/>
      <c r="D233"/>
      <c r="E233"/>
      <c r="F233" s="19"/>
      <c r="G233" s="22"/>
      <c r="H233" s="22"/>
      <c r="I233" s="22"/>
      <c r="J233" s="22"/>
      <c r="K233" s="24"/>
    </row>
    <row r="234" spans="1:11" x14ac:dyDescent="0.3">
      <c r="F234" s="19"/>
      <c r="G234" s="22"/>
      <c r="H234" s="22"/>
      <c r="I234" s="22"/>
      <c r="J234" s="22"/>
      <c r="K234" s="24"/>
    </row>
    <row r="235" spans="1:11" x14ac:dyDescent="0.3">
      <c r="F235" s="19"/>
      <c r="G235" s="22"/>
      <c r="H235" s="22"/>
      <c r="I235" s="22"/>
      <c r="J235" s="22"/>
      <c r="K235" s="24"/>
    </row>
    <row r="236" spans="1:11" x14ac:dyDescent="0.3">
      <c r="F236" s="19"/>
      <c r="G236" s="22"/>
      <c r="H236" s="22"/>
      <c r="I236" s="22"/>
      <c r="J236" s="22"/>
      <c r="K236" s="24"/>
    </row>
    <row r="237" spans="1:11" x14ac:dyDescent="0.3">
      <c r="F237" s="19"/>
      <c r="G237" s="22"/>
      <c r="H237" s="22"/>
      <c r="I237" s="22"/>
      <c r="J237" s="22"/>
      <c r="K237" s="24"/>
    </row>
    <row r="238" spans="1:11" x14ac:dyDescent="0.3">
      <c r="F238" s="19"/>
      <c r="G238" s="22"/>
      <c r="H238" s="22"/>
      <c r="I238" s="22"/>
      <c r="J238" s="22"/>
      <c r="K238" s="24"/>
    </row>
    <row r="239" spans="1:11" x14ac:dyDescent="0.3">
      <c r="F239" s="19"/>
      <c r="G239" s="22"/>
      <c r="H239" s="22"/>
      <c r="I239" s="22"/>
      <c r="J239" s="22"/>
      <c r="K239" s="24"/>
    </row>
    <row r="240" spans="1:11" x14ac:dyDescent="0.3">
      <c r="F240" s="20"/>
      <c r="G240" s="22"/>
      <c r="H240" s="22"/>
      <c r="I240" s="22"/>
      <c r="J240" s="22"/>
      <c r="K240" s="24"/>
    </row>
    <row r="241" spans="1:11" x14ac:dyDescent="0.3">
      <c r="A241"/>
      <c r="B241"/>
      <c r="C241"/>
      <c r="D241"/>
      <c r="E241"/>
      <c r="F241" s="19"/>
      <c r="G241" s="22"/>
      <c r="H241" s="22"/>
      <c r="I241" s="22"/>
      <c r="J241" s="22"/>
      <c r="K241" s="24"/>
    </row>
    <row r="242" spans="1:11" x14ac:dyDescent="0.3">
      <c r="F242" s="19"/>
      <c r="G242" s="22"/>
      <c r="H242" s="22"/>
      <c r="I242" s="22"/>
      <c r="J242" s="22"/>
      <c r="K242" s="24"/>
    </row>
    <row r="243" spans="1:11" x14ac:dyDescent="0.3">
      <c r="A243"/>
      <c r="B243"/>
      <c r="C243"/>
      <c r="D243"/>
      <c r="E243"/>
      <c r="F243" s="19"/>
      <c r="G243" s="22"/>
      <c r="H243" s="22"/>
      <c r="I243" s="22"/>
      <c r="J243" s="22"/>
      <c r="K243" s="24"/>
    </row>
    <row r="244" spans="1:11" x14ac:dyDescent="0.3">
      <c r="A244"/>
      <c r="B244"/>
      <c r="C244"/>
      <c r="D244"/>
      <c r="E244"/>
      <c r="F244" s="19"/>
      <c r="G244" s="22"/>
      <c r="H244" s="22"/>
      <c r="I244" s="22"/>
      <c r="J244" s="22"/>
      <c r="K244" s="24"/>
    </row>
    <row r="245" spans="1:11" x14ac:dyDescent="0.3">
      <c r="A245"/>
      <c r="B245"/>
      <c r="C245"/>
      <c r="D245"/>
      <c r="E245"/>
      <c r="F245" s="19"/>
      <c r="G245" s="22"/>
      <c r="H245" s="22"/>
      <c r="I245" s="22"/>
      <c r="J245" s="22"/>
      <c r="K245" s="24"/>
    </row>
    <row r="246" spans="1:11" x14ac:dyDescent="0.3">
      <c r="A246"/>
      <c r="B246"/>
      <c r="C246"/>
      <c r="D246"/>
      <c r="E246"/>
      <c r="F246" s="19"/>
      <c r="G246" s="22"/>
      <c r="H246" s="22"/>
      <c r="I246" s="22"/>
      <c r="J246" s="22"/>
      <c r="K246" s="24"/>
    </row>
    <row r="247" spans="1:11" x14ac:dyDescent="0.3">
      <c r="A247"/>
      <c r="B247"/>
      <c r="C247"/>
      <c r="D247"/>
      <c r="F247" s="19"/>
      <c r="G247" s="22"/>
      <c r="H247" s="22"/>
      <c r="I247" s="22"/>
      <c r="J247" s="22"/>
      <c r="K247" s="24"/>
    </row>
    <row r="248" spans="1:11" x14ac:dyDescent="0.3">
      <c r="A248"/>
      <c r="B248"/>
      <c r="C248"/>
      <c r="D248"/>
      <c r="E248"/>
      <c r="F248" s="19"/>
      <c r="G248" s="22"/>
      <c r="H248" s="22"/>
      <c r="I248" s="22"/>
      <c r="J248" s="22"/>
      <c r="K248" s="24"/>
    </row>
    <row r="249" spans="1:11" x14ac:dyDescent="0.3">
      <c r="F249" s="19"/>
      <c r="G249" s="22"/>
      <c r="H249" s="22"/>
      <c r="I249" s="22"/>
      <c r="J249" s="22"/>
      <c r="K249" s="24"/>
    </row>
    <row r="250" spans="1:11" x14ac:dyDescent="0.3">
      <c r="A250"/>
      <c r="B250"/>
      <c r="C250"/>
      <c r="D250"/>
      <c r="E250"/>
      <c r="F250" s="19"/>
      <c r="G250" s="22"/>
      <c r="H250" s="22"/>
      <c r="I250" s="22"/>
      <c r="J250" s="22"/>
      <c r="K250" s="24"/>
    </row>
    <row r="251" spans="1:11" x14ac:dyDescent="0.3">
      <c r="F251" s="19"/>
      <c r="G251" s="22"/>
      <c r="H251" s="22"/>
      <c r="I251" s="22"/>
      <c r="J251" s="22"/>
      <c r="K251" s="24"/>
    </row>
    <row r="252" spans="1:11" x14ac:dyDescent="0.3">
      <c r="F252" s="19"/>
      <c r="G252" s="22"/>
      <c r="H252" s="22"/>
      <c r="I252" s="22"/>
      <c r="J252" s="22"/>
      <c r="K252" s="24"/>
    </row>
    <row r="253" spans="1:11" x14ac:dyDescent="0.3">
      <c r="A253"/>
      <c r="B253"/>
      <c r="C253"/>
      <c r="D253"/>
      <c r="E253"/>
      <c r="F253" s="19"/>
      <c r="G253" s="22"/>
      <c r="H253" s="22"/>
      <c r="I253" s="22"/>
      <c r="J253" s="22"/>
      <c r="K253" s="24"/>
    </row>
    <row r="254" spans="1:11" x14ac:dyDescent="0.3">
      <c r="A254"/>
      <c r="B254"/>
      <c r="C254"/>
      <c r="E254" s="2"/>
      <c r="F254" s="19"/>
      <c r="G254" s="22"/>
      <c r="H254" s="22"/>
      <c r="I254" s="22"/>
      <c r="J254" s="22"/>
      <c r="K254" s="24"/>
    </row>
    <row r="255" spans="1:11" x14ac:dyDescent="0.3">
      <c r="F255" s="19"/>
      <c r="G255" s="22"/>
      <c r="H255" s="22"/>
      <c r="I255" s="22"/>
      <c r="J255" s="22"/>
      <c r="K255" s="24"/>
    </row>
    <row r="256" spans="1:11" x14ac:dyDescent="0.3">
      <c r="F256" s="19"/>
      <c r="G256" s="22"/>
      <c r="H256" s="22"/>
      <c r="I256" s="22"/>
      <c r="J256" s="22"/>
      <c r="K256" s="24"/>
    </row>
    <row r="257" spans="1:11" x14ac:dyDescent="0.3">
      <c r="A257"/>
      <c r="B257"/>
      <c r="C257"/>
      <c r="D257"/>
      <c r="E257"/>
      <c r="F257" s="19"/>
      <c r="G257" s="22"/>
      <c r="H257" s="22"/>
      <c r="I257" s="22"/>
      <c r="J257" s="22"/>
      <c r="K257" s="24"/>
    </row>
    <row r="258" spans="1:11" x14ac:dyDescent="0.3">
      <c r="F258" s="19"/>
      <c r="G258" s="22"/>
      <c r="H258" s="22"/>
      <c r="I258" s="22"/>
      <c r="J258" s="22"/>
      <c r="K258" s="24"/>
    </row>
    <row r="259" spans="1:11" x14ac:dyDescent="0.3">
      <c r="F259" s="19"/>
      <c r="G259" s="22"/>
      <c r="H259" s="22"/>
      <c r="I259" s="22"/>
      <c r="J259" s="22"/>
      <c r="K259" s="24"/>
    </row>
    <row r="260" spans="1:11" x14ac:dyDescent="0.3">
      <c r="F260" s="19"/>
      <c r="G260" s="22"/>
      <c r="H260" s="22"/>
      <c r="I260" s="22"/>
      <c r="J260" s="22"/>
      <c r="K260" s="24"/>
    </row>
    <row r="261" spans="1:11" x14ac:dyDescent="0.3">
      <c r="F261" s="19"/>
      <c r="G261" s="22"/>
      <c r="H261" s="22"/>
      <c r="I261" s="22"/>
      <c r="J261" s="22"/>
      <c r="K261" s="24"/>
    </row>
    <row r="262" spans="1:11" x14ac:dyDescent="0.3">
      <c r="F262" s="19"/>
      <c r="G262" s="22"/>
      <c r="H262" s="22"/>
      <c r="I262" s="22"/>
      <c r="J262" s="22"/>
      <c r="K262" s="24"/>
    </row>
    <row r="263" spans="1:11" x14ac:dyDescent="0.3">
      <c r="A263"/>
      <c r="B263"/>
      <c r="C263"/>
      <c r="F263" s="19"/>
      <c r="G263" s="22"/>
      <c r="H263" s="22"/>
      <c r="I263" s="22"/>
      <c r="J263" s="22"/>
      <c r="K263" s="24"/>
    </row>
    <row r="264" spans="1:11" x14ac:dyDescent="0.3">
      <c r="A264"/>
      <c r="B264"/>
      <c r="C264"/>
      <c r="D264"/>
      <c r="E264"/>
      <c r="F264" s="19"/>
      <c r="G264" s="22"/>
      <c r="H264" s="22"/>
      <c r="I264" s="22"/>
      <c r="J264" s="22"/>
      <c r="K264" s="24"/>
    </row>
    <row r="265" spans="1:11" x14ac:dyDescent="0.3">
      <c r="A265"/>
      <c r="B265"/>
      <c r="C265"/>
      <c r="D265"/>
      <c r="E265"/>
      <c r="F265" s="19"/>
      <c r="G265" s="22"/>
      <c r="H265" s="22"/>
      <c r="I265" s="22"/>
      <c r="J265" s="22"/>
      <c r="K265" s="24"/>
    </row>
    <row r="266" spans="1:11" x14ac:dyDescent="0.3">
      <c r="A266"/>
      <c r="B266"/>
      <c r="C266"/>
      <c r="D266"/>
      <c r="E266"/>
      <c r="F266" s="19"/>
      <c r="G266" s="22"/>
      <c r="H266" s="22"/>
      <c r="I266" s="22"/>
      <c r="J266" s="22"/>
      <c r="K266" s="24"/>
    </row>
    <row r="267" spans="1:11" x14ac:dyDescent="0.3">
      <c r="F267" s="19"/>
      <c r="G267" s="22"/>
      <c r="H267" s="22"/>
      <c r="I267" s="22"/>
      <c r="J267" s="22"/>
      <c r="K267" s="24"/>
    </row>
    <row r="268" spans="1:11" x14ac:dyDescent="0.3">
      <c r="F268" s="19"/>
      <c r="G268" s="22"/>
      <c r="H268" s="22"/>
      <c r="I268" s="22"/>
      <c r="J268" s="22"/>
      <c r="K268" s="24"/>
    </row>
    <row r="269" spans="1:11" x14ac:dyDescent="0.3">
      <c r="F269" s="19"/>
      <c r="G269" s="22"/>
      <c r="H269" s="22"/>
      <c r="I269" s="22"/>
      <c r="J269" s="22"/>
      <c r="K269" s="24"/>
    </row>
    <row r="270" spans="1:11" x14ac:dyDescent="0.3">
      <c r="E270"/>
      <c r="F270" s="19"/>
      <c r="G270" s="22"/>
      <c r="H270" s="22"/>
      <c r="I270" s="22"/>
      <c r="J270" s="22"/>
      <c r="K270" s="24"/>
    </row>
    <row r="271" spans="1:11" x14ac:dyDescent="0.3">
      <c r="F271" s="19"/>
      <c r="G271" s="22"/>
      <c r="H271" s="22"/>
      <c r="I271" s="22"/>
      <c r="J271" s="22"/>
      <c r="K271" s="24"/>
    </row>
    <row r="272" spans="1:11" x14ac:dyDescent="0.3">
      <c r="A272"/>
      <c r="B272"/>
      <c r="C272"/>
      <c r="F272" s="19"/>
      <c r="G272" s="22"/>
      <c r="H272" s="22"/>
      <c r="I272" s="22"/>
      <c r="J272" s="22"/>
      <c r="K272" s="24"/>
    </row>
    <row r="273" spans="1:11" x14ac:dyDescent="0.3">
      <c r="A273"/>
      <c r="B273"/>
      <c r="C273"/>
      <c r="F273" s="19"/>
      <c r="G273" s="22"/>
      <c r="H273" s="22"/>
      <c r="I273" s="22"/>
      <c r="J273" s="22"/>
      <c r="K273" s="24"/>
    </row>
    <row r="274" spans="1:11" x14ac:dyDescent="0.3">
      <c r="F274" s="19"/>
      <c r="G274" s="22"/>
      <c r="H274" s="22"/>
      <c r="I274" s="22"/>
      <c r="J274" s="22"/>
      <c r="K274" s="24"/>
    </row>
    <row r="275" spans="1:11" x14ac:dyDescent="0.3">
      <c r="F275" s="19"/>
      <c r="G275" s="22"/>
      <c r="H275" s="22"/>
      <c r="I275" s="22"/>
      <c r="J275" s="22"/>
      <c r="K275" s="24"/>
    </row>
    <row r="276" spans="1:11" x14ac:dyDescent="0.3">
      <c r="F276" s="19"/>
      <c r="G276" s="22"/>
      <c r="H276" s="22"/>
      <c r="I276" s="22"/>
      <c r="J276" s="22"/>
      <c r="K276" s="24"/>
    </row>
    <row r="277" spans="1:11" x14ac:dyDescent="0.3">
      <c r="A277"/>
      <c r="B277"/>
      <c r="C277"/>
      <c r="D277"/>
      <c r="E277"/>
      <c r="F277" s="19"/>
      <c r="G277" s="22"/>
      <c r="H277" s="22"/>
      <c r="I277" s="22"/>
      <c r="J277" s="22"/>
      <c r="K277" s="24"/>
    </row>
    <row r="278" spans="1:11" x14ac:dyDescent="0.3">
      <c r="F278" s="19"/>
      <c r="G278" s="22"/>
      <c r="H278" s="22"/>
      <c r="I278" s="22"/>
      <c r="J278" s="22"/>
      <c r="K278" s="24"/>
    </row>
    <row r="279" spans="1:11" x14ac:dyDescent="0.3">
      <c r="A279"/>
      <c r="B279"/>
      <c r="C279"/>
      <c r="F279" s="19"/>
      <c r="G279" s="22"/>
      <c r="H279" s="22"/>
      <c r="I279" s="22"/>
      <c r="J279" s="22"/>
      <c r="K279" s="24"/>
    </row>
    <row r="280" spans="1:11" x14ac:dyDescent="0.3">
      <c r="F280" s="19"/>
      <c r="G280" s="22"/>
      <c r="H280" s="22"/>
      <c r="I280" s="22"/>
      <c r="J280" s="22"/>
      <c r="K280" s="24"/>
    </row>
    <row r="281" spans="1:11" x14ac:dyDescent="0.3">
      <c r="A281"/>
      <c r="B281"/>
      <c r="C281"/>
      <c r="F281" s="19"/>
      <c r="G281" s="22"/>
      <c r="H281" s="22"/>
      <c r="I281" s="22"/>
      <c r="J281" s="22"/>
      <c r="K281" s="24"/>
    </row>
    <row r="282" spans="1:11" x14ac:dyDescent="0.3">
      <c r="A282"/>
      <c r="B282"/>
      <c r="C282"/>
      <c r="F282" s="19"/>
      <c r="G282" s="22"/>
      <c r="H282" s="22"/>
      <c r="I282" s="22"/>
      <c r="J282" s="22"/>
      <c r="K282" s="24"/>
    </row>
    <row r="283" spans="1:11" x14ac:dyDescent="0.3">
      <c r="F283" s="19"/>
      <c r="G283" s="22"/>
      <c r="H283" s="22"/>
      <c r="I283" s="22"/>
      <c r="J283" s="22"/>
      <c r="K283" s="24"/>
    </row>
    <row r="284" spans="1:11" x14ac:dyDescent="0.3">
      <c r="A284"/>
      <c r="B284"/>
      <c r="C284"/>
      <c r="D284"/>
      <c r="E284"/>
      <c r="F284" s="19"/>
      <c r="G284" s="22"/>
      <c r="H284" s="22"/>
      <c r="I284" s="22"/>
      <c r="J284" s="22"/>
      <c r="K284" s="24"/>
    </row>
    <row r="285" spans="1:11" x14ac:dyDescent="0.3">
      <c r="A285"/>
      <c r="B285"/>
      <c r="C285"/>
      <c r="D285"/>
      <c r="E285"/>
      <c r="F285" s="19"/>
      <c r="G285" s="22"/>
      <c r="H285" s="22"/>
      <c r="I285" s="22"/>
      <c r="J285" s="22"/>
      <c r="K285" s="24"/>
    </row>
    <row r="286" spans="1:11" x14ac:dyDescent="0.3">
      <c r="A286"/>
      <c r="B286"/>
      <c r="C286"/>
      <c r="D286"/>
      <c r="E286"/>
      <c r="F286" s="19"/>
      <c r="G286" s="22"/>
      <c r="H286" s="22"/>
      <c r="I286" s="22"/>
      <c r="J286" s="22"/>
      <c r="K286" s="24"/>
    </row>
    <row r="287" spans="1:11" x14ac:dyDescent="0.3">
      <c r="A287"/>
      <c r="B287"/>
      <c r="C287"/>
      <c r="E287" s="2"/>
      <c r="F287" s="19"/>
      <c r="G287" s="22"/>
      <c r="H287" s="22"/>
      <c r="I287" s="22"/>
      <c r="J287" s="22"/>
      <c r="K287" s="24"/>
    </row>
    <row r="288" spans="1:11" x14ac:dyDescent="0.3">
      <c r="F288" s="19"/>
      <c r="G288" s="22"/>
      <c r="H288" s="22"/>
      <c r="I288" s="22"/>
      <c r="J288" s="22"/>
      <c r="K288" s="24"/>
    </row>
    <row r="289" spans="1:11" x14ac:dyDescent="0.3">
      <c r="A289"/>
      <c r="B289"/>
      <c r="C289"/>
      <c r="D289"/>
      <c r="F289" s="19"/>
      <c r="G289" s="22"/>
      <c r="H289" s="22"/>
      <c r="I289" s="22"/>
      <c r="J289" s="22"/>
      <c r="K289" s="24"/>
    </row>
    <row r="290" spans="1:11" x14ac:dyDescent="0.3">
      <c r="A290"/>
      <c r="B290"/>
      <c r="C290"/>
      <c r="D290"/>
      <c r="E290"/>
      <c r="F290" s="19"/>
      <c r="G290" s="22"/>
      <c r="H290" s="22"/>
      <c r="I290" s="22"/>
      <c r="J290" s="22"/>
      <c r="K290" s="24"/>
    </row>
    <row r="291" spans="1:11" x14ac:dyDescent="0.3">
      <c r="A291"/>
      <c r="B291"/>
      <c r="C291"/>
      <c r="F291" s="19"/>
      <c r="G291" s="22"/>
      <c r="H291" s="22"/>
      <c r="I291" s="22"/>
      <c r="J291" s="22"/>
      <c r="K291" s="24"/>
    </row>
    <row r="292" spans="1:11" x14ac:dyDescent="0.3">
      <c r="A292"/>
      <c r="B292"/>
      <c r="C292"/>
      <c r="F292" s="19"/>
      <c r="G292" s="22"/>
      <c r="H292" s="22"/>
      <c r="I292" s="22"/>
      <c r="J292" s="22"/>
      <c r="K292" s="24"/>
    </row>
    <row r="293" spans="1:11" x14ac:dyDescent="0.3">
      <c r="F293" s="20"/>
      <c r="G293" s="22"/>
      <c r="H293" s="22"/>
      <c r="I293" s="22"/>
      <c r="J293" s="22"/>
      <c r="K293" s="24"/>
    </row>
    <row r="294" spans="1:11" x14ac:dyDescent="0.3">
      <c r="A294"/>
      <c r="B294"/>
      <c r="C294"/>
      <c r="E294"/>
      <c r="F294" s="19"/>
      <c r="G294" s="22"/>
      <c r="H294" s="22"/>
      <c r="I294" s="22"/>
      <c r="J294" s="22"/>
      <c r="K294" s="24"/>
    </row>
    <row r="295" spans="1:11" x14ac:dyDescent="0.3">
      <c r="A295"/>
      <c r="B295"/>
      <c r="C295"/>
      <c r="F295" s="19"/>
      <c r="G295" s="22"/>
      <c r="H295" s="22"/>
      <c r="I295" s="22"/>
      <c r="J295" s="22"/>
      <c r="K295" s="24"/>
    </row>
    <row r="296" spans="1:11" x14ac:dyDescent="0.3">
      <c r="F296" s="19"/>
      <c r="G296" s="22"/>
      <c r="H296" s="22"/>
      <c r="I296" s="22"/>
      <c r="J296" s="22"/>
      <c r="K296" s="24"/>
    </row>
    <row r="297" spans="1:11" x14ac:dyDescent="0.3">
      <c r="F297" s="19"/>
      <c r="G297" s="22"/>
      <c r="H297" s="22"/>
      <c r="I297" s="22"/>
      <c r="J297" s="22"/>
      <c r="K297" s="24"/>
    </row>
    <row r="298" spans="1:11" x14ac:dyDescent="0.3">
      <c r="E298"/>
      <c r="F298" s="19"/>
      <c r="G298" s="22"/>
      <c r="H298" s="22"/>
      <c r="I298" s="22"/>
      <c r="J298" s="22"/>
      <c r="K298" s="24"/>
    </row>
    <row r="299" spans="1:11" x14ac:dyDescent="0.3">
      <c r="A299"/>
      <c r="B299"/>
      <c r="C299"/>
      <c r="F299" s="19"/>
      <c r="G299" s="22"/>
      <c r="H299" s="22"/>
      <c r="I299" s="22"/>
      <c r="J299" s="22"/>
      <c r="K299" s="24"/>
    </row>
    <row r="300" spans="1:11" x14ac:dyDescent="0.3">
      <c r="A300"/>
      <c r="B300"/>
      <c r="C300"/>
      <c r="D300"/>
      <c r="E300"/>
      <c r="F300" s="19"/>
      <c r="G300" s="22"/>
      <c r="H300" s="22"/>
      <c r="I300" s="22"/>
      <c r="J300" s="22"/>
      <c r="K300" s="24"/>
    </row>
    <row r="301" spans="1:11" x14ac:dyDescent="0.3">
      <c r="F301" s="19"/>
      <c r="G301" s="22"/>
      <c r="H301" s="22"/>
      <c r="I301" s="22"/>
      <c r="J301" s="22"/>
      <c r="K301" s="24"/>
    </row>
    <row r="302" spans="1:11" x14ac:dyDescent="0.3">
      <c r="A302"/>
      <c r="B302"/>
      <c r="C302"/>
      <c r="D302"/>
      <c r="E302"/>
      <c r="F302" s="19"/>
      <c r="G302" s="22"/>
      <c r="H302" s="22"/>
      <c r="I302" s="22"/>
      <c r="J302" s="22"/>
      <c r="K302" s="24"/>
    </row>
    <row r="303" spans="1:11" x14ac:dyDescent="0.3">
      <c r="F303" s="19"/>
      <c r="G303" s="22"/>
      <c r="H303" s="22"/>
      <c r="I303" s="22"/>
      <c r="J303" s="22"/>
      <c r="K303" s="24"/>
    </row>
    <row r="304" spans="1:11" x14ac:dyDescent="0.3">
      <c r="F304" s="19"/>
      <c r="G304" s="22"/>
      <c r="H304" s="22"/>
      <c r="I304" s="22"/>
      <c r="J304" s="22"/>
      <c r="K304" s="24"/>
    </row>
    <row r="305" spans="1:11" x14ac:dyDescent="0.3">
      <c r="A305"/>
      <c r="B305"/>
      <c r="C305"/>
      <c r="E305"/>
      <c r="F305" s="19"/>
      <c r="G305" s="22"/>
      <c r="H305" s="22"/>
      <c r="I305" s="22"/>
      <c r="J305" s="22"/>
      <c r="K305" s="24"/>
    </row>
    <row r="306" spans="1:11" x14ac:dyDescent="0.3">
      <c r="A306"/>
      <c r="B306"/>
      <c r="C306"/>
      <c r="D306"/>
      <c r="E306"/>
      <c r="F306" s="19"/>
      <c r="G306" s="22"/>
      <c r="H306" s="22"/>
      <c r="I306" s="22"/>
      <c r="J306" s="22"/>
      <c r="K306" s="24"/>
    </row>
    <row r="307" spans="1:11" x14ac:dyDescent="0.3">
      <c r="F307" s="19"/>
      <c r="G307" s="22"/>
      <c r="H307" s="22"/>
      <c r="I307" s="22"/>
      <c r="J307" s="22"/>
      <c r="K307" s="24"/>
    </row>
    <row r="308" spans="1:11" x14ac:dyDescent="0.3">
      <c r="K308" s="24"/>
    </row>
    <row r="309" spans="1:11" x14ac:dyDescent="0.3">
      <c r="K309" s="24"/>
    </row>
    <row r="310" spans="1:11" x14ac:dyDescent="0.3">
      <c r="K310" s="24"/>
    </row>
    <row r="311" spans="1:11" x14ac:dyDescent="0.3">
      <c r="K311" s="24"/>
    </row>
    <row r="312" spans="1:11" x14ac:dyDescent="0.3">
      <c r="K312" s="24"/>
    </row>
    <row r="313" spans="1:11" x14ac:dyDescent="0.3">
      <c r="K313" s="24"/>
    </row>
    <row r="314" spans="1:11" x14ac:dyDescent="0.3">
      <c r="K314" s="24"/>
    </row>
    <row r="315" spans="1:11" x14ac:dyDescent="0.3">
      <c r="K315" s="24"/>
    </row>
    <row r="316" spans="1:11" x14ac:dyDescent="0.3">
      <c r="K316" s="24"/>
    </row>
    <row r="317" spans="1:11" x14ac:dyDescent="0.3">
      <c r="K317" s="24"/>
    </row>
    <row r="318" spans="1:11" x14ac:dyDescent="0.3">
      <c r="K318" s="24"/>
    </row>
    <row r="319" spans="1:11" x14ac:dyDescent="0.3">
      <c r="K319" s="24"/>
    </row>
    <row r="320" spans="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11:11" x14ac:dyDescent="0.3">
      <c r="K369" s="24"/>
    </row>
    <row r="370" spans="11:11" x14ac:dyDescent="0.3">
      <c r="K370" s="24"/>
    </row>
    <row r="371" spans="11:11" x14ac:dyDescent="0.3">
      <c r="K371" s="24"/>
    </row>
    <row r="372" spans="11:11" x14ac:dyDescent="0.3">
      <c r="K372" s="24"/>
    </row>
    <row r="373" spans="11:11" x14ac:dyDescent="0.3">
      <c r="K373" s="24"/>
    </row>
    <row r="374" spans="11:11" x14ac:dyDescent="0.3">
      <c r="K374" s="24"/>
    </row>
    <row r="375" spans="11:11" x14ac:dyDescent="0.3">
      <c r="K375" s="24"/>
    </row>
    <row r="376" spans="11:11" x14ac:dyDescent="0.3">
      <c r="K376" s="24"/>
    </row>
    <row r="377" spans="11:11" x14ac:dyDescent="0.3">
      <c r="K377" s="24"/>
    </row>
    <row r="378" spans="11:11" x14ac:dyDescent="0.3">
      <c r="K378" s="24"/>
    </row>
    <row r="379" spans="11:11" x14ac:dyDescent="0.3">
      <c r="K379" s="24"/>
    </row>
    <row r="380" spans="11:11" x14ac:dyDescent="0.3">
      <c r="K380" s="24"/>
    </row>
    <row r="381" spans="11:11" x14ac:dyDescent="0.3">
      <c r="K381" s="24"/>
    </row>
    <row r="382" spans="11:11" x14ac:dyDescent="0.3">
      <c r="K382" s="24"/>
    </row>
    <row r="383" spans="11:11" x14ac:dyDescent="0.3">
      <c r="K383" s="24"/>
    </row>
    <row r="384" spans="11:11" x14ac:dyDescent="0.3">
      <c r="K384" s="24"/>
    </row>
    <row r="385" spans="11:11" x14ac:dyDescent="0.3">
      <c r="K385" s="24"/>
    </row>
    <row r="386" spans="11:11" x14ac:dyDescent="0.3">
      <c r="K386" s="24"/>
    </row>
    <row r="387" spans="11:11" x14ac:dyDescent="0.3">
      <c r="K387" s="24"/>
    </row>
    <row r="388" spans="11:11" x14ac:dyDescent="0.3">
      <c r="K388" s="24"/>
    </row>
    <row r="389" spans="11:11" x14ac:dyDescent="0.3">
      <c r="K389" s="24"/>
    </row>
    <row r="390" spans="11:11" x14ac:dyDescent="0.3">
      <c r="K390" s="24"/>
    </row>
    <row r="391" spans="11:11" x14ac:dyDescent="0.3">
      <c r="K391" s="24"/>
    </row>
    <row r="392" spans="11:11" x14ac:dyDescent="0.3">
      <c r="K392" s="24"/>
    </row>
    <row r="393" spans="11:11" x14ac:dyDescent="0.3">
      <c r="K393" s="24"/>
    </row>
    <row r="394" spans="11:11" x14ac:dyDescent="0.3">
      <c r="K394" s="24"/>
    </row>
    <row r="395" spans="11:11" x14ac:dyDescent="0.3">
      <c r="K395" s="24"/>
    </row>
    <row r="396" spans="11:11" x14ac:dyDescent="0.3">
      <c r="K396" s="24"/>
    </row>
    <row r="397" spans="11:11" x14ac:dyDescent="0.3">
      <c r="K397" s="24"/>
    </row>
    <row r="398" spans="11:11" x14ac:dyDescent="0.3">
      <c r="K398" s="24"/>
    </row>
    <row r="399" spans="11:11" x14ac:dyDescent="0.3">
      <c r="K399" s="24"/>
    </row>
    <row r="400" spans="11:11" x14ac:dyDescent="0.3">
      <c r="K400" s="24"/>
    </row>
    <row r="401" spans="11:11" x14ac:dyDescent="0.3">
      <c r="K401" s="24"/>
    </row>
    <row r="402" spans="11:11" x14ac:dyDescent="0.3">
      <c r="K402" s="24"/>
    </row>
    <row r="403" spans="11:11" x14ac:dyDescent="0.3">
      <c r="K403" s="24"/>
    </row>
    <row r="404" spans="11:11" x14ac:dyDescent="0.3">
      <c r="K404" s="24"/>
    </row>
    <row r="405" spans="11:11" x14ac:dyDescent="0.3">
      <c r="K405" s="24"/>
    </row>
    <row r="406" spans="11:11" x14ac:dyDescent="0.3">
      <c r="K406" s="24"/>
    </row>
    <row r="407" spans="11:11" x14ac:dyDescent="0.3">
      <c r="K407" s="24"/>
    </row>
    <row r="408" spans="11:11" x14ac:dyDescent="0.3">
      <c r="K408" s="24"/>
    </row>
    <row r="409" spans="11:11" x14ac:dyDescent="0.3">
      <c r="K409" s="24"/>
    </row>
    <row r="410" spans="11:11" x14ac:dyDescent="0.3">
      <c r="K410" s="24"/>
    </row>
    <row r="411" spans="11:11" x14ac:dyDescent="0.3">
      <c r="K411" s="24"/>
    </row>
    <row r="412" spans="11:11" x14ac:dyDescent="0.3">
      <c r="K412" s="24"/>
    </row>
    <row r="413" spans="11:11" x14ac:dyDescent="0.3">
      <c r="K413" s="24"/>
    </row>
    <row r="414" spans="11:11" x14ac:dyDescent="0.3">
      <c r="K414" s="24"/>
    </row>
    <row r="415" spans="11:11" x14ac:dyDescent="0.3">
      <c r="K415" s="24"/>
    </row>
    <row r="416" spans="11:11" x14ac:dyDescent="0.3">
      <c r="K416" s="24"/>
    </row>
    <row r="417" spans="11:11" x14ac:dyDescent="0.3">
      <c r="K417" s="24"/>
    </row>
    <row r="418" spans="11:11" x14ac:dyDescent="0.3">
      <c r="K418" s="24"/>
    </row>
    <row r="419" spans="11:11" x14ac:dyDescent="0.3">
      <c r="K419" s="24"/>
    </row>
    <row r="420" spans="11:11" x14ac:dyDescent="0.3">
      <c r="K420" s="24"/>
    </row>
    <row r="421" spans="11:11" x14ac:dyDescent="0.3">
      <c r="K421" s="24"/>
    </row>
    <row r="422" spans="11:11" x14ac:dyDescent="0.3">
      <c r="K422" s="24"/>
    </row>
    <row r="423" spans="11:11" x14ac:dyDescent="0.3">
      <c r="K423" s="24"/>
    </row>
    <row r="424" spans="11:11" x14ac:dyDescent="0.3">
      <c r="K424" s="24"/>
    </row>
    <row r="425" spans="11:11" x14ac:dyDescent="0.3">
      <c r="K425" s="24"/>
    </row>
    <row r="426" spans="11:11" x14ac:dyDescent="0.3">
      <c r="K426" s="24"/>
    </row>
    <row r="427" spans="11:11" x14ac:dyDescent="0.3">
      <c r="K427" s="24"/>
    </row>
    <row r="428" spans="11:11" x14ac:dyDescent="0.3">
      <c r="K428" s="24"/>
    </row>
    <row r="429" spans="11:11" x14ac:dyDescent="0.3">
      <c r="K429" s="24"/>
    </row>
    <row r="430" spans="11:11" x14ac:dyDescent="0.3">
      <c r="K430" s="24"/>
    </row>
    <row r="431" spans="11:11" x14ac:dyDescent="0.3">
      <c r="K431" s="24"/>
    </row>
    <row r="432" spans="11:11" x14ac:dyDescent="0.3">
      <c r="K432" s="24"/>
    </row>
    <row r="433" spans="11:11" x14ac:dyDescent="0.3">
      <c r="K433" s="24"/>
    </row>
    <row r="434" spans="11:11" x14ac:dyDescent="0.3">
      <c r="K434" s="24"/>
    </row>
    <row r="435" spans="11:11" x14ac:dyDescent="0.3">
      <c r="K435" s="24"/>
    </row>
    <row r="436" spans="11:11" x14ac:dyDescent="0.3">
      <c r="K436" s="24"/>
    </row>
    <row r="437" spans="11:11" x14ac:dyDescent="0.3">
      <c r="K437" s="24"/>
    </row>
    <row r="438" spans="11:11" x14ac:dyDescent="0.3">
      <c r="K438" s="24"/>
    </row>
    <row r="439" spans="11:11" x14ac:dyDescent="0.3">
      <c r="K439" s="24"/>
    </row>
    <row r="440" spans="11:11" x14ac:dyDescent="0.3">
      <c r="K440" s="24"/>
    </row>
    <row r="441" spans="11:11" x14ac:dyDescent="0.3">
      <c r="K441" s="24"/>
    </row>
    <row r="442" spans="11:11" x14ac:dyDescent="0.3">
      <c r="K442" s="24"/>
    </row>
    <row r="443" spans="11:11" x14ac:dyDescent="0.3">
      <c r="K443" s="24"/>
    </row>
    <row r="444" spans="11:11" x14ac:dyDescent="0.3">
      <c r="K444" s="24"/>
    </row>
    <row r="445" spans="11:11" x14ac:dyDescent="0.3">
      <c r="K445" s="24"/>
    </row>
    <row r="446" spans="11:11" x14ac:dyDescent="0.3">
      <c r="K446" s="24"/>
    </row>
    <row r="447" spans="11:11" x14ac:dyDescent="0.3">
      <c r="K447" s="24"/>
    </row>
    <row r="448" spans="11:11" x14ac:dyDescent="0.3">
      <c r="K448" s="24"/>
    </row>
    <row r="449" spans="6:11" x14ac:dyDescent="0.3">
      <c r="K449" s="24"/>
    </row>
    <row r="450" spans="6:11" x14ac:dyDescent="0.3">
      <c r="K450" s="24"/>
    </row>
    <row r="451" spans="6:11" x14ac:dyDescent="0.3">
      <c r="K451" s="24"/>
    </row>
    <row r="452" spans="6:11" x14ac:dyDescent="0.3">
      <c r="K452" s="24"/>
    </row>
    <row r="453" spans="6:11" x14ac:dyDescent="0.3">
      <c r="K453" s="24"/>
    </row>
    <row r="454" spans="6:11" x14ac:dyDescent="0.3">
      <c r="K454" s="24"/>
    </row>
    <row r="455" spans="6:11" x14ac:dyDescent="0.3">
      <c r="K455" s="24"/>
    </row>
    <row r="456" spans="6:11" x14ac:dyDescent="0.3">
      <c r="K456" s="24"/>
    </row>
    <row r="457" spans="6:11" x14ac:dyDescent="0.3">
      <c r="K457" s="24"/>
    </row>
    <row r="458" spans="6:11" x14ac:dyDescent="0.3">
      <c r="K458" s="24"/>
    </row>
    <row r="459" spans="6:11" x14ac:dyDescent="0.3">
      <c r="K459" s="24"/>
    </row>
    <row r="460" spans="6:11" x14ac:dyDescent="0.3">
      <c r="K460" s="24"/>
    </row>
    <row r="461" spans="6:11" x14ac:dyDescent="0.3">
      <c r="K461" s="24"/>
    </row>
    <row r="462" spans="6:11" x14ac:dyDescent="0.3">
      <c r="F462" s="6"/>
      <c r="K462" s="24"/>
    </row>
  </sheetData>
  <sortState xmlns:xlrd2="http://schemas.microsoft.com/office/spreadsheetml/2017/richdata2" ref="A2:K201">
    <sortCondition descending="1" ref="K1:K201"/>
  </sortState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436"/>
  <sheetViews>
    <sheetView workbookViewId="0">
      <pane ySplit="1" topLeftCell="A2" activePane="bottomLeft" state="frozen"/>
      <selection pane="bottomLeft"/>
    </sheetView>
  </sheetViews>
  <sheetFormatPr defaultColWidth="12.53515625" defaultRowHeight="12.45" outlineLevelCol="1" x14ac:dyDescent="0.3"/>
  <cols>
    <col min="1" max="1" width="6.921875" style="3" bestFit="1" customWidth="1"/>
    <col min="2" max="2" width="8.3828125" style="3" bestFit="1" customWidth="1"/>
    <col min="3" max="3" width="7.15234375" style="3" bestFit="1" customWidth="1"/>
    <col min="4" max="4" width="4.23046875" style="3" bestFit="1" customWidth="1"/>
    <col min="5" max="5" width="28" style="3" bestFit="1" customWidth="1" collapsed="1"/>
    <col min="6" max="6" width="42.382812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5.3046875" style="3" bestFit="1" customWidth="1"/>
    <col min="12" max="16384" width="12.5351562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t="s">
        <v>573</v>
      </c>
      <c r="B2" t="s">
        <v>574</v>
      </c>
      <c r="C2" t="s">
        <v>34</v>
      </c>
      <c r="D2">
        <v>13</v>
      </c>
      <c r="E2" t="s">
        <v>18</v>
      </c>
      <c r="F2" s="19" t="str">
        <f>A2&amp;B2&amp;C2&amp;E2</f>
        <v>JillianCampbellFUPPER VALLEY RUNNING CLUB</v>
      </c>
      <c r="G2" s="22">
        <f>SUMIF('Aviation 4M'!$F$2:$F$300,$F2,'Aviation 4M'!$J$2:$J$300)</f>
        <v>0</v>
      </c>
      <c r="H2" s="22">
        <f>SUMIF('Capital City Classic'!$F$2:$F$300,$F2,'Capital City Classic'!$J$2:$J$300)</f>
        <v>0</v>
      </c>
      <c r="I2" s="22">
        <f>SUMIF('Auburn 10M'!$F$2:$F$296,$F2,'Auburn 10M'!$J$2:$J$296)</f>
        <v>0</v>
      </c>
      <c r="J2" s="22">
        <f>SUMIF('Tiger 12K'!$F$2:$F$300,$F2,'Tiger 12K'!$J$2:$J$300)</f>
        <v>92</v>
      </c>
      <c r="K2" s="24">
        <f>SUM(G2:J2)</f>
        <v>92</v>
      </c>
    </row>
    <row r="3" spans="1:13" x14ac:dyDescent="0.3">
      <c r="A3" t="s">
        <v>585</v>
      </c>
      <c r="B3" t="s">
        <v>586</v>
      </c>
      <c r="C3" t="s">
        <v>34</v>
      </c>
      <c r="D3">
        <v>27</v>
      </c>
      <c r="E3" t="s">
        <v>18</v>
      </c>
      <c r="F3" s="19" t="str">
        <f>A3&amp;B3&amp;C3&amp;E3</f>
        <v>AbigailSykesFUPPER VALLEY RUNNING CLUB</v>
      </c>
      <c r="G3" s="22">
        <f>SUMIF('Aviation 4M'!$F$2:$F$300,$F3,'Aviation 4M'!$J$2:$J$300)</f>
        <v>0</v>
      </c>
      <c r="H3" s="22">
        <f>SUMIF('Capital City Classic'!$F$2:$F$300,$F3,'Capital City Classic'!$J$2:$J$300)</f>
        <v>0</v>
      </c>
      <c r="I3" s="22">
        <f>SUMIF('Auburn 10M'!$F$2:$F$296,$F3,'Auburn 10M'!$J$2:$J$296)</f>
        <v>0</v>
      </c>
      <c r="J3" s="22">
        <f>SUMIF('Tiger 12K'!$F$2:$F$300,$F3,'Tiger 12K'!$J$2:$J$300)</f>
        <v>61</v>
      </c>
      <c r="K3" s="24">
        <f>SUM(G3:J3)</f>
        <v>61</v>
      </c>
    </row>
    <row r="4" spans="1:13" x14ac:dyDescent="0.3">
      <c r="A4" s="3" t="s">
        <v>537</v>
      </c>
      <c r="B4" s="3" t="s">
        <v>538</v>
      </c>
      <c r="C4" s="3" t="s">
        <v>34</v>
      </c>
      <c r="D4" s="3">
        <v>26</v>
      </c>
      <c r="E4" s="2" t="s">
        <v>17</v>
      </c>
      <c r="F4" s="19" t="str">
        <f>A4&amp;B4&amp;C4&amp;E4</f>
        <v>ColletteSoucyFMILLENNIUM RUNNING</v>
      </c>
      <c r="G4" s="22">
        <f>SUMIF('Aviation 4M'!$F$2:$F$300,$F4,'Aviation 4M'!$J$2:$J$300)</f>
        <v>0</v>
      </c>
      <c r="H4" s="22">
        <f>SUMIF('Capital City Classic'!$F$2:$F$300,$F4,'Capital City Classic'!$J$2:$J$300)</f>
        <v>0</v>
      </c>
      <c r="I4" s="22">
        <f>SUMIF('Auburn 10M'!$F$2:$F$296,$F4,'Auburn 10M'!$J$2:$J$296)</f>
        <v>68</v>
      </c>
      <c r="J4" s="22">
        <f>SUMIF('Tiger 12K'!$F$2:$F$300,$F4,'Tiger 12K'!$J$2:$J$300)</f>
        <v>0</v>
      </c>
      <c r="K4" s="24">
        <f>SUM(G4:J4)</f>
        <v>68</v>
      </c>
    </row>
    <row r="5" spans="1:13" x14ac:dyDescent="0.3">
      <c r="A5" s="3" t="s">
        <v>99</v>
      </c>
      <c r="B5" s="3" t="s">
        <v>83</v>
      </c>
      <c r="C5" s="3" t="s">
        <v>34</v>
      </c>
      <c r="D5" s="3">
        <v>5</v>
      </c>
      <c r="E5" t="s">
        <v>16</v>
      </c>
      <c r="F5" s="19" t="str">
        <f>A5&amp;B5&amp;C5&amp;E5</f>
        <v>LillianRizzoFGREATER DERRY TRACK CLUB</v>
      </c>
      <c r="G5" s="22">
        <f>SUMIF('Aviation 4M'!$F$2:$F$300,$F5,'Aviation 4M'!$J$2:$J$300)</f>
        <v>40</v>
      </c>
      <c r="H5" s="22">
        <f>SUMIF('Capital City Classic'!$F$2:$F$300,$F5,'Capital City Classic'!$J$2:$J$300)</f>
        <v>7.8</v>
      </c>
      <c r="I5" s="22">
        <f>SUMIF('Auburn 10M'!$F$2:$F$296,$F5,'Auburn 10M'!$J$2:$J$296)</f>
        <v>0</v>
      </c>
      <c r="J5" s="22">
        <f>SUMIF('Tiger 12K'!$F$2:$F$300,$F5,'Tiger 12K'!$J$2:$J$300)</f>
        <v>0</v>
      </c>
      <c r="K5" s="24">
        <f>SUM(G5:J5)</f>
        <v>47.8</v>
      </c>
    </row>
    <row r="6" spans="1:13" x14ac:dyDescent="0.3">
      <c r="A6" t="s">
        <v>424</v>
      </c>
      <c r="B6" t="s">
        <v>425</v>
      </c>
      <c r="C6" t="s">
        <v>34</v>
      </c>
      <c r="D6">
        <v>29</v>
      </c>
      <c r="E6" s="2" t="s">
        <v>17</v>
      </c>
      <c r="F6" s="19" t="str">
        <f>A6&amp;B6&amp;C6&amp;E6</f>
        <v>MicheleTremblayFMILLENNIUM RUNNING</v>
      </c>
      <c r="G6" s="22">
        <f>SUMIF('Aviation 4M'!$F$2:$F$300,$F6,'Aviation 4M'!$J$2:$J$300)</f>
        <v>0</v>
      </c>
      <c r="H6" s="22">
        <f>SUMIF('Capital City Classic'!$F$2:$F$300,$F6,'Capital City Classic'!$J$2:$J$300)</f>
        <v>0</v>
      </c>
      <c r="I6" s="22">
        <f>SUMIF('Auburn 10M'!$F$2:$F$296,$F6,'Auburn 10M'!$J$2:$J$296)</f>
        <v>58</v>
      </c>
      <c r="J6" s="22">
        <f>SUMIF('Tiger 12K'!$F$2:$F$300,$F6,'Tiger 12K'!$J$2:$J$300)</f>
        <v>0</v>
      </c>
      <c r="K6" s="24">
        <f>SUM(G6:J6)</f>
        <v>58</v>
      </c>
    </row>
    <row r="7" spans="1:13" x14ac:dyDescent="0.3">
      <c r="A7" s="3" t="s">
        <v>102</v>
      </c>
      <c r="B7" s="3" t="s">
        <v>88</v>
      </c>
      <c r="C7" s="3" t="s">
        <v>34</v>
      </c>
      <c r="D7" s="3">
        <v>29</v>
      </c>
      <c r="E7" t="s">
        <v>16</v>
      </c>
      <c r="F7" s="19" t="str">
        <f>A7&amp;B7&amp;C7&amp;E7</f>
        <v>ReganCoyleFGREATER DERRY TRACK CLUB</v>
      </c>
      <c r="G7" s="22">
        <f>SUMIF('Aviation 4M'!$F$2:$F$300,$F7,'Aviation 4M'!$J$2:$J$300)</f>
        <v>37</v>
      </c>
      <c r="H7" s="22">
        <f>SUMIF('Capital City Classic'!$F$2:$F$300,$F7,'Capital City Classic'!$J$2:$J$300)</f>
        <v>8.1</v>
      </c>
      <c r="I7" s="22">
        <f>SUMIF('Auburn 10M'!$F$2:$F$296,$F7,'Auburn 10M'!$J$2:$J$296)</f>
        <v>0</v>
      </c>
      <c r="J7" s="22">
        <f>SUMIF('Tiger 12K'!$F$2:$F$300,$F7,'Tiger 12K'!$J$2:$J$300)</f>
        <v>0</v>
      </c>
      <c r="K7" s="24">
        <f>SUM(G7:J7)</f>
        <v>45.1</v>
      </c>
    </row>
    <row r="8" spans="1:13" x14ac:dyDescent="0.3">
      <c r="A8" t="s">
        <v>383</v>
      </c>
      <c r="B8" t="s">
        <v>384</v>
      </c>
      <c r="C8" t="s">
        <v>34</v>
      </c>
      <c r="D8">
        <v>23</v>
      </c>
      <c r="E8" t="s">
        <v>16</v>
      </c>
      <c r="F8" s="19" t="str">
        <f>A8&amp;B8&amp;C8&amp;E8</f>
        <v>AsiaMercierFGREATER DERRY TRACK CLUB</v>
      </c>
      <c r="G8" s="22">
        <f>SUMIF('Aviation 4M'!$F$2:$F$300,$F8,'Aviation 4M'!$J$2:$J$300)</f>
        <v>0</v>
      </c>
      <c r="H8" s="22">
        <f>SUMIF('Capital City Classic'!$F$2:$F$300,$F8,'Capital City Classic'!$J$2:$J$300)</f>
        <v>0</v>
      </c>
      <c r="I8" s="22">
        <f>SUMIF('Auburn 10M'!$F$2:$F$296,$F8,'Auburn 10M'!$J$2:$J$296)</f>
        <v>34</v>
      </c>
      <c r="J8" s="22">
        <f>SUMIF('Tiger 12K'!$F$2:$F$300,$F8,'Tiger 12K'!$J$2:$J$300)</f>
        <v>0</v>
      </c>
      <c r="K8" s="24">
        <f>SUM(G8:J8)</f>
        <v>34</v>
      </c>
    </row>
    <row r="9" spans="1:13" x14ac:dyDescent="0.3">
      <c r="A9" t="s">
        <v>269</v>
      </c>
      <c r="B9" t="s">
        <v>210</v>
      </c>
      <c r="C9" t="s">
        <v>34</v>
      </c>
      <c r="D9">
        <v>13</v>
      </c>
      <c r="E9" s="2" t="s">
        <v>17</v>
      </c>
      <c r="F9" s="19" t="str">
        <f>A9&amp;B9&amp;C9&amp;E9</f>
        <v>ElinKalviFMILLENNIUM RUNNING</v>
      </c>
      <c r="G9" s="22">
        <f>SUMIF('Aviation 4M'!$F$2:$F$300,$F9,'Aviation 4M'!$J$2:$J$300)</f>
        <v>0</v>
      </c>
      <c r="H9" s="22">
        <f>SUMIF('Capital City Classic'!$F$2:$F$300,$F9,'Capital City Classic'!$J$2:$J$300)</f>
        <v>11</v>
      </c>
      <c r="I9" s="22">
        <f>SUMIF('Auburn 10M'!$F$2:$F$296,$F9,'Auburn 10M'!$J$2:$J$296)</f>
        <v>0</v>
      </c>
      <c r="J9" s="22">
        <f>SUMIF('Tiger 12K'!$F$2:$F$300,$F9,'Tiger 12K'!$J$2:$J$300)</f>
        <v>0</v>
      </c>
      <c r="K9" s="24">
        <f>SUM(G9:J9)</f>
        <v>11</v>
      </c>
    </row>
    <row r="10" spans="1:13" x14ac:dyDescent="0.3">
      <c r="A10" t="s">
        <v>303</v>
      </c>
      <c r="B10" t="s">
        <v>167</v>
      </c>
      <c r="C10" t="s">
        <v>34</v>
      </c>
      <c r="D10">
        <v>16</v>
      </c>
      <c r="E10" t="s">
        <v>16</v>
      </c>
      <c r="F10" s="19" t="str">
        <f>A10&amp;B10&amp;C10&amp;E10</f>
        <v>AvaMahonFGREATER DERRY TRACK CLUB</v>
      </c>
      <c r="G10" s="22">
        <f>SUMIF('Aviation 4M'!$F$2:$F$300,$F10,'Aviation 4M'!$J$2:$J$300)</f>
        <v>0</v>
      </c>
      <c r="H10" s="22">
        <f>SUMIF('Capital City Classic'!$F$2:$F$300,$F10,'Capital City Classic'!$J$2:$J$300)</f>
        <v>4.25</v>
      </c>
      <c r="I10" s="22">
        <f>SUMIF('Auburn 10M'!$F$2:$F$296,$F10,'Auburn 10M'!$J$2:$J$296)</f>
        <v>0</v>
      </c>
      <c r="J10" s="22">
        <f>SUMIF('Tiger 12K'!$F$2:$F$300,$F10,'Tiger 12K'!$J$2:$J$300)</f>
        <v>0</v>
      </c>
      <c r="K10" s="24">
        <f>SUM(G10:J10)</f>
        <v>4.25</v>
      </c>
    </row>
    <row r="11" spans="1:13" x14ac:dyDescent="0.3">
      <c r="A11" t="s">
        <v>297</v>
      </c>
      <c r="B11" t="s">
        <v>351</v>
      </c>
      <c r="C11" t="s">
        <v>34</v>
      </c>
      <c r="D11">
        <v>28</v>
      </c>
      <c r="E11" s="2" t="s">
        <v>15</v>
      </c>
      <c r="F11" s="19" t="str">
        <f>A11&amp;B11&amp;C11&amp;E11</f>
        <v>JessicaCoakleyFGATE CITY STRIDERS</v>
      </c>
      <c r="G11" s="22">
        <f>SUMIF('Aviation 4M'!$F$2:$F$300,$F11,'Aviation 4M'!$J$2:$J$300)</f>
        <v>0</v>
      </c>
      <c r="H11" s="22">
        <f>SUMIF('Capital City Classic'!$F$2:$F$300,$F11,'Capital City Classic'!$J$2:$J$300)</f>
        <v>0</v>
      </c>
      <c r="I11" s="22">
        <f>SUMIF('Auburn 10M'!$F$2:$F$296,$F11,'Auburn 10M'!$J$2:$J$296)</f>
        <v>3.25</v>
      </c>
      <c r="J11" s="22">
        <f>SUMIF('Tiger 12K'!$F$2:$F$300,$F11,'Tiger 12K'!$J$2:$J$300)</f>
        <v>0</v>
      </c>
      <c r="K11" s="24">
        <f>SUM(G11:J11)</f>
        <v>3.25</v>
      </c>
    </row>
    <row r="12" spans="1:13" x14ac:dyDescent="0.3">
      <c r="A12" t="s">
        <v>318</v>
      </c>
      <c r="B12" t="s">
        <v>239</v>
      </c>
      <c r="C12" t="s">
        <v>34</v>
      </c>
      <c r="D12">
        <v>26</v>
      </c>
      <c r="E12" t="s">
        <v>16</v>
      </c>
      <c r="F12" s="19" t="str">
        <f>A12&amp;B12&amp;C12&amp;E12</f>
        <v>CaitlynFerreiraFGREATER DERRY TRACK CLUB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2.4</v>
      </c>
      <c r="I12" s="22">
        <f>SUMIF('Auburn 10M'!$F$2:$F$296,$F12,'Auburn 10M'!$J$2:$J$296)</f>
        <v>0</v>
      </c>
      <c r="J12" s="22">
        <f>SUMIF('Tiger 12K'!$F$2:$F$300,$F12,'Tiger 12K'!$J$2:$J$300)</f>
        <v>0</v>
      </c>
      <c r="K12" s="24">
        <f>SUM(G12:J12)</f>
        <v>2.4</v>
      </c>
    </row>
    <row r="13" spans="1:13" x14ac:dyDescent="0.3">
      <c r="A13" t="s">
        <v>407</v>
      </c>
      <c r="B13" t="s">
        <v>408</v>
      </c>
      <c r="C13" t="s">
        <v>34</v>
      </c>
      <c r="D13">
        <v>26</v>
      </c>
      <c r="E13" t="s">
        <v>16</v>
      </c>
      <c r="F13" s="19" t="str">
        <f>A13&amp;B13&amp;C13&amp;E13</f>
        <v>BridgetSoraghanFGREATER DERRY TRACK CLUB</v>
      </c>
      <c r="G13" s="22">
        <f>SUMIF('Aviation 4M'!$F$2:$F$300,$F13,'Aviation 4M'!$J$2:$J$300)</f>
        <v>0</v>
      </c>
      <c r="H13" s="22">
        <f>SUMIF('Capital City Classic'!$F$2:$F$300,$F13,'Capital City Classic'!$J$2:$J$300)</f>
        <v>0</v>
      </c>
      <c r="I13" s="22">
        <f>SUMIF('Auburn 10M'!$F$2:$F$296,$F13,'Auburn 10M'!$J$2:$J$296)</f>
        <v>1</v>
      </c>
      <c r="J13" s="22">
        <f>SUMIF('Tiger 12K'!$F$2:$F$300,$F13,'Tiger 12K'!$J$2:$J$300)</f>
        <v>0</v>
      </c>
      <c r="K13" s="24">
        <f>SUM(G13:J13)</f>
        <v>1</v>
      </c>
    </row>
    <row r="14" spans="1:13" x14ac:dyDescent="0.3">
      <c r="A14" s="3" t="s">
        <v>469</v>
      </c>
      <c r="B14" s="3" t="s">
        <v>470</v>
      </c>
      <c r="C14" s="3" t="s">
        <v>34</v>
      </c>
      <c r="D14" s="3">
        <v>27</v>
      </c>
      <c r="E14" s="2" t="s">
        <v>17</v>
      </c>
      <c r="F14" s="19" t="str">
        <f>A14&amp;B14&amp;C14&amp;E14</f>
        <v>CaitlinBosseFMILLENNIUM RUNNING</v>
      </c>
      <c r="G14" s="22">
        <f>SUMIF('Aviation 4M'!$F$2:$F$300,$F14,'Aviation 4M'!$J$2:$J$300)</f>
        <v>0</v>
      </c>
      <c r="H14" s="22">
        <f>SUMIF('Capital City Classic'!$F$2:$F$300,$F14,'Capital City Classic'!$J$2:$J$300)</f>
        <v>0</v>
      </c>
      <c r="I14" s="22">
        <f>SUMIF('Auburn 10M'!$F$2:$F$296,$F14,'Auburn 10M'!$J$2:$J$296)</f>
        <v>1</v>
      </c>
      <c r="J14" s="22">
        <f>SUMIF('Tiger 12K'!$F$2:$F$300,$F14,'Tiger 12K'!$J$2:$J$300)</f>
        <v>0</v>
      </c>
      <c r="K14" s="24">
        <f>SUM(G14:J14)</f>
        <v>1</v>
      </c>
    </row>
    <row r="15" spans="1:13" x14ac:dyDescent="0.3">
      <c r="A15" s="3" t="s">
        <v>558</v>
      </c>
      <c r="B15" s="3" t="s">
        <v>559</v>
      </c>
      <c r="C15" s="3" t="s">
        <v>34</v>
      </c>
      <c r="D15" s="3">
        <v>27</v>
      </c>
      <c r="E15" s="2" t="s">
        <v>17</v>
      </c>
      <c r="F15" s="19" t="str">
        <f>A15&amp;B15&amp;C15&amp;E15</f>
        <v>MichaelaGimasFMILLENNIUM RUNNING</v>
      </c>
      <c r="G15" s="22">
        <f>SUMIF('Aviation 4M'!$F$2:$F$300,$F15,'Aviation 4M'!$J$2:$J$300)</f>
        <v>0</v>
      </c>
      <c r="H15" s="22">
        <f>SUMIF('Capital City Classic'!$F$2:$F$300,$F15,'Capital City Classic'!$J$2:$J$300)</f>
        <v>0</v>
      </c>
      <c r="I15" s="22">
        <f>SUMIF('Auburn 10M'!$F$2:$F$296,$F15,'Auburn 10M'!$J$2:$J$296)</f>
        <v>1</v>
      </c>
      <c r="J15" s="22">
        <f>SUMIF('Tiger 12K'!$F$2:$F$300,$F15,'Tiger 12K'!$J$2:$J$300)</f>
        <v>0</v>
      </c>
      <c r="K15" s="24">
        <f>SUM(G15:J15)</f>
        <v>1</v>
      </c>
    </row>
    <row r="60" spans="11:11" x14ac:dyDescent="0.3">
      <c r="K60" s="24"/>
    </row>
    <row r="61" spans="11:11" x14ac:dyDescent="0.3">
      <c r="K61" s="24"/>
    </row>
    <row r="62" spans="11:11" x14ac:dyDescent="0.3">
      <c r="K62" s="24"/>
    </row>
    <row r="63" spans="11:11" x14ac:dyDescent="0.3">
      <c r="K63" s="24"/>
    </row>
    <row r="64" spans="11:11" x14ac:dyDescent="0.3">
      <c r="K64" s="24"/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1:11" x14ac:dyDescent="0.3">
      <c r="K161" s="24"/>
    </row>
    <row r="162" spans="11:11" x14ac:dyDescent="0.3">
      <c r="K162" s="24"/>
    </row>
    <row r="163" spans="11:11" x14ac:dyDescent="0.3">
      <c r="K163" s="24"/>
    </row>
    <row r="164" spans="11:11" x14ac:dyDescent="0.3">
      <c r="K164" s="24"/>
    </row>
    <row r="165" spans="11:11" x14ac:dyDescent="0.3">
      <c r="K165" s="24"/>
    </row>
    <row r="166" spans="11:11" x14ac:dyDescent="0.3">
      <c r="K166" s="24"/>
    </row>
    <row r="167" spans="11:11" x14ac:dyDescent="0.3">
      <c r="K167" s="24"/>
    </row>
    <row r="168" spans="11:11" x14ac:dyDescent="0.3">
      <c r="K168" s="24"/>
    </row>
    <row r="169" spans="11:11" x14ac:dyDescent="0.3">
      <c r="K169" s="24"/>
    </row>
    <row r="170" spans="11:11" x14ac:dyDescent="0.3">
      <c r="K170" s="24"/>
    </row>
    <row r="171" spans="11:11" x14ac:dyDescent="0.3">
      <c r="K171" s="24"/>
    </row>
    <row r="172" spans="11:11" x14ac:dyDescent="0.3">
      <c r="K172" s="24"/>
    </row>
    <row r="173" spans="11:11" x14ac:dyDescent="0.3">
      <c r="K173" s="24"/>
    </row>
    <row r="174" spans="11:11" x14ac:dyDescent="0.3">
      <c r="K174" s="24"/>
    </row>
    <row r="175" spans="11:11" x14ac:dyDescent="0.3">
      <c r="K175" s="24"/>
    </row>
    <row r="176" spans="1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11:11" x14ac:dyDescent="0.3">
      <c r="K369" s="24"/>
    </row>
    <row r="370" spans="11:11" x14ac:dyDescent="0.3">
      <c r="K370" s="24"/>
    </row>
    <row r="371" spans="11:11" x14ac:dyDescent="0.3">
      <c r="K371" s="24"/>
    </row>
    <row r="372" spans="11:11" x14ac:dyDescent="0.3">
      <c r="K372" s="24"/>
    </row>
    <row r="373" spans="11:11" x14ac:dyDescent="0.3">
      <c r="K373" s="24"/>
    </row>
    <row r="374" spans="11:11" x14ac:dyDescent="0.3">
      <c r="K374" s="24"/>
    </row>
    <row r="375" spans="11:11" x14ac:dyDescent="0.3">
      <c r="K375" s="24"/>
    </row>
    <row r="376" spans="11:11" x14ac:dyDescent="0.3">
      <c r="K376" s="24"/>
    </row>
    <row r="377" spans="11:11" x14ac:dyDescent="0.3">
      <c r="K377" s="24"/>
    </row>
    <row r="378" spans="11:11" x14ac:dyDescent="0.3">
      <c r="K378" s="24"/>
    </row>
    <row r="379" spans="11:11" x14ac:dyDescent="0.3">
      <c r="K379" s="24"/>
    </row>
    <row r="380" spans="11:11" x14ac:dyDescent="0.3">
      <c r="K380" s="24"/>
    </row>
    <row r="381" spans="11:11" x14ac:dyDescent="0.3">
      <c r="K381" s="24"/>
    </row>
    <row r="382" spans="11:11" x14ac:dyDescent="0.3">
      <c r="K382" s="24"/>
    </row>
    <row r="383" spans="11:11" x14ac:dyDescent="0.3">
      <c r="K383" s="24"/>
    </row>
    <row r="384" spans="11:11" x14ac:dyDescent="0.3">
      <c r="K384" s="24"/>
    </row>
    <row r="385" spans="11:11" x14ac:dyDescent="0.3">
      <c r="K385" s="24"/>
    </row>
    <row r="386" spans="11:11" x14ac:dyDescent="0.3">
      <c r="K386" s="24"/>
    </row>
    <row r="387" spans="11:11" x14ac:dyDescent="0.3">
      <c r="K387" s="24"/>
    </row>
    <row r="388" spans="11:11" x14ac:dyDescent="0.3">
      <c r="K388" s="24"/>
    </row>
    <row r="389" spans="11:11" x14ac:dyDescent="0.3">
      <c r="K389" s="24"/>
    </row>
    <row r="390" spans="11:11" x14ac:dyDescent="0.3">
      <c r="K390" s="24"/>
    </row>
    <row r="391" spans="11:11" x14ac:dyDescent="0.3">
      <c r="K391" s="24"/>
    </row>
    <row r="392" spans="11:11" x14ac:dyDescent="0.3">
      <c r="K392" s="24"/>
    </row>
    <row r="393" spans="11:11" x14ac:dyDescent="0.3">
      <c r="K393" s="24"/>
    </row>
    <row r="394" spans="11:11" x14ac:dyDescent="0.3">
      <c r="K394" s="24"/>
    </row>
    <row r="395" spans="11:11" x14ac:dyDescent="0.3">
      <c r="K395" s="24"/>
    </row>
    <row r="396" spans="11:11" x14ac:dyDescent="0.3">
      <c r="K396" s="24"/>
    </row>
    <row r="397" spans="11:11" x14ac:dyDescent="0.3">
      <c r="K397" s="24"/>
    </row>
    <row r="398" spans="11:11" x14ac:dyDescent="0.3">
      <c r="K398" s="24"/>
    </row>
    <row r="399" spans="11:11" x14ac:dyDescent="0.3">
      <c r="K399" s="24"/>
    </row>
    <row r="400" spans="11:11" x14ac:dyDescent="0.3">
      <c r="K400" s="24"/>
    </row>
    <row r="401" spans="11:11" x14ac:dyDescent="0.3">
      <c r="K401" s="24"/>
    </row>
    <row r="402" spans="11:11" x14ac:dyDescent="0.3">
      <c r="K402" s="24"/>
    </row>
    <row r="403" spans="11:11" x14ac:dyDescent="0.3">
      <c r="K403" s="24"/>
    </row>
    <row r="404" spans="11:11" x14ac:dyDescent="0.3">
      <c r="K404" s="24"/>
    </row>
    <row r="405" spans="11:11" x14ac:dyDescent="0.3">
      <c r="K405" s="24"/>
    </row>
    <row r="406" spans="11:11" x14ac:dyDescent="0.3">
      <c r="K406" s="24"/>
    </row>
    <row r="407" spans="11:11" x14ac:dyDescent="0.3">
      <c r="K407" s="24"/>
    </row>
    <row r="408" spans="11:11" x14ac:dyDescent="0.3">
      <c r="K408" s="24"/>
    </row>
    <row r="409" spans="11:11" x14ac:dyDescent="0.3">
      <c r="K409" s="24"/>
    </row>
    <row r="410" spans="11:11" x14ac:dyDescent="0.3">
      <c r="K410" s="24"/>
    </row>
    <row r="411" spans="11:11" x14ac:dyDescent="0.3">
      <c r="K411" s="24"/>
    </row>
    <row r="412" spans="11:11" x14ac:dyDescent="0.3">
      <c r="K412" s="24"/>
    </row>
    <row r="413" spans="11:11" x14ac:dyDescent="0.3">
      <c r="K413" s="24"/>
    </row>
    <row r="414" spans="11:11" x14ac:dyDescent="0.3">
      <c r="K414" s="24"/>
    </row>
    <row r="415" spans="11:11" x14ac:dyDescent="0.3">
      <c r="K415" s="24"/>
    </row>
    <row r="416" spans="11:11" x14ac:dyDescent="0.3">
      <c r="K416" s="24"/>
    </row>
    <row r="417" spans="11:11" x14ac:dyDescent="0.3">
      <c r="K417" s="24"/>
    </row>
    <row r="418" spans="11:11" x14ac:dyDescent="0.3">
      <c r="K418" s="24"/>
    </row>
    <row r="419" spans="11:11" x14ac:dyDescent="0.3">
      <c r="K419" s="24"/>
    </row>
    <row r="420" spans="11:11" x14ac:dyDescent="0.3">
      <c r="K420" s="24"/>
    </row>
    <row r="421" spans="11:11" x14ac:dyDescent="0.3">
      <c r="K421" s="24"/>
    </row>
    <row r="422" spans="11:11" x14ac:dyDescent="0.3">
      <c r="K422" s="24"/>
    </row>
    <row r="423" spans="11:11" x14ac:dyDescent="0.3">
      <c r="K423" s="24"/>
    </row>
    <row r="424" spans="11:11" x14ac:dyDescent="0.3">
      <c r="K424" s="24"/>
    </row>
    <row r="425" spans="11:11" x14ac:dyDescent="0.3">
      <c r="K425" s="24"/>
    </row>
    <row r="426" spans="11:11" x14ac:dyDescent="0.3">
      <c r="K426" s="24"/>
    </row>
    <row r="427" spans="11:11" x14ac:dyDescent="0.3">
      <c r="K427" s="24"/>
    </row>
    <row r="428" spans="11:11" x14ac:dyDescent="0.3">
      <c r="K428" s="24"/>
    </row>
    <row r="429" spans="11:11" x14ac:dyDescent="0.3">
      <c r="K429" s="24"/>
    </row>
    <row r="430" spans="11:11" x14ac:dyDescent="0.3">
      <c r="K430" s="24"/>
    </row>
    <row r="431" spans="11:11" x14ac:dyDescent="0.3">
      <c r="K431" s="24"/>
    </row>
    <row r="432" spans="11:11" x14ac:dyDescent="0.3">
      <c r="K432" s="24"/>
    </row>
    <row r="433" spans="6:11" x14ac:dyDescent="0.3">
      <c r="K433" s="24"/>
    </row>
    <row r="434" spans="6:11" x14ac:dyDescent="0.3">
      <c r="K434" s="24"/>
    </row>
    <row r="435" spans="6:11" x14ac:dyDescent="0.3">
      <c r="K435" s="24"/>
    </row>
    <row r="436" spans="6:11" x14ac:dyDescent="0.3">
      <c r="F436" s="6"/>
      <c r="K436" s="24"/>
    </row>
  </sheetData>
  <sortState xmlns:xlrd2="http://schemas.microsoft.com/office/spreadsheetml/2017/richdata2" ref="A2:K15">
    <sortCondition descending="1" ref="K1:K1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373"/>
  <sheetViews>
    <sheetView workbookViewId="0">
      <pane ySplit="1" topLeftCell="A2" activePane="bottomLeft" state="frozen"/>
      <selection pane="bottomLeft"/>
    </sheetView>
  </sheetViews>
  <sheetFormatPr defaultColWidth="10.3046875" defaultRowHeight="12.45" outlineLevelCol="1" x14ac:dyDescent="0.3"/>
  <cols>
    <col min="1" max="1" width="7.69140625" style="3" bestFit="1" customWidth="1"/>
    <col min="2" max="2" width="13.69140625" style="3" bestFit="1" customWidth="1"/>
    <col min="3" max="3" width="7.15234375" style="3" bestFit="1" customWidth="1"/>
    <col min="4" max="4" width="4.23046875" style="3" bestFit="1" customWidth="1"/>
    <col min="5" max="5" width="28.3046875" style="3" bestFit="1" customWidth="1" collapsed="1"/>
    <col min="6" max="6" width="46.921875" style="3" hidden="1" customWidth="1" outlineLevel="1"/>
    <col min="7" max="7" width="11" style="3" bestFit="1" customWidth="1"/>
    <col min="8" max="8" width="7.53515625" style="3" bestFit="1" customWidth="1"/>
    <col min="9" max="9" width="11.3046875" style="3" bestFit="1" customWidth="1"/>
    <col min="10" max="10" width="9.07421875" style="3" bestFit="1" customWidth="1"/>
    <col min="11" max="11" width="5.3046875" style="3" bestFit="1" customWidth="1"/>
    <col min="12" max="16384" width="10.3046875" style="3"/>
  </cols>
  <sheetData>
    <row r="1" spans="1:13" s="10" customFormat="1" x14ac:dyDescent="0.3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28</v>
      </c>
      <c r="H1" s="4" t="s">
        <v>29</v>
      </c>
      <c r="I1" s="4" t="s">
        <v>30</v>
      </c>
      <c r="J1" s="4" t="s">
        <v>31</v>
      </c>
      <c r="K1" s="23" t="s">
        <v>0</v>
      </c>
      <c r="M1" s="41"/>
    </row>
    <row r="2" spans="1:13" x14ac:dyDescent="0.3">
      <c r="A2" t="s">
        <v>579</v>
      </c>
      <c r="B2" t="s">
        <v>580</v>
      </c>
      <c r="C2" t="s">
        <v>34</v>
      </c>
      <c r="D2">
        <v>34</v>
      </c>
      <c r="E2" t="s">
        <v>18</v>
      </c>
      <c r="F2" s="19" t="str">
        <f>A2&amp;B2&amp;C2&amp;E2</f>
        <v>LaurenPalletFUPPER VALLEY RUNNING CLUB</v>
      </c>
      <c r="G2" s="22">
        <f>SUMIF('Aviation 4M'!$F$2:$F$300,$F2,'Aviation 4M'!$J$2:$J$300)</f>
        <v>0</v>
      </c>
      <c r="H2" s="22">
        <f>SUMIF('Capital City Classic'!$F$2:$F$300,$F2,'Capital City Classic'!$J$2:$J$300)</f>
        <v>0</v>
      </c>
      <c r="I2" s="22">
        <f>SUMIF('Auburn 10M'!$F$2:$F$296,$F2,'Auburn 10M'!$J$2:$J$296)</f>
        <v>0</v>
      </c>
      <c r="J2" s="22">
        <f>SUMIF('Tiger 12K'!$F$2:$F$300,$F2,'Tiger 12K'!$J$2:$J$300)</f>
        <v>88</v>
      </c>
      <c r="K2" s="24">
        <f>SUM(G2:J2)</f>
        <v>88</v>
      </c>
    </row>
    <row r="3" spans="1:13" x14ac:dyDescent="0.3">
      <c r="A3" t="s">
        <v>254</v>
      </c>
      <c r="B3" t="s">
        <v>276</v>
      </c>
      <c r="C3" t="s">
        <v>34</v>
      </c>
      <c r="D3">
        <v>38</v>
      </c>
      <c r="E3" s="2" t="s">
        <v>19</v>
      </c>
      <c r="F3" s="19" t="str">
        <f>A3&amp;B3&amp;C3&amp;E3</f>
        <v>SarahZarnowskiFGRANITE STATE RACING TEAM</v>
      </c>
      <c r="G3" s="22">
        <f>SUMIF('Aviation 4M'!$F$2:$F$300,$F3,'Aviation 4M'!$J$2:$J$300)</f>
        <v>0</v>
      </c>
      <c r="H3" s="22">
        <f>SUMIF('Capital City Classic'!$F$2:$F$300,$F3,'Capital City Classic'!$J$2:$J$300)</f>
        <v>19.5</v>
      </c>
      <c r="I3" s="22">
        <f>SUMIF('Auburn 10M'!$F$2:$F$296,$F3,'Auburn 10M'!$J$2:$J$296)</f>
        <v>4.5</v>
      </c>
      <c r="J3" s="22">
        <f>SUMIF('Tiger 12K'!$F$2:$F$300,$F3,'Tiger 12K'!$J$2:$J$300)</f>
        <v>0</v>
      </c>
      <c r="K3" s="24">
        <f>SUM(G3:J3)</f>
        <v>24</v>
      </c>
    </row>
    <row r="4" spans="1:13" x14ac:dyDescent="0.3">
      <c r="A4" t="s">
        <v>379</v>
      </c>
      <c r="B4" t="s">
        <v>380</v>
      </c>
      <c r="C4" t="s">
        <v>34</v>
      </c>
      <c r="D4">
        <v>32</v>
      </c>
      <c r="E4" t="s">
        <v>16</v>
      </c>
      <c r="F4" s="19" t="str">
        <f>A4&amp;B4&amp;C4&amp;E4</f>
        <v>MeggieDonovanFGREATER DERRY TRACK CLUB</v>
      </c>
      <c r="G4" s="22">
        <f>SUMIF('Aviation 4M'!$F$2:$F$300,$F4,'Aviation 4M'!$J$2:$J$300)</f>
        <v>0</v>
      </c>
      <c r="H4" s="22">
        <f>SUMIF('Capital City Classic'!$F$2:$F$300,$F4,'Capital City Classic'!$J$2:$J$300)</f>
        <v>0</v>
      </c>
      <c r="I4" s="22">
        <f>SUMIF('Auburn 10M'!$F$2:$F$296,$F4,'Auburn 10M'!$J$2:$J$296)</f>
        <v>92</v>
      </c>
      <c r="J4" s="22">
        <f>SUMIF('Tiger 12K'!$F$2:$F$300,$F4,'Tiger 12K'!$J$2:$J$300)</f>
        <v>0</v>
      </c>
      <c r="K4" s="24">
        <f>SUM(G4:J4)</f>
        <v>92</v>
      </c>
    </row>
    <row r="5" spans="1:13" x14ac:dyDescent="0.3">
      <c r="A5" s="3" t="s">
        <v>84</v>
      </c>
      <c r="B5" s="3" t="s">
        <v>83</v>
      </c>
      <c r="C5" s="3" t="s">
        <v>34</v>
      </c>
      <c r="D5" s="3">
        <v>36</v>
      </c>
      <c r="E5" t="s">
        <v>16</v>
      </c>
      <c r="F5" s="19" t="str">
        <f>A5&amp;B5&amp;C5&amp;E5</f>
        <v>AleeRizzoFGREATER DERRY TRACK CLUB</v>
      </c>
      <c r="G5" s="22">
        <f>SUMIF('Aviation 4M'!$F$2:$F$300,$F5,'Aviation 4M'!$J$2:$J$300)</f>
        <v>55</v>
      </c>
      <c r="H5" s="22">
        <f>SUMIF('Capital City Classic'!$F$2:$F$300,$F5,'Capital City Classic'!$J$2:$J$300)</f>
        <v>18</v>
      </c>
      <c r="I5" s="22">
        <f>SUMIF('Auburn 10M'!$F$2:$F$296,$F5,'Auburn 10M'!$J$2:$J$296)</f>
        <v>0</v>
      </c>
      <c r="J5" s="22">
        <f>SUMIF('Tiger 12K'!$F$2:$F$300,$F5,'Tiger 12K'!$J$2:$J$300)</f>
        <v>0</v>
      </c>
      <c r="K5" s="24">
        <f>SUM(G5:J5)</f>
        <v>73</v>
      </c>
    </row>
    <row r="6" spans="1:13" x14ac:dyDescent="0.3">
      <c r="A6" t="s">
        <v>584</v>
      </c>
      <c r="B6" t="s">
        <v>165</v>
      </c>
      <c r="C6" t="s">
        <v>34</v>
      </c>
      <c r="D6">
        <v>34</v>
      </c>
      <c r="E6" t="s">
        <v>18</v>
      </c>
      <c r="F6" s="19" t="str">
        <f>A6&amp;B6&amp;C6&amp;E6</f>
        <v>DanilleDunnFUPPER VALLEY RUNNING CLUB</v>
      </c>
      <c r="G6" s="22">
        <f>SUMIF('Aviation 4M'!$F$2:$F$300,$F6,'Aviation 4M'!$J$2:$J$300)</f>
        <v>0</v>
      </c>
      <c r="H6" s="22">
        <f>SUMIF('Capital City Classic'!$F$2:$F$300,$F6,'Capital City Classic'!$J$2:$J$300)</f>
        <v>0</v>
      </c>
      <c r="I6" s="22">
        <f>SUMIF('Auburn 10M'!$F$2:$F$296,$F6,'Auburn 10M'!$J$2:$J$296)</f>
        <v>0</v>
      </c>
      <c r="J6" s="22">
        <f>SUMIF('Tiger 12K'!$F$2:$F$300,$F6,'Tiger 12K'!$J$2:$J$300)</f>
        <v>72</v>
      </c>
      <c r="K6" s="24">
        <f>SUM(G6:J6)</f>
        <v>72</v>
      </c>
    </row>
    <row r="7" spans="1:13" x14ac:dyDescent="0.3">
      <c r="A7" t="s">
        <v>385</v>
      </c>
      <c r="B7" t="s">
        <v>386</v>
      </c>
      <c r="C7" t="s">
        <v>34</v>
      </c>
      <c r="D7">
        <v>37</v>
      </c>
      <c r="E7" t="s">
        <v>16</v>
      </c>
      <c r="F7" s="19" t="str">
        <f>A7&amp;B7&amp;C7&amp;E7</f>
        <v>TivanCasavantFGREATER DERRY TRACK CLUB</v>
      </c>
      <c r="G7" s="22">
        <f>SUMIF('Aviation 4M'!$F$2:$F$300,$F7,'Aviation 4M'!$J$2:$J$300)</f>
        <v>0</v>
      </c>
      <c r="H7" s="22">
        <f>SUMIF('Capital City Classic'!$F$2:$F$300,$F7,'Capital City Classic'!$J$2:$J$300)</f>
        <v>0</v>
      </c>
      <c r="I7" s="22">
        <f>SUMIF('Auburn 10M'!$F$2:$F$296,$F7,'Auburn 10M'!$J$2:$J$296)</f>
        <v>43</v>
      </c>
      <c r="J7" s="22">
        <f>SUMIF('Tiger 12K'!$F$2:$F$300,$F7,'Tiger 12K'!$J$2:$J$300)</f>
        <v>0</v>
      </c>
      <c r="K7" s="24">
        <f>SUM(G7:J7)</f>
        <v>43</v>
      </c>
    </row>
    <row r="8" spans="1:13" x14ac:dyDescent="0.3">
      <c r="A8" s="3" t="s">
        <v>527</v>
      </c>
      <c r="B8" s="3" t="s">
        <v>528</v>
      </c>
      <c r="C8" s="3" t="s">
        <v>34</v>
      </c>
      <c r="D8" s="3">
        <v>35</v>
      </c>
      <c r="E8" s="2" t="s">
        <v>18</v>
      </c>
      <c r="F8" s="19" t="str">
        <f>A8&amp;B8&amp;C8&amp;E8</f>
        <v>StacyMcAllister-GellerFUPPER VALLEY RUNNING CLUB</v>
      </c>
      <c r="G8" s="22">
        <f>SUMIF('Aviation 4M'!$F$2:$F$300,$F8,'Aviation 4M'!$J$2:$J$300)</f>
        <v>0</v>
      </c>
      <c r="H8" s="22">
        <f>SUMIF('Capital City Classic'!$F$2:$F$300,$F8,'Capital City Classic'!$J$2:$J$300)</f>
        <v>0</v>
      </c>
      <c r="I8" s="22">
        <f>SUMIF('Auburn 10M'!$F$2:$F$296,$F8,'Auburn 10M'!$J$2:$J$296)</f>
        <v>16.5</v>
      </c>
      <c r="J8" s="22">
        <f>SUMIF('Tiger 12K'!$F$2:$F$300,$F8,'Tiger 12K'!$J$2:$J$300)</f>
        <v>0</v>
      </c>
      <c r="K8" s="24">
        <f>SUM(G8:J8)</f>
        <v>16.5</v>
      </c>
    </row>
    <row r="9" spans="1:13" x14ac:dyDescent="0.3">
      <c r="A9" t="s">
        <v>282</v>
      </c>
      <c r="B9" t="s">
        <v>283</v>
      </c>
      <c r="C9" t="s">
        <v>34</v>
      </c>
      <c r="D9">
        <v>39</v>
      </c>
      <c r="E9" s="2" t="s">
        <v>19</v>
      </c>
      <c r="F9" s="19" t="str">
        <f>A9&amp;B9&amp;C9&amp;E9</f>
        <v>BridgettGattieFGRANITE STATE RACING TEAM</v>
      </c>
      <c r="G9" s="22">
        <f>SUMIF('Aviation 4M'!$F$2:$F$300,$F9,'Aviation 4M'!$J$2:$J$300)</f>
        <v>0</v>
      </c>
      <c r="H9" s="22">
        <f>SUMIF('Capital City Classic'!$F$2:$F$300,$F9,'Capital City Classic'!$J$2:$J$300)</f>
        <v>11.5</v>
      </c>
      <c r="I9" s="22">
        <f>SUMIF('Auburn 10M'!$F$2:$F$296,$F9,'Auburn 10M'!$J$2:$J$296)</f>
        <v>0</v>
      </c>
      <c r="J9" s="22">
        <f>SUMIF('Tiger 12K'!$F$2:$F$300,$F9,'Tiger 12K'!$J$2:$J$300)</f>
        <v>0</v>
      </c>
      <c r="K9" s="24">
        <f>SUM(G9:J9)</f>
        <v>11.5</v>
      </c>
    </row>
    <row r="10" spans="1:13" x14ac:dyDescent="0.3">
      <c r="A10" t="s">
        <v>254</v>
      </c>
      <c r="B10" t="s">
        <v>285</v>
      </c>
      <c r="C10" t="s">
        <v>34</v>
      </c>
      <c r="D10">
        <v>33</v>
      </c>
      <c r="E10" s="2" t="s">
        <v>19</v>
      </c>
      <c r="F10" s="19" t="str">
        <f>A10&amp;B10&amp;C10&amp;E10</f>
        <v>SarahReardonFGRANITE STATE RACING TEAM</v>
      </c>
      <c r="G10" s="22">
        <f>SUMIF('Aviation 4M'!$F$2:$F$300,$F10,'Aviation 4M'!$J$2:$J$300)</f>
        <v>0</v>
      </c>
      <c r="H10" s="22">
        <f>SUMIF('Capital City Classic'!$F$2:$F$300,$F10,'Capital City Classic'!$J$2:$J$300)</f>
        <v>10</v>
      </c>
      <c r="I10" s="22">
        <f>SUMIF('Auburn 10M'!$F$2:$F$296,$F10,'Auburn 10M'!$J$2:$J$296)</f>
        <v>0</v>
      </c>
      <c r="J10" s="22">
        <f>SUMIF('Tiger 12K'!$F$2:$F$300,$F10,'Tiger 12K'!$J$2:$J$300)</f>
        <v>0</v>
      </c>
      <c r="K10" s="24">
        <f>SUM(G10:J10)</f>
        <v>10</v>
      </c>
    </row>
    <row r="11" spans="1:13" x14ac:dyDescent="0.3">
      <c r="A11" s="3" t="s">
        <v>554</v>
      </c>
      <c r="B11" s="3" t="s">
        <v>555</v>
      </c>
      <c r="C11" s="3" t="s">
        <v>34</v>
      </c>
      <c r="D11" s="3">
        <v>37</v>
      </c>
      <c r="E11" s="2" t="s">
        <v>17</v>
      </c>
      <c r="F11" s="19" t="str">
        <f>A11&amp;B11&amp;C11&amp;E11</f>
        <v>MargaritaMatosFMILLENNIUM RUNNING</v>
      </c>
      <c r="G11" s="22">
        <f>SUMIF('Aviation 4M'!$F$2:$F$300,$F11,'Aviation 4M'!$J$2:$J$300)</f>
        <v>0</v>
      </c>
      <c r="H11" s="22">
        <f>SUMIF('Capital City Classic'!$F$2:$F$300,$F11,'Capital City Classic'!$J$2:$J$300)</f>
        <v>0</v>
      </c>
      <c r="I11" s="22">
        <f>SUMIF('Auburn 10M'!$F$2:$F$296,$F11,'Auburn 10M'!$J$2:$J$296)</f>
        <v>9.5</v>
      </c>
      <c r="J11" s="22">
        <f>SUMIF('Tiger 12K'!$F$2:$F$300,$F11,'Tiger 12K'!$J$2:$J$300)</f>
        <v>0</v>
      </c>
      <c r="K11" s="24">
        <f>SUM(G11:J11)</f>
        <v>9.5</v>
      </c>
    </row>
    <row r="12" spans="1:13" x14ac:dyDescent="0.3">
      <c r="A12" t="s">
        <v>343</v>
      </c>
      <c r="B12" t="s">
        <v>344</v>
      </c>
      <c r="C12" t="s">
        <v>34</v>
      </c>
      <c r="D12">
        <v>38</v>
      </c>
      <c r="E12" s="2" t="s">
        <v>15</v>
      </c>
      <c r="F12" s="19" t="str">
        <f>A12&amp;B12&amp;C12&amp;E12</f>
        <v>AmandaNaroFGATE CITY STRIDERS</v>
      </c>
      <c r="G12" s="22">
        <f>SUMIF('Aviation 4M'!$F$2:$F$300,$F12,'Aviation 4M'!$J$2:$J$300)</f>
        <v>0</v>
      </c>
      <c r="H12" s="22">
        <f>SUMIF('Capital City Classic'!$F$2:$F$300,$F12,'Capital City Classic'!$J$2:$J$300)</f>
        <v>0</v>
      </c>
      <c r="I12" s="22">
        <f>SUMIF('Auburn 10M'!$F$2:$F$296,$F12,'Auburn 10M'!$J$2:$J$296)</f>
        <v>8.6999999999999993</v>
      </c>
      <c r="J12" s="22">
        <f>SUMIF('Tiger 12K'!$F$2:$F$300,$F12,'Tiger 12K'!$J$2:$J$300)</f>
        <v>0</v>
      </c>
      <c r="K12" s="24">
        <f>SUM(G12:J12)</f>
        <v>8.6999999999999993</v>
      </c>
    </row>
    <row r="13" spans="1:13" x14ac:dyDescent="0.3">
      <c r="A13" t="s">
        <v>299</v>
      </c>
      <c r="B13" t="s">
        <v>300</v>
      </c>
      <c r="C13" t="s">
        <v>34</v>
      </c>
      <c r="D13">
        <v>39</v>
      </c>
      <c r="E13" s="2" t="s">
        <v>15</v>
      </c>
      <c r="F13" s="19" t="str">
        <f>A13&amp;B13&amp;C13&amp;E13</f>
        <v>ShannonO'BrienFGATE CITY STRIDERS</v>
      </c>
      <c r="G13" s="22">
        <f>SUMIF('Aviation 4M'!$F$2:$F$300,$F13,'Aviation 4M'!$J$2:$J$300)</f>
        <v>0</v>
      </c>
      <c r="H13" s="22">
        <f>SUMIF('Capital City Classic'!$F$2:$F$300,$F13,'Capital City Classic'!$J$2:$J$300)</f>
        <v>6</v>
      </c>
      <c r="I13" s="22">
        <f>SUMIF('Auburn 10M'!$F$2:$F$296,$F13,'Auburn 10M'!$J$2:$J$296)</f>
        <v>1</v>
      </c>
      <c r="J13" s="22">
        <f>SUMIF('Tiger 12K'!$F$2:$F$300,$F13,'Tiger 12K'!$J$2:$J$300)</f>
        <v>0</v>
      </c>
      <c r="K13" s="24">
        <f>SUM(G13:J13)</f>
        <v>7</v>
      </c>
    </row>
    <row r="14" spans="1:13" x14ac:dyDescent="0.3">
      <c r="A14" t="s">
        <v>345</v>
      </c>
      <c r="B14" t="s">
        <v>346</v>
      </c>
      <c r="C14" t="s">
        <v>34</v>
      </c>
      <c r="D14">
        <v>32</v>
      </c>
      <c r="E14" s="2" t="s">
        <v>15</v>
      </c>
      <c r="F14" s="19" t="str">
        <f>A14&amp;B14&amp;C14&amp;E14</f>
        <v>JoyceLiangFGATE CITY STRIDERS</v>
      </c>
      <c r="G14" s="22">
        <f>SUMIF('Aviation 4M'!$F$2:$F$300,$F14,'Aviation 4M'!$J$2:$J$300)</f>
        <v>0</v>
      </c>
      <c r="H14" s="22">
        <f>SUMIF('Capital City Classic'!$F$2:$F$300,$F14,'Capital City Classic'!$J$2:$J$300)</f>
        <v>0</v>
      </c>
      <c r="I14" s="22">
        <f>SUMIF('Auburn 10M'!$F$2:$F$296,$F14,'Auburn 10M'!$J$2:$J$296)</f>
        <v>6.75</v>
      </c>
      <c r="J14" s="22">
        <f>SUMIF('Tiger 12K'!$F$2:$F$300,$F14,'Tiger 12K'!$J$2:$J$300)</f>
        <v>0</v>
      </c>
      <c r="K14" s="24">
        <f>SUM(G14:J14)</f>
        <v>6.75</v>
      </c>
    </row>
    <row r="15" spans="1:13" x14ac:dyDescent="0.3">
      <c r="A15" t="s">
        <v>305</v>
      </c>
      <c r="B15" t="s">
        <v>306</v>
      </c>
      <c r="C15" t="s">
        <v>34</v>
      </c>
      <c r="D15">
        <v>36</v>
      </c>
      <c r="E15" t="s">
        <v>16</v>
      </c>
      <c r="F15" s="19" t="str">
        <f>A15&amp;B15&amp;C15&amp;E15</f>
        <v>JannatTalbiFGREATER DERRY TRACK CLUB</v>
      </c>
      <c r="G15" s="22">
        <f>SUMIF('Aviation 4M'!$F$2:$F$300,$F15,'Aviation 4M'!$J$2:$J$300)</f>
        <v>0</v>
      </c>
      <c r="H15" s="22">
        <f>SUMIF('Capital City Classic'!$F$2:$F$300,$F15,'Capital City Classic'!$J$2:$J$300)</f>
        <v>4.75</v>
      </c>
      <c r="I15" s="22">
        <f>SUMIF('Auburn 10M'!$F$2:$F$296,$F15,'Auburn 10M'!$J$2:$J$296)</f>
        <v>1</v>
      </c>
      <c r="J15" s="22">
        <f>SUMIF('Tiger 12K'!$F$2:$F$300,$F15,'Tiger 12K'!$J$2:$J$300)</f>
        <v>0</v>
      </c>
      <c r="K15" s="24">
        <f>SUM(G15:J15)</f>
        <v>5.75</v>
      </c>
    </row>
    <row r="16" spans="1:13" x14ac:dyDescent="0.3">
      <c r="A16" t="s">
        <v>447</v>
      </c>
      <c r="B16" t="s">
        <v>448</v>
      </c>
      <c r="C16" t="s">
        <v>34</v>
      </c>
      <c r="D16">
        <v>35</v>
      </c>
      <c r="E16" s="2" t="s">
        <v>17</v>
      </c>
      <c r="F16" s="19" t="str">
        <f>A16&amp;B16&amp;C16&amp;E16</f>
        <v>KelseyMedeirosFMILLENNIUM RUNNING</v>
      </c>
      <c r="G16" s="22">
        <f>SUMIF('Aviation 4M'!$F$2:$F$300,$F16,'Aviation 4M'!$J$2:$J$300)</f>
        <v>0</v>
      </c>
      <c r="H16" s="22">
        <f>SUMIF('Capital City Classic'!$F$2:$F$300,$F16,'Capital City Classic'!$J$2:$J$300)</f>
        <v>0</v>
      </c>
      <c r="I16" s="22">
        <f>SUMIF('Auburn 10M'!$F$2:$F$296,$F16,'Auburn 10M'!$J$2:$J$296)</f>
        <v>4.75</v>
      </c>
      <c r="J16" s="22">
        <f>SUMIF('Tiger 12K'!$F$2:$F$300,$F16,'Tiger 12K'!$J$2:$J$300)</f>
        <v>0</v>
      </c>
      <c r="K16" s="24">
        <f>SUM(G16:J16)</f>
        <v>4.75</v>
      </c>
    </row>
    <row r="17" spans="1:11" x14ac:dyDescent="0.3">
      <c r="A17" t="s">
        <v>328</v>
      </c>
      <c r="B17" t="s">
        <v>329</v>
      </c>
      <c r="C17" t="s">
        <v>34</v>
      </c>
      <c r="D17">
        <v>38</v>
      </c>
      <c r="E17" s="2" t="s">
        <v>17</v>
      </c>
      <c r="F17" s="19" t="str">
        <f>A17&amp;B17&amp;C17&amp;E17</f>
        <v>AmySpottsFMILLENNIUM RUNNING</v>
      </c>
      <c r="G17" s="22">
        <f>SUMIF('Aviation 4M'!$F$2:$F$300,$F17,'Aviation 4M'!$J$2:$J$300)</f>
        <v>0</v>
      </c>
      <c r="H17" s="22">
        <f>SUMIF('Capital City Classic'!$F$2:$F$300,$F17,'Capital City Classic'!$J$2:$J$300)</f>
        <v>1</v>
      </c>
      <c r="I17" s="22">
        <f>SUMIF('Auburn 10M'!$F$2:$F$296,$F17,'Auburn 10M'!$J$2:$J$296)</f>
        <v>1</v>
      </c>
      <c r="J17" s="22">
        <f>SUMIF('Tiger 12K'!$F$2:$F$300,$F17,'Tiger 12K'!$J$2:$J$300)</f>
        <v>0</v>
      </c>
      <c r="K17" s="24">
        <f>SUM(G17:J17)</f>
        <v>2</v>
      </c>
    </row>
    <row r="18" spans="1:11" x14ac:dyDescent="0.3">
      <c r="A18" s="3" t="s">
        <v>503</v>
      </c>
      <c r="B18" s="3" t="s">
        <v>504</v>
      </c>
      <c r="C18" s="3" t="s">
        <v>34</v>
      </c>
      <c r="D18" s="3">
        <v>30</v>
      </c>
      <c r="E18" s="2" t="s">
        <v>17</v>
      </c>
      <c r="F18" s="19" t="str">
        <f>A18&amp;B18&amp;C18&amp;E18</f>
        <v>ShantelPereiraFMILLENNIUM RUNNING</v>
      </c>
      <c r="G18" s="22">
        <f>SUMIF('Aviation 4M'!$F$2:$F$300,$F18,'Aviation 4M'!$J$2:$J$300)</f>
        <v>0</v>
      </c>
      <c r="H18" s="22">
        <f>SUMIF('Capital City Classic'!$F$2:$F$300,$F18,'Capital City Classic'!$J$2:$J$300)</f>
        <v>0</v>
      </c>
      <c r="I18" s="22">
        <f>SUMIF('Auburn 10M'!$F$2:$F$296,$F18,'Auburn 10M'!$J$2:$J$296)</f>
        <v>1</v>
      </c>
      <c r="J18" s="22">
        <f>SUMIF('Tiger 12K'!$F$2:$F$300,$F18,'Tiger 12K'!$J$2:$J$300)</f>
        <v>0</v>
      </c>
      <c r="K18" s="24">
        <f>SUM(G18:J18)</f>
        <v>1</v>
      </c>
    </row>
    <row r="19" spans="1:11" x14ac:dyDescent="0.3">
      <c r="A19" s="3" t="s">
        <v>299</v>
      </c>
      <c r="B19" s="3" t="s">
        <v>512</v>
      </c>
      <c r="C19" s="3" t="s">
        <v>34</v>
      </c>
      <c r="D19" s="3">
        <v>31</v>
      </c>
      <c r="E19" s="2" t="s">
        <v>17</v>
      </c>
      <c r="F19" s="19" t="str">
        <f>A19&amp;B19&amp;C19&amp;E19</f>
        <v>ShannonChipmanFMILLENNIUM RUNNING</v>
      </c>
      <c r="G19" s="22">
        <f>SUMIF('Aviation 4M'!$F$2:$F$300,$F19,'Aviation 4M'!$J$2:$J$300)</f>
        <v>0</v>
      </c>
      <c r="H19" s="22">
        <f>SUMIF('Capital City Classic'!$F$2:$F$300,$F19,'Capital City Classic'!$J$2:$J$300)</f>
        <v>0</v>
      </c>
      <c r="I19" s="22">
        <f>SUMIF('Auburn 10M'!$F$2:$F$296,$F19,'Auburn 10M'!$J$2:$J$296)</f>
        <v>1</v>
      </c>
      <c r="J19" s="22">
        <f>SUMIF('Tiger 12K'!$F$2:$F$300,$F19,'Tiger 12K'!$J$2:$J$300)</f>
        <v>0</v>
      </c>
      <c r="K19" s="24">
        <f>SUM(G19:J19)</f>
        <v>1</v>
      </c>
    </row>
    <row r="20" spans="1:11" x14ac:dyDescent="0.3">
      <c r="A20" t="s">
        <v>373</v>
      </c>
      <c r="B20" t="s">
        <v>374</v>
      </c>
      <c r="C20" t="s">
        <v>34</v>
      </c>
      <c r="D20">
        <v>32</v>
      </c>
      <c r="E20" s="2" t="s">
        <v>15</v>
      </c>
      <c r="F20" s="19" t="str">
        <f>A20&amp;B20&amp;C20&amp;E20</f>
        <v>DjCassidyFGATE CITY STRIDERS</v>
      </c>
      <c r="G20" s="22">
        <f>SUMIF('Aviation 4M'!$F$2:$F$300,$F20,'Aviation 4M'!$J$2:$J$300)</f>
        <v>0</v>
      </c>
      <c r="H20" s="22">
        <f>SUMIF('Capital City Classic'!$F$2:$F$300,$F20,'Capital City Classic'!$J$2:$J$300)</f>
        <v>0</v>
      </c>
      <c r="I20" s="22">
        <f>SUMIF('Auburn 10M'!$F$2:$F$296,$F20,'Auburn 10M'!$J$2:$J$296)</f>
        <v>1</v>
      </c>
      <c r="J20" s="22">
        <f>SUMIF('Tiger 12K'!$F$2:$F$300,$F20,'Tiger 12K'!$J$2:$J$300)</f>
        <v>0</v>
      </c>
      <c r="K20" s="24">
        <f>SUM(G20:J20)</f>
        <v>1</v>
      </c>
    </row>
    <row r="21" spans="1:11" x14ac:dyDescent="0.3">
      <c r="A21" s="3" t="s">
        <v>328</v>
      </c>
      <c r="B21" s="3" t="s">
        <v>482</v>
      </c>
      <c r="C21" s="3" t="s">
        <v>34</v>
      </c>
      <c r="D21" s="3">
        <v>32</v>
      </c>
      <c r="E21" s="2" t="s">
        <v>17</v>
      </c>
      <c r="F21" s="19" t="str">
        <f>A21&amp;B21&amp;C21&amp;E21</f>
        <v>AmyDragoFMILLENNIUM RUNNING</v>
      </c>
      <c r="G21" s="22">
        <f>SUMIF('Aviation 4M'!$F$2:$F$300,$F21,'Aviation 4M'!$J$2:$J$300)</f>
        <v>0</v>
      </c>
      <c r="H21" s="22">
        <f>SUMIF('Capital City Classic'!$F$2:$F$300,$F21,'Capital City Classic'!$J$2:$J$300)</f>
        <v>0</v>
      </c>
      <c r="I21" s="22">
        <f>SUMIF('Auburn 10M'!$F$2:$F$296,$F21,'Auburn 10M'!$J$2:$J$296)</f>
        <v>1</v>
      </c>
      <c r="J21" s="22">
        <f>SUMIF('Tiger 12K'!$F$2:$F$300,$F21,'Tiger 12K'!$J$2:$J$300)</f>
        <v>0</v>
      </c>
      <c r="K21" s="24">
        <f>SUM(G21:J21)</f>
        <v>1</v>
      </c>
    </row>
    <row r="22" spans="1:11" x14ac:dyDescent="0.3">
      <c r="A22" s="3" t="s">
        <v>347</v>
      </c>
      <c r="B22" s="3" t="s">
        <v>505</v>
      </c>
      <c r="C22" s="3" t="s">
        <v>34</v>
      </c>
      <c r="D22" s="3">
        <v>32</v>
      </c>
      <c r="E22" s="2" t="s">
        <v>17</v>
      </c>
      <c r="F22" s="19" t="str">
        <f>A22&amp;B22&amp;C22&amp;E22</f>
        <v>GinaRainoneFMILLENNIUM RUNNING</v>
      </c>
      <c r="G22" s="22">
        <f>SUMIF('Aviation 4M'!$F$2:$F$300,$F22,'Aviation 4M'!$J$2:$J$300)</f>
        <v>0</v>
      </c>
      <c r="H22" s="22">
        <f>SUMIF('Capital City Classic'!$F$2:$F$300,$F22,'Capital City Classic'!$J$2:$J$300)</f>
        <v>0</v>
      </c>
      <c r="I22" s="22">
        <f>SUMIF('Auburn 10M'!$F$2:$F$296,$F22,'Auburn 10M'!$J$2:$J$296)</f>
        <v>1</v>
      </c>
      <c r="J22" s="22">
        <f>SUMIF('Tiger 12K'!$F$2:$F$300,$F22,'Tiger 12K'!$J$2:$J$300)</f>
        <v>0</v>
      </c>
      <c r="K22" s="24">
        <f>SUM(G22:J22)</f>
        <v>1</v>
      </c>
    </row>
    <row r="23" spans="1:11" x14ac:dyDescent="0.3">
      <c r="A23" s="3" t="s">
        <v>288</v>
      </c>
      <c r="B23" s="3" t="s">
        <v>460</v>
      </c>
      <c r="C23" s="3" t="s">
        <v>34</v>
      </c>
      <c r="D23" s="3">
        <v>33</v>
      </c>
      <c r="E23" s="2" t="s">
        <v>17</v>
      </c>
      <c r="F23" s="19" t="str">
        <f>A23&amp;B23&amp;C23&amp;E23</f>
        <v>NicoleFarrarFMILLENNIUM RUNNING</v>
      </c>
      <c r="G23" s="22">
        <f>SUMIF('Aviation 4M'!$F$2:$F$300,$F23,'Aviation 4M'!$J$2:$J$300)</f>
        <v>0</v>
      </c>
      <c r="H23" s="22">
        <f>SUMIF('Capital City Classic'!$F$2:$F$300,$F23,'Capital City Classic'!$J$2:$J$300)</f>
        <v>0</v>
      </c>
      <c r="I23" s="22">
        <f>SUMIF('Auburn 10M'!$F$2:$F$296,$F23,'Auburn 10M'!$J$2:$J$296)</f>
        <v>1</v>
      </c>
      <c r="J23" s="22">
        <f>SUMIF('Tiger 12K'!$F$2:$F$300,$F23,'Tiger 12K'!$J$2:$J$300)</f>
        <v>0</v>
      </c>
      <c r="K23" s="24">
        <f>SUM(G23:J23)</f>
        <v>1</v>
      </c>
    </row>
    <row r="24" spans="1:11" x14ac:dyDescent="0.3">
      <c r="A24" s="3" t="s">
        <v>467</v>
      </c>
      <c r="B24" s="3" t="s">
        <v>468</v>
      </c>
      <c r="C24" s="3" t="s">
        <v>34</v>
      </c>
      <c r="D24" s="3">
        <v>33</v>
      </c>
      <c r="E24" s="2" t="s">
        <v>17</v>
      </c>
      <c r="F24" s="19" t="str">
        <f>A24&amp;B24&amp;C24&amp;E24</f>
        <v>KylieRochelleFMILLENNIUM RUNNING</v>
      </c>
      <c r="G24" s="22">
        <f>SUMIF('Aviation 4M'!$F$2:$F$300,$F24,'Aviation 4M'!$J$2:$J$300)</f>
        <v>0</v>
      </c>
      <c r="H24" s="22">
        <f>SUMIF('Capital City Classic'!$F$2:$F$300,$F24,'Capital City Classic'!$J$2:$J$300)</f>
        <v>0</v>
      </c>
      <c r="I24" s="22">
        <f>SUMIF('Auburn 10M'!$F$2:$F$296,$F24,'Auburn 10M'!$J$2:$J$296)</f>
        <v>1</v>
      </c>
      <c r="J24" s="22">
        <f>SUMIF('Tiger 12K'!$F$2:$F$300,$F24,'Tiger 12K'!$J$2:$J$300)</f>
        <v>0</v>
      </c>
      <c r="K24" s="24">
        <f>SUM(G24:J24)</f>
        <v>1</v>
      </c>
    </row>
    <row r="25" spans="1:11" x14ac:dyDescent="0.3">
      <c r="A25" s="3" t="s">
        <v>471</v>
      </c>
      <c r="B25" s="3" t="s">
        <v>472</v>
      </c>
      <c r="C25" s="3" t="s">
        <v>34</v>
      </c>
      <c r="D25" s="3">
        <v>34</v>
      </c>
      <c r="E25" s="2" t="s">
        <v>17</v>
      </c>
      <c r="F25" s="19" t="str">
        <f>A25&amp;B25&amp;C25&amp;E25</f>
        <v>KaylinOssingFMILLENNIUM RUNNING</v>
      </c>
      <c r="G25" s="22">
        <f>SUMIF('Aviation 4M'!$F$2:$F$300,$F25,'Aviation 4M'!$J$2:$J$300)</f>
        <v>0</v>
      </c>
      <c r="H25" s="22">
        <f>SUMIF('Capital City Classic'!$F$2:$F$300,$F25,'Capital City Classic'!$J$2:$J$300)</f>
        <v>0</v>
      </c>
      <c r="I25" s="22">
        <f>SUMIF('Auburn 10M'!$F$2:$F$296,$F25,'Auburn 10M'!$J$2:$J$296)</f>
        <v>1</v>
      </c>
      <c r="J25" s="22">
        <f>SUMIF('Tiger 12K'!$F$2:$F$300,$F25,'Tiger 12K'!$J$2:$J$300)</f>
        <v>0</v>
      </c>
      <c r="K25" s="24">
        <f>SUM(G25:J25)</f>
        <v>1</v>
      </c>
    </row>
    <row r="26" spans="1:11" x14ac:dyDescent="0.3">
      <c r="A26" s="3" t="s">
        <v>493</v>
      </c>
      <c r="B26" s="3" t="s">
        <v>494</v>
      </c>
      <c r="C26" s="3" t="s">
        <v>34</v>
      </c>
      <c r="D26" s="3">
        <v>34</v>
      </c>
      <c r="E26" s="2" t="s">
        <v>17</v>
      </c>
      <c r="F26" s="19" t="str">
        <f>A26&amp;B26&amp;C26&amp;E26</f>
        <v>JaleesaAkermanFMILLENNIUM RUNNING</v>
      </c>
      <c r="G26" s="22">
        <f>SUMIF('Aviation 4M'!$F$2:$F$300,$F26,'Aviation 4M'!$J$2:$J$300)</f>
        <v>0</v>
      </c>
      <c r="H26" s="22">
        <f>SUMIF('Capital City Classic'!$F$2:$F$300,$F26,'Capital City Classic'!$J$2:$J$300)</f>
        <v>0</v>
      </c>
      <c r="I26" s="22">
        <f>SUMIF('Auburn 10M'!$F$2:$F$296,$F26,'Auburn 10M'!$J$2:$J$296)</f>
        <v>1</v>
      </c>
      <c r="J26" s="22">
        <f>SUMIF('Tiger 12K'!$F$2:$F$300,$F26,'Tiger 12K'!$J$2:$J$300)</f>
        <v>0</v>
      </c>
      <c r="K26" s="24">
        <f>SUM(G26:J26)</f>
        <v>1</v>
      </c>
    </row>
    <row r="27" spans="1:11" x14ac:dyDescent="0.3">
      <c r="A27" s="3" t="s">
        <v>105</v>
      </c>
      <c r="B27" s="3" t="s">
        <v>489</v>
      </c>
      <c r="C27" s="3" t="s">
        <v>34</v>
      </c>
      <c r="D27" s="3">
        <v>34</v>
      </c>
      <c r="E27" s="2" t="s">
        <v>17</v>
      </c>
      <c r="F27" s="19" t="str">
        <f>A27&amp;B27&amp;C27&amp;E27</f>
        <v>JennaMcCarthyFMILLENNIUM RUNNING</v>
      </c>
      <c r="G27" s="22">
        <f>SUMIF('Aviation 4M'!$F$2:$F$300,$F27,'Aviation 4M'!$J$2:$J$300)</f>
        <v>0</v>
      </c>
      <c r="H27" s="22">
        <f>SUMIF('Capital City Classic'!$F$2:$F$300,$F27,'Capital City Classic'!$J$2:$J$300)</f>
        <v>0</v>
      </c>
      <c r="I27" s="22">
        <f>SUMIF('Auburn 10M'!$F$2:$F$296,$F27,'Auburn 10M'!$J$2:$J$296)</f>
        <v>1</v>
      </c>
      <c r="J27" s="22">
        <f>SUMIF('Tiger 12K'!$F$2:$F$300,$F27,'Tiger 12K'!$J$2:$J$300)</f>
        <v>0</v>
      </c>
      <c r="K27" s="24">
        <f>SUM(G27:J27)</f>
        <v>1</v>
      </c>
    </row>
    <row r="28" spans="1:11" x14ac:dyDescent="0.3">
      <c r="A28" s="3" t="s">
        <v>539</v>
      </c>
      <c r="B28" s="3" t="s">
        <v>540</v>
      </c>
      <c r="C28" s="3" t="s">
        <v>34</v>
      </c>
      <c r="D28" s="3">
        <v>34</v>
      </c>
      <c r="E28" s="2" t="s">
        <v>17</v>
      </c>
      <c r="F28" s="19" t="str">
        <f>A28&amp;B28&amp;C28&amp;E28</f>
        <v>CourtneyAndingFMILLENNIUM RUNNING</v>
      </c>
      <c r="G28" s="22">
        <f>SUMIF('Aviation 4M'!$F$2:$F$300,$F28,'Aviation 4M'!$J$2:$J$300)</f>
        <v>0</v>
      </c>
      <c r="H28" s="22">
        <f>SUMIF('Capital City Classic'!$F$2:$F$300,$F28,'Capital City Classic'!$J$2:$J$300)</f>
        <v>0</v>
      </c>
      <c r="I28" s="22">
        <f>SUMIF('Auburn 10M'!$F$2:$F$296,$F28,'Auburn 10M'!$J$2:$J$296)</f>
        <v>1</v>
      </c>
      <c r="J28" s="22">
        <f>SUMIF('Tiger 12K'!$F$2:$F$300,$F28,'Tiger 12K'!$J$2:$J$300)</f>
        <v>0</v>
      </c>
      <c r="K28" s="24">
        <f>SUM(G28:J28)</f>
        <v>1</v>
      </c>
    </row>
    <row r="29" spans="1:11" x14ac:dyDescent="0.3">
      <c r="A29" s="3" t="s">
        <v>297</v>
      </c>
      <c r="B29" s="3" t="s">
        <v>138</v>
      </c>
      <c r="C29" s="3" t="s">
        <v>34</v>
      </c>
      <c r="D29" s="3">
        <v>35</v>
      </c>
      <c r="E29" s="2" t="s">
        <v>17</v>
      </c>
      <c r="F29" s="19" t="str">
        <f>A29&amp;B29&amp;C29&amp;E29</f>
        <v>JessicaSmithFMILLENNIUM RUNNING</v>
      </c>
      <c r="G29" s="22">
        <f>SUMIF('Aviation 4M'!$F$2:$F$300,$F29,'Aviation 4M'!$J$2:$J$300)</f>
        <v>0</v>
      </c>
      <c r="H29" s="22">
        <f>SUMIF('Capital City Classic'!$F$2:$F$300,$F29,'Capital City Classic'!$J$2:$J$300)</f>
        <v>0</v>
      </c>
      <c r="I29" s="22">
        <f>SUMIF('Auburn 10M'!$F$2:$F$296,$F29,'Auburn 10M'!$J$2:$J$296)</f>
        <v>1</v>
      </c>
      <c r="J29" s="22">
        <f>SUMIF('Tiger 12K'!$F$2:$F$300,$F29,'Tiger 12K'!$J$2:$J$300)</f>
        <v>0</v>
      </c>
      <c r="K29" s="24">
        <f>SUM(G29:J29)</f>
        <v>1</v>
      </c>
    </row>
    <row r="30" spans="1:11" x14ac:dyDescent="0.3">
      <c r="A30" s="3" t="s">
        <v>497</v>
      </c>
      <c r="B30" s="3" t="s">
        <v>498</v>
      </c>
      <c r="C30" s="3" t="s">
        <v>34</v>
      </c>
      <c r="D30" s="3">
        <v>37</v>
      </c>
      <c r="E30" s="2" t="s">
        <v>17</v>
      </c>
      <c r="F30" s="19" t="str">
        <f>A30&amp;B30&amp;C30&amp;E30</f>
        <v>MeganMcDermottFMILLENNIUM RUNNING</v>
      </c>
      <c r="G30" s="22">
        <f>SUMIF('Aviation 4M'!$F$2:$F$300,$F30,'Aviation 4M'!$J$2:$J$300)</f>
        <v>0</v>
      </c>
      <c r="H30" s="22">
        <f>SUMIF('Capital City Classic'!$F$2:$F$300,$F30,'Capital City Classic'!$J$2:$J$300)</f>
        <v>0</v>
      </c>
      <c r="I30" s="22">
        <f>SUMIF('Auburn 10M'!$F$2:$F$296,$F30,'Auburn 10M'!$J$2:$J$296)</f>
        <v>1</v>
      </c>
      <c r="J30" s="22">
        <f>SUMIF('Tiger 12K'!$F$2:$F$300,$F30,'Tiger 12K'!$J$2:$J$300)</f>
        <v>0</v>
      </c>
      <c r="K30" s="24">
        <f>SUM(G30:J30)</f>
        <v>1</v>
      </c>
    </row>
    <row r="31" spans="1:11" x14ac:dyDescent="0.3">
      <c r="A31" s="3" t="s">
        <v>254</v>
      </c>
      <c r="B31" s="3" t="s">
        <v>524</v>
      </c>
      <c r="C31" s="3" t="s">
        <v>34</v>
      </c>
      <c r="D31" s="3">
        <v>38</v>
      </c>
      <c r="E31" s="2" t="s">
        <v>27</v>
      </c>
      <c r="F31" s="19" t="str">
        <f>A31&amp;B31&amp;C31&amp;E31</f>
        <v>SarahWraggFSIX03 ENDURANCE</v>
      </c>
      <c r="G31" s="22">
        <f>SUMIF('Aviation 4M'!$F$2:$F$300,$F31,'Aviation 4M'!$J$2:$J$300)</f>
        <v>0</v>
      </c>
      <c r="H31" s="22">
        <f>SUMIF('Capital City Classic'!$F$2:$F$300,$F31,'Capital City Classic'!$J$2:$J$300)</f>
        <v>0</v>
      </c>
      <c r="I31" s="22">
        <f>SUMIF('Auburn 10M'!$F$2:$F$296,$F31,'Auburn 10M'!$J$2:$J$296)</f>
        <v>1</v>
      </c>
      <c r="J31" s="22">
        <f>SUMIF('Tiger 12K'!$F$2:$F$300,$F31,'Tiger 12K'!$J$2:$J$300)</f>
        <v>0</v>
      </c>
      <c r="K31" s="24">
        <f>SUM(G31:J31)</f>
        <v>1</v>
      </c>
    </row>
    <row r="32" spans="1:11" x14ac:dyDescent="0.3">
      <c r="A32" t="s">
        <v>409</v>
      </c>
      <c r="B32" t="s">
        <v>410</v>
      </c>
      <c r="C32" t="s">
        <v>34</v>
      </c>
      <c r="D32">
        <v>39</v>
      </c>
      <c r="E32" t="s">
        <v>16</v>
      </c>
      <c r="F32" s="19" t="str">
        <f>A32&amp;B32&amp;C32&amp;E32</f>
        <v>LindseyBlanchetteFGREATER DERRY TRACK CLUB</v>
      </c>
      <c r="G32" s="22">
        <f>SUMIF('Aviation 4M'!$F$2:$F$300,$F32,'Aviation 4M'!$J$2:$J$300)</f>
        <v>0</v>
      </c>
      <c r="H32" s="22">
        <f>SUMIF('Capital City Classic'!$F$2:$F$300,$F32,'Capital City Classic'!$J$2:$J$300)</f>
        <v>0</v>
      </c>
      <c r="I32" s="22">
        <f>SUMIF('Auburn 10M'!$F$2:$F$296,$F32,'Auburn 10M'!$J$2:$J$296)</f>
        <v>1</v>
      </c>
      <c r="J32" s="22">
        <f>SUMIF('Tiger 12K'!$F$2:$F$300,$F32,'Tiger 12K'!$J$2:$J$300)</f>
        <v>0</v>
      </c>
      <c r="K32" s="24">
        <f>SUM(G32:J32)</f>
        <v>1</v>
      </c>
    </row>
    <row r="33" spans="11:11" x14ac:dyDescent="0.3">
      <c r="K33" s="24"/>
    </row>
    <row r="34" spans="11:11" x14ac:dyDescent="0.3">
      <c r="K34" s="24"/>
    </row>
    <row r="35" spans="11:11" x14ac:dyDescent="0.3">
      <c r="K35" s="24"/>
    </row>
    <row r="36" spans="11:11" x14ac:dyDescent="0.3">
      <c r="K36" s="24"/>
    </row>
    <row r="37" spans="11:11" x14ac:dyDescent="0.3">
      <c r="K37" s="24"/>
    </row>
    <row r="38" spans="11:11" x14ac:dyDescent="0.3">
      <c r="K38" s="24"/>
    </row>
    <row r="39" spans="11:11" x14ac:dyDescent="0.3">
      <c r="K39" s="24"/>
    </row>
    <row r="40" spans="11:11" x14ac:dyDescent="0.3">
      <c r="K40" s="24"/>
    </row>
    <row r="41" spans="11:11" x14ac:dyDescent="0.3">
      <c r="K41" s="24"/>
    </row>
    <row r="42" spans="11:11" x14ac:dyDescent="0.3">
      <c r="K42" s="24"/>
    </row>
    <row r="43" spans="11:11" x14ac:dyDescent="0.3">
      <c r="K43" s="24"/>
    </row>
    <row r="44" spans="11:11" x14ac:dyDescent="0.3">
      <c r="K44" s="24"/>
    </row>
    <row r="45" spans="11:11" x14ac:dyDescent="0.3">
      <c r="K45" s="24"/>
    </row>
    <row r="46" spans="11:11" x14ac:dyDescent="0.3">
      <c r="K46" s="24"/>
    </row>
    <row r="47" spans="11:11" x14ac:dyDescent="0.3">
      <c r="K47" s="24"/>
    </row>
    <row r="48" spans="11:11" x14ac:dyDescent="0.3">
      <c r="K48" s="24"/>
    </row>
    <row r="49" spans="11:11" x14ac:dyDescent="0.3">
      <c r="K49" s="24"/>
    </row>
    <row r="50" spans="11:11" x14ac:dyDescent="0.3">
      <c r="K50" s="24"/>
    </row>
    <row r="51" spans="11:11" x14ac:dyDescent="0.3">
      <c r="K51" s="24"/>
    </row>
    <row r="52" spans="11:11" x14ac:dyDescent="0.3">
      <c r="K52" s="24"/>
    </row>
    <row r="53" spans="11:11" x14ac:dyDescent="0.3">
      <c r="K53" s="24"/>
    </row>
    <row r="54" spans="11:11" x14ac:dyDescent="0.3">
      <c r="K54" s="24"/>
    </row>
    <row r="55" spans="11:11" x14ac:dyDescent="0.3">
      <c r="K55" s="24"/>
    </row>
    <row r="56" spans="11:11" x14ac:dyDescent="0.3">
      <c r="K56" s="24"/>
    </row>
    <row r="57" spans="11:11" x14ac:dyDescent="0.3">
      <c r="K57" s="24"/>
    </row>
    <row r="58" spans="11:11" x14ac:dyDescent="0.3">
      <c r="K58" s="24"/>
    </row>
    <row r="59" spans="11:11" x14ac:dyDescent="0.3">
      <c r="K59" s="24"/>
    </row>
    <row r="60" spans="11:11" x14ac:dyDescent="0.3">
      <c r="K60" s="24"/>
    </row>
    <row r="61" spans="11:11" x14ac:dyDescent="0.3">
      <c r="K61" s="24"/>
    </row>
    <row r="62" spans="11:11" x14ac:dyDescent="0.3">
      <c r="K62" s="24"/>
    </row>
    <row r="63" spans="11:11" x14ac:dyDescent="0.3">
      <c r="K63" s="24"/>
    </row>
    <row r="64" spans="11:11" x14ac:dyDescent="0.3">
      <c r="K64" s="24"/>
    </row>
    <row r="65" spans="11:11" x14ac:dyDescent="0.3">
      <c r="K65" s="24"/>
    </row>
    <row r="66" spans="11:11" x14ac:dyDescent="0.3">
      <c r="K66" s="24"/>
    </row>
    <row r="67" spans="11:11" x14ac:dyDescent="0.3">
      <c r="K67" s="24"/>
    </row>
    <row r="68" spans="11:11" x14ac:dyDescent="0.3">
      <c r="K68" s="24"/>
    </row>
    <row r="69" spans="11:11" x14ac:dyDescent="0.3">
      <c r="K69" s="24"/>
    </row>
    <row r="70" spans="11:11" x14ac:dyDescent="0.3">
      <c r="K70" s="24"/>
    </row>
    <row r="71" spans="11:11" x14ac:dyDescent="0.3">
      <c r="K71" s="24"/>
    </row>
    <row r="72" spans="11:11" x14ac:dyDescent="0.3">
      <c r="K72" s="24"/>
    </row>
    <row r="73" spans="11:11" x14ac:dyDescent="0.3">
      <c r="K73" s="24"/>
    </row>
    <row r="74" spans="11:11" x14ac:dyDescent="0.3">
      <c r="K74" s="24"/>
    </row>
    <row r="75" spans="11:11" x14ac:dyDescent="0.3">
      <c r="K75" s="24"/>
    </row>
    <row r="76" spans="11:11" x14ac:dyDescent="0.3">
      <c r="K76" s="24"/>
    </row>
    <row r="77" spans="11:11" x14ac:dyDescent="0.3">
      <c r="K77" s="24"/>
    </row>
    <row r="78" spans="11:11" x14ac:dyDescent="0.3">
      <c r="K78" s="24"/>
    </row>
    <row r="79" spans="11:11" x14ac:dyDescent="0.3">
      <c r="K79" s="24"/>
    </row>
    <row r="80" spans="11:11" x14ac:dyDescent="0.3">
      <c r="K80" s="24"/>
    </row>
    <row r="81" spans="11:11" x14ac:dyDescent="0.3">
      <c r="K81" s="24"/>
    </row>
    <row r="82" spans="11:11" x14ac:dyDescent="0.3">
      <c r="K82" s="24"/>
    </row>
    <row r="83" spans="11:11" x14ac:dyDescent="0.3">
      <c r="K83" s="24"/>
    </row>
    <row r="84" spans="11:11" x14ac:dyDescent="0.3">
      <c r="K84" s="24"/>
    </row>
    <row r="85" spans="11:11" x14ac:dyDescent="0.3">
      <c r="K85" s="24"/>
    </row>
    <row r="86" spans="11:11" x14ac:dyDescent="0.3">
      <c r="K86" s="24"/>
    </row>
    <row r="87" spans="11:11" x14ac:dyDescent="0.3">
      <c r="K87" s="24"/>
    </row>
    <row r="88" spans="11:11" x14ac:dyDescent="0.3">
      <c r="K88" s="24"/>
    </row>
    <row r="89" spans="11:11" x14ac:dyDescent="0.3">
      <c r="K89" s="24"/>
    </row>
    <row r="90" spans="11:11" x14ac:dyDescent="0.3">
      <c r="K90" s="24"/>
    </row>
    <row r="91" spans="11:11" x14ac:dyDescent="0.3">
      <c r="K91" s="24"/>
    </row>
    <row r="92" spans="11:11" x14ac:dyDescent="0.3">
      <c r="K92" s="24"/>
    </row>
    <row r="93" spans="11:11" x14ac:dyDescent="0.3">
      <c r="K93" s="24"/>
    </row>
    <row r="94" spans="11:11" x14ac:dyDescent="0.3">
      <c r="K94" s="24"/>
    </row>
    <row r="95" spans="11:11" x14ac:dyDescent="0.3">
      <c r="K95" s="24"/>
    </row>
    <row r="96" spans="11:11" x14ac:dyDescent="0.3">
      <c r="K96" s="24"/>
    </row>
    <row r="97" spans="11:11" x14ac:dyDescent="0.3">
      <c r="K97" s="24"/>
    </row>
    <row r="98" spans="11:11" x14ac:dyDescent="0.3">
      <c r="K98" s="24"/>
    </row>
    <row r="99" spans="11:11" x14ac:dyDescent="0.3">
      <c r="K99" s="24"/>
    </row>
    <row r="100" spans="11:11" x14ac:dyDescent="0.3">
      <c r="K100" s="24"/>
    </row>
    <row r="101" spans="11:11" x14ac:dyDescent="0.3">
      <c r="K101" s="24"/>
    </row>
    <row r="102" spans="11:11" x14ac:dyDescent="0.3">
      <c r="K102" s="24"/>
    </row>
    <row r="103" spans="11:11" x14ac:dyDescent="0.3">
      <c r="K103" s="24"/>
    </row>
    <row r="104" spans="11:11" x14ac:dyDescent="0.3">
      <c r="K104" s="24"/>
    </row>
    <row r="105" spans="11:11" x14ac:dyDescent="0.3">
      <c r="K105" s="24"/>
    </row>
    <row r="106" spans="11:11" x14ac:dyDescent="0.3">
      <c r="K106" s="24"/>
    </row>
    <row r="107" spans="11:11" x14ac:dyDescent="0.3">
      <c r="K107" s="24"/>
    </row>
    <row r="108" spans="11:11" x14ac:dyDescent="0.3">
      <c r="K108" s="24"/>
    </row>
    <row r="109" spans="11:11" x14ac:dyDescent="0.3">
      <c r="K109" s="24"/>
    </row>
    <row r="110" spans="11:11" x14ac:dyDescent="0.3">
      <c r="K110" s="24"/>
    </row>
    <row r="111" spans="11:11" x14ac:dyDescent="0.3">
      <c r="K111" s="24"/>
    </row>
    <row r="112" spans="11:11" x14ac:dyDescent="0.3">
      <c r="K112" s="24"/>
    </row>
    <row r="113" spans="11:11" x14ac:dyDescent="0.3">
      <c r="K113" s="24"/>
    </row>
    <row r="114" spans="11:11" x14ac:dyDescent="0.3">
      <c r="K114" s="24"/>
    </row>
    <row r="115" spans="11:11" x14ac:dyDescent="0.3">
      <c r="K115" s="24"/>
    </row>
    <row r="116" spans="11:11" x14ac:dyDescent="0.3">
      <c r="K116" s="24"/>
    </row>
    <row r="117" spans="11:11" x14ac:dyDescent="0.3">
      <c r="K117" s="24"/>
    </row>
    <row r="118" spans="11:11" x14ac:dyDescent="0.3">
      <c r="K118" s="24"/>
    </row>
    <row r="119" spans="11:11" x14ac:dyDescent="0.3">
      <c r="K119" s="24"/>
    </row>
    <row r="120" spans="11:11" x14ac:dyDescent="0.3">
      <c r="K120" s="24"/>
    </row>
    <row r="121" spans="11:11" x14ac:dyDescent="0.3">
      <c r="K121" s="24"/>
    </row>
    <row r="122" spans="11:11" x14ac:dyDescent="0.3">
      <c r="K122" s="24"/>
    </row>
    <row r="123" spans="11:11" x14ac:dyDescent="0.3">
      <c r="K123" s="24"/>
    </row>
    <row r="124" spans="11:11" x14ac:dyDescent="0.3">
      <c r="K124" s="24"/>
    </row>
    <row r="125" spans="11:11" x14ac:dyDescent="0.3">
      <c r="K125" s="24"/>
    </row>
    <row r="126" spans="11:11" x14ac:dyDescent="0.3">
      <c r="K126" s="24"/>
    </row>
    <row r="127" spans="11:11" x14ac:dyDescent="0.3">
      <c r="K127" s="24"/>
    </row>
    <row r="128" spans="11:11" x14ac:dyDescent="0.3">
      <c r="K128" s="24"/>
    </row>
    <row r="129" spans="11:11" x14ac:dyDescent="0.3">
      <c r="K129" s="24"/>
    </row>
    <row r="130" spans="11:11" x14ac:dyDescent="0.3">
      <c r="K130" s="24"/>
    </row>
    <row r="131" spans="11:11" x14ac:dyDescent="0.3">
      <c r="K131" s="24"/>
    </row>
    <row r="132" spans="11:11" x14ac:dyDescent="0.3">
      <c r="K132" s="24"/>
    </row>
    <row r="133" spans="11:11" x14ac:dyDescent="0.3">
      <c r="K133" s="24"/>
    </row>
    <row r="134" spans="11:11" x14ac:dyDescent="0.3">
      <c r="K134" s="24"/>
    </row>
    <row r="135" spans="11:11" x14ac:dyDescent="0.3">
      <c r="K135" s="24"/>
    </row>
    <row r="136" spans="11:11" x14ac:dyDescent="0.3">
      <c r="K136" s="24"/>
    </row>
    <row r="137" spans="11:11" x14ac:dyDescent="0.3">
      <c r="K137" s="24"/>
    </row>
    <row r="138" spans="11:11" x14ac:dyDescent="0.3">
      <c r="K138" s="24"/>
    </row>
    <row r="139" spans="11:11" x14ac:dyDescent="0.3">
      <c r="K139" s="24"/>
    </row>
    <row r="140" spans="11:11" x14ac:dyDescent="0.3">
      <c r="K140" s="24"/>
    </row>
    <row r="141" spans="11:11" x14ac:dyDescent="0.3">
      <c r="K141" s="24"/>
    </row>
    <row r="142" spans="11:11" x14ac:dyDescent="0.3">
      <c r="K142" s="24"/>
    </row>
    <row r="143" spans="11:11" x14ac:dyDescent="0.3">
      <c r="K143" s="24"/>
    </row>
    <row r="144" spans="11:11" x14ac:dyDescent="0.3">
      <c r="K144" s="24"/>
    </row>
    <row r="145" spans="11:11" x14ac:dyDescent="0.3">
      <c r="K145" s="24"/>
    </row>
    <row r="146" spans="11:11" x14ac:dyDescent="0.3">
      <c r="K146" s="24"/>
    </row>
    <row r="147" spans="11:11" x14ac:dyDescent="0.3">
      <c r="K147" s="24"/>
    </row>
    <row r="148" spans="11:11" x14ac:dyDescent="0.3">
      <c r="K148" s="24"/>
    </row>
    <row r="149" spans="11:11" x14ac:dyDescent="0.3">
      <c r="K149" s="24"/>
    </row>
    <row r="150" spans="11:11" x14ac:dyDescent="0.3">
      <c r="K150" s="24"/>
    </row>
    <row r="151" spans="11:11" x14ac:dyDescent="0.3">
      <c r="K151" s="24"/>
    </row>
    <row r="152" spans="11:11" x14ac:dyDescent="0.3">
      <c r="K152" s="24"/>
    </row>
    <row r="153" spans="11:11" x14ac:dyDescent="0.3">
      <c r="K153" s="24"/>
    </row>
    <row r="154" spans="11:11" x14ac:dyDescent="0.3">
      <c r="K154" s="24"/>
    </row>
    <row r="155" spans="11:11" x14ac:dyDescent="0.3">
      <c r="K155" s="24"/>
    </row>
    <row r="156" spans="11:11" x14ac:dyDescent="0.3">
      <c r="K156" s="24"/>
    </row>
    <row r="157" spans="11:11" x14ac:dyDescent="0.3">
      <c r="K157" s="24"/>
    </row>
    <row r="158" spans="11:11" x14ac:dyDescent="0.3">
      <c r="K158" s="24"/>
    </row>
    <row r="159" spans="11:11" x14ac:dyDescent="0.3">
      <c r="K159" s="24"/>
    </row>
    <row r="160" spans="11:11" x14ac:dyDescent="0.3">
      <c r="K160" s="24"/>
    </row>
    <row r="161" spans="11:11" x14ac:dyDescent="0.3">
      <c r="K161" s="24"/>
    </row>
    <row r="162" spans="11:11" x14ac:dyDescent="0.3">
      <c r="K162" s="24"/>
    </row>
    <row r="163" spans="11:11" x14ac:dyDescent="0.3">
      <c r="K163" s="24"/>
    </row>
    <row r="164" spans="11:11" x14ac:dyDescent="0.3">
      <c r="K164" s="24"/>
    </row>
    <row r="165" spans="11:11" x14ac:dyDescent="0.3">
      <c r="K165" s="24"/>
    </row>
    <row r="166" spans="11:11" x14ac:dyDescent="0.3">
      <c r="K166" s="24"/>
    </row>
    <row r="167" spans="11:11" x14ac:dyDescent="0.3">
      <c r="K167" s="24"/>
    </row>
    <row r="168" spans="11:11" x14ac:dyDescent="0.3">
      <c r="K168" s="24"/>
    </row>
    <row r="169" spans="11:11" x14ac:dyDescent="0.3">
      <c r="K169" s="24"/>
    </row>
    <row r="170" spans="11:11" x14ac:dyDescent="0.3">
      <c r="K170" s="24"/>
    </row>
    <row r="171" spans="11:11" x14ac:dyDescent="0.3">
      <c r="K171" s="24"/>
    </row>
    <row r="172" spans="11:11" x14ac:dyDescent="0.3">
      <c r="K172" s="24"/>
    </row>
    <row r="173" spans="11:11" x14ac:dyDescent="0.3">
      <c r="K173" s="24"/>
    </row>
    <row r="174" spans="11:11" x14ac:dyDescent="0.3">
      <c r="K174" s="24"/>
    </row>
    <row r="175" spans="11:11" x14ac:dyDescent="0.3">
      <c r="K175" s="24"/>
    </row>
    <row r="176" spans="11:11" x14ac:dyDescent="0.3">
      <c r="K176" s="24"/>
    </row>
    <row r="177" spans="11:11" x14ac:dyDescent="0.3">
      <c r="K177" s="24"/>
    </row>
    <row r="178" spans="11:11" x14ac:dyDescent="0.3">
      <c r="K178" s="24"/>
    </row>
    <row r="179" spans="11:11" x14ac:dyDescent="0.3">
      <c r="K179" s="24"/>
    </row>
    <row r="180" spans="11:11" x14ac:dyDescent="0.3">
      <c r="K180" s="24"/>
    </row>
    <row r="181" spans="11:11" x14ac:dyDescent="0.3">
      <c r="K181" s="24"/>
    </row>
    <row r="182" spans="11:11" x14ac:dyDescent="0.3">
      <c r="K182" s="24"/>
    </row>
    <row r="183" spans="11:11" x14ac:dyDescent="0.3">
      <c r="K183" s="24"/>
    </row>
    <row r="184" spans="11:11" x14ac:dyDescent="0.3">
      <c r="K184" s="24"/>
    </row>
    <row r="185" spans="11:11" x14ac:dyDescent="0.3">
      <c r="K185" s="24"/>
    </row>
    <row r="186" spans="11:11" x14ac:dyDescent="0.3">
      <c r="K186" s="24"/>
    </row>
    <row r="187" spans="11:11" x14ac:dyDescent="0.3">
      <c r="K187" s="24"/>
    </row>
    <row r="188" spans="11:11" x14ac:dyDescent="0.3">
      <c r="K188" s="24"/>
    </row>
    <row r="189" spans="11:11" x14ac:dyDescent="0.3">
      <c r="K189" s="24"/>
    </row>
    <row r="190" spans="11:11" x14ac:dyDescent="0.3">
      <c r="K190" s="24"/>
    </row>
    <row r="191" spans="11:11" x14ac:dyDescent="0.3">
      <c r="K191" s="24"/>
    </row>
    <row r="192" spans="11:11" x14ac:dyDescent="0.3">
      <c r="K192" s="24"/>
    </row>
    <row r="193" spans="11:11" x14ac:dyDescent="0.3">
      <c r="K193" s="24"/>
    </row>
    <row r="194" spans="11:11" x14ac:dyDescent="0.3">
      <c r="K194" s="24"/>
    </row>
    <row r="195" spans="11:11" x14ac:dyDescent="0.3">
      <c r="K195" s="24"/>
    </row>
    <row r="196" spans="11:11" x14ac:dyDescent="0.3">
      <c r="K196" s="24"/>
    </row>
    <row r="197" spans="11:11" x14ac:dyDescent="0.3">
      <c r="K197" s="24"/>
    </row>
    <row r="198" spans="11:11" x14ac:dyDescent="0.3">
      <c r="K198" s="24"/>
    </row>
    <row r="199" spans="11:11" x14ac:dyDescent="0.3">
      <c r="K199" s="24"/>
    </row>
    <row r="200" spans="11:11" x14ac:dyDescent="0.3">
      <c r="K200" s="24"/>
    </row>
    <row r="201" spans="11:11" x14ac:dyDescent="0.3">
      <c r="K201" s="24"/>
    </row>
    <row r="202" spans="11:11" x14ac:dyDescent="0.3">
      <c r="K202" s="24"/>
    </row>
    <row r="203" spans="11:11" x14ac:dyDescent="0.3">
      <c r="K203" s="24"/>
    </row>
    <row r="204" spans="11:11" x14ac:dyDescent="0.3">
      <c r="K204" s="24"/>
    </row>
    <row r="205" spans="11:11" x14ac:dyDescent="0.3">
      <c r="K205" s="24"/>
    </row>
    <row r="206" spans="11:11" x14ac:dyDescent="0.3">
      <c r="K206" s="24"/>
    </row>
    <row r="207" spans="11:11" x14ac:dyDescent="0.3">
      <c r="K207" s="24"/>
    </row>
    <row r="208" spans="11:11" x14ac:dyDescent="0.3">
      <c r="K208" s="24"/>
    </row>
    <row r="209" spans="11:11" x14ac:dyDescent="0.3">
      <c r="K209" s="24"/>
    </row>
    <row r="210" spans="11:11" x14ac:dyDescent="0.3">
      <c r="K210" s="24"/>
    </row>
    <row r="211" spans="11:11" x14ac:dyDescent="0.3">
      <c r="K211" s="24"/>
    </row>
    <row r="212" spans="11:11" x14ac:dyDescent="0.3">
      <c r="K212" s="24"/>
    </row>
    <row r="213" spans="11:11" x14ac:dyDescent="0.3">
      <c r="K213" s="24"/>
    </row>
    <row r="214" spans="11:11" x14ac:dyDescent="0.3">
      <c r="K214" s="24"/>
    </row>
    <row r="215" spans="11:11" x14ac:dyDescent="0.3">
      <c r="K215" s="24"/>
    </row>
    <row r="216" spans="11:11" x14ac:dyDescent="0.3">
      <c r="K216" s="24"/>
    </row>
    <row r="217" spans="11:11" x14ac:dyDescent="0.3">
      <c r="K217" s="24"/>
    </row>
    <row r="218" spans="11:11" x14ac:dyDescent="0.3">
      <c r="K218" s="24"/>
    </row>
    <row r="219" spans="11:11" x14ac:dyDescent="0.3">
      <c r="K219" s="24"/>
    </row>
    <row r="220" spans="11:11" x14ac:dyDescent="0.3">
      <c r="K220" s="24"/>
    </row>
    <row r="221" spans="11:11" x14ac:dyDescent="0.3">
      <c r="K221" s="24"/>
    </row>
    <row r="222" spans="11:11" x14ac:dyDescent="0.3">
      <c r="K222" s="24"/>
    </row>
    <row r="223" spans="11:11" x14ac:dyDescent="0.3">
      <c r="K223" s="24"/>
    </row>
    <row r="224" spans="11:11" x14ac:dyDescent="0.3">
      <c r="K224" s="24"/>
    </row>
    <row r="225" spans="11:11" x14ac:dyDescent="0.3">
      <c r="K225" s="24"/>
    </row>
    <row r="226" spans="11:11" x14ac:dyDescent="0.3">
      <c r="K226" s="24"/>
    </row>
    <row r="227" spans="11:11" x14ac:dyDescent="0.3">
      <c r="K227" s="24"/>
    </row>
    <row r="228" spans="11:11" x14ac:dyDescent="0.3">
      <c r="K228" s="24"/>
    </row>
    <row r="229" spans="11:11" x14ac:dyDescent="0.3">
      <c r="K229" s="24"/>
    </row>
    <row r="230" spans="11:11" x14ac:dyDescent="0.3">
      <c r="K230" s="24"/>
    </row>
    <row r="231" spans="11:11" x14ac:dyDescent="0.3">
      <c r="K231" s="24"/>
    </row>
    <row r="232" spans="11:11" x14ac:dyDescent="0.3">
      <c r="K232" s="24"/>
    </row>
    <row r="233" spans="11:11" x14ac:dyDescent="0.3">
      <c r="K233" s="24"/>
    </row>
    <row r="234" spans="11:11" x14ac:dyDescent="0.3">
      <c r="K234" s="24"/>
    </row>
    <row r="235" spans="11:11" x14ac:dyDescent="0.3">
      <c r="K235" s="24"/>
    </row>
    <row r="236" spans="11:11" x14ac:dyDescent="0.3">
      <c r="K236" s="24"/>
    </row>
    <row r="237" spans="11:11" x14ac:dyDescent="0.3">
      <c r="K237" s="24"/>
    </row>
    <row r="238" spans="11:11" x14ac:dyDescent="0.3">
      <c r="K238" s="24"/>
    </row>
    <row r="239" spans="11:11" x14ac:dyDescent="0.3">
      <c r="K239" s="24"/>
    </row>
    <row r="240" spans="11:11" x14ac:dyDescent="0.3">
      <c r="K240" s="24"/>
    </row>
    <row r="241" spans="11:11" x14ac:dyDescent="0.3">
      <c r="K241" s="24"/>
    </row>
    <row r="242" spans="11:11" x14ac:dyDescent="0.3">
      <c r="K242" s="24"/>
    </row>
    <row r="243" spans="11:11" x14ac:dyDescent="0.3">
      <c r="K243" s="24"/>
    </row>
    <row r="244" spans="11:11" x14ac:dyDescent="0.3">
      <c r="K244" s="24"/>
    </row>
    <row r="245" spans="11:11" x14ac:dyDescent="0.3">
      <c r="K245" s="24"/>
    </row>
    <row r="246" spans="11:11" x14ac:dyDescent="0.3">
      <c r="K246" s="24"/>
    </row>
    <row r="247" spans="11:11" x14ac:dyDescent="0.3">
      <c r="K247" s="24"/>
    </row>
    <row r="248" spans="11:11" x14ac:dyDescent="0.3">
      <c r="K248" s="24"/>
    </row>
    <row r="249" spans="11:11" x14ac:dyDescent="0.3">
      <c r="K249" s="24"/>
    </row>
    <row r="250" spans="11:11" x14ac:dyDescent="0.3">
      <c r="K250" s="24"/>
    </row>
    <row r="251" spans="11:11" x14ac:dyDescent="0.3">
      <c r="K251" s="24"/>
    </row>
    <row r="252" spans="11:11" x14ac:dyDescent="0.3">
      <c r="K252" s="24"/>
    </row>
    <row r="253" spans="11:11" x14ac:dyDescent="0.3">
      <c r="K253" s="24"/>
    </row>
    <row r="254" spans="11:11" x14ac:dyDescent="0.3">
      <c r="K254" s="24"/>
    </row>
    <row r="255" spans="11:11" x14ac:dyDescent="0.3">
      <c r="K255" s="24"/>
    </row>
    <row r="256" spans="11:11" x14ac:dyDescent="0.3">
      <c r="K256" s="24"/>
    </row>
    <row r="257" spans="11:11" x14ac:dyDescent="0.3">
      <c r="K257" s="24"/>
    </row>
    <row r="258" spans="11:11" x14ac:dyDescent="0.3">
      <c r="K258" s="24"/>
    </row>
    <row r="259" spans="11:11" x14ac:dyDescent="0.3">
      <c r="K259" s="24"/>
    </row>
    <row r="260" spans="11:11" x14ac:dyDescent="0.3">
      <c r="K260" s="24"/>
    </row>
    <row r="261" spans="11:11" x14ac:dyDescent="0.3">
      <c r="K261" s="24"/>
    </row>
    <row r="262" spans="11:11" x14ac:dyDescent="0.3">
      <c r="K262" s="24"/>
    </row>
    <row r="263" spans="11:11" x14ac:dyDescent="0.3">
      <c r="K263" s="24"/>
    </row>
    <row r="264" spans="11:11" x14ac:dyDescent="0.3">
      <c r="K264" s="24"/>
    </row>
    <row r="265" spans="11:11" x14ac:dyDescent="0.3">
      <c r="K265" s="24"/>
    </row>
    <row r="266" spans="11:11" x14ac:dyDescent="0.3">
      <c r="K266" s="24"/>
    </row>
    <row r="267" spans="11:11" x14ac:dyDescent="0.3">
      <c r="K267" s="24"/>
    </row>
    <row r="268" spans="11:11" x14ac:dyDescent="0.3">
      <c r="K268" s="24"/>
    </row>
    <row r="269" spans="11:11" x14ac:dyDescent="0.3">
      <c r="K269" s="24"/>
    </row>
    <row r="270" spans="11:11" x14ac:dyDescent="0.3">
      <c r="K270" s="24"/>
    </row>
    <row r="271" spans="11:11" x14ac:dyDescent="0.3">
      <c r="K271" s="24"/>
    </row>
    <row r="272" spans="11:11" x14ac:dyDescent="0.3">
      <c r="K272" s="24"/>
    </row>
    <row r="273" spans="11:11" x14ac:dyDescent="0.3">
      <c r="K273" s="24"/>
    </row>
    <row r="274" spans="11:11" x14ac:dyDescent="0.3">
      <c r="K274" s="24"/>
    </row>
    <row r="275" spans="11:11" x14ac:dyDescent="0.3">
      <c r="K275" s="24"/>
    </row>
    <row r="276" spans="11:11" x14ac:dyDescent="0.3">
      <c r="K276" s="24"/>
    </row>
    <row r="277" spans="11:11" x14ac:dyDescent="0.3">
      <c r="K277" s="24"/>
    </row>
    <row r="278" spans="11:11" x14ac:dyDescent="0.3">
      <c r="K278" s="24"/>
    </row>
    <row r="279" spans="11:11" x14ac:dyDescent="0.3">
      <c r="K279" s="24"/>
    </row>
    <row r="280" spans="11:11" x14ac:dyDescent="0.3">
      <c r="K280" s="24"/>
    </row>
    <row r="281" spans="11:11" x14ac:dyDescent="0.3">
      <c r="K281" s="24"/>
    </row>
    <row r="282" spans="11:11" x14ac:dyDescent="0.3">
      <c r="K282" s="24"/>
    </row>
    <row r="283" spans="11:11" x14ac:dyDescent="0.3">
      <c r="K283" s="24"/>
    </row>
    <row r="284" spans="11:11" x14ac:dyDescent="0.3">
      <c r="K284" s="24"/>
    </row>
    <row r="285" spans="11:11" x14ac:dyDescent="0.3">
      <c r="K285" s="24"/>
    </row>
    <row r="286" spans="11:11" x14ac:dyDescent="0.3">
      <c r="K286" s="24"/>
    </row>
    <row r="287" spans="11:11" x14ac:dyDescent="0.3">
      <c r="K287" s="24"/>
    </row>
    <row r="288" spans="11:11" x14ac:dyDescent="0.3">
      <c r="K288" s="24"/>
    </row>
    <row r="289" spans="11:11" x14ac:dyDescent="0.3">
      <c r="K289" s="24"/>
    </row>
    <row r="290" spans="11:11" x14ac:dyDescent="0.3">
      <c r="K290" s="24"/>
    </row>
    <row r="291" spans="11:11" x14ac:dyDescent="0.3">
      <c r="K291" s="24"/>
    </row>
    <row r="292" spans="11:11" x14ac:dyDescent="0.3">
      <c r="K292" s="24"/>
    </row>
    <row r="293" spans="11:11" x14ac:dyDescent="0.3">
      <c r="K293" s="24"/>
    </row>
    <row r="294" spans="11:11" x14ac:dyDescent="0.3">
      <c r="K294" s="24"/>
    </row>
    <row r="295" spans="11:11" x14ac:dyDescent="0.3">
      <c r="K295" s="24"/>
    </row>
    <row r="296" spans="11:11" x14ac:dyDescent="0.3">
      <c r="K296" s="24"/>
    </row>
    <row r="297" spans="11:11" x14ac:dyDescent="0.3">
      <c r="K297" s="24"/>
    </row>
    <row r="298" spans="11:11" x14ac:dyDescent="0.3">
      <c r="K298" s="24"/>
    </row>
    <row r="299" spans="11:11" x14ac:dyDescent="0.3">
      <c r="K299" s="24"/>
    </row>
    <row r="300" spans="11:11" x14ac:dyDescent="0.3">
      <c r="K300" s="24"/>
    </row>
    <row r="301" spans="11:11" x14ac:dyDescent="0.3">
      <c r="K301" s="24"/>
    </row>
    <row r="302" spans="11:11" x14ac:dyDescent="0.3">
      <c r="K302" s="24"/>
    </row>
    <row r="303" spans="11:11" x14ac:dyDescent="0.3">
      <c r="K303" s="24"/>
    </row>
    <row r="304" spans="11:11" x14ac:dyDescent="0.3">
      <c r="K304" s="24"/>
    </row>
    <row r="305" spans="11:11" x14ac:dyDescent="0.3">
      <c r="K305" s="24"/>
    </row>
    <row r="306" spans="11:11" x14ac:dyDescent="0.3">
      <c r="K306" s="24"/>
    </row>
    <row r="307" spans="11:11" x14ac:dyDescent="0.3">
      <c r="K307" s="24"/>
    </row>
    <row r="308" spans="11:11" x14ac:dyDescent="0.3">
      <c r="K308" s="24"/>
    </row>
    <row r="309" spans="11:11" x14ac:dyDescent="0.3">
      <c r="K309" s="24"/>
    </row>
    <row r="310" spans="11:11" x14ac:dyDescent="0.3">
      <c r="K310" s="24"/>
    </row>
    <row r="311" spans="11:11" x14ac:dyDescent="0.3">
      <c r="K311" s="24"/>
    </row>
    <row r="312" spans="11:11" x14ac:dyDescent="0.3">
      <c r="K312" s="24"/>
    </row>
    <row r="313" spans="11:11" x14ac:dyDescent="0.3">
      <c r="K313" s="24"/>
    </row>
    <row r="314" spans="11:11" x14ac:dyDescent="0.3">
      <c r="K314" s="24"/>
    </row>
    <row r="315" spans="11:11" x14ac:dyDescent="0.3">
      <c r="K315" s="24"/>
    </row>
    <row r="316" spans="11:11" x14ac:dyDescent="0.3">
      <c r="K316" s="24"/>
    </row>
    <row r="317" spans="11:11" x14ac:dyDescent="0.3">
      <c r="K317" s="24"/>
    </row>
    <row r="318" spans="11:11" x14ac:dyDescent="0.3">
      <c r="K318" s="24"/>
    </row>
    <row r="319" spans="11:11" x14ac:dyDescent="0.3">
      <c r="K319" s="24"/>
    </row>
    <row r="320" spans="11:11" x14ac:dyDescent="0.3">
      <c r="K320" s="24"/>
    </row>
    <row r="321" spans="11:11" x14ac:dyDescent="0.3">
      <c r="K321" s="24"/>
    </row>
    <row r="322" spans="11:11" x14ac:dyDescent="0.3">
      <c r="K322" s="24"/>
    </row>
    <row r="323" spans="11:11" x14ac:dyDescent="0.3">
      <c r="K323" s="24"/>
    </row>
    <row r="324" spans="11:11" x14ac:dyDescent="0.3">
      <c r="K324" s="24"/>
    </row>
    <row r="325" spans="11:11" x14ac:dyDescent="0.3">
      <c r="K325" s="24"/>
    </row>
    <row r="326" spans="11:11" x14ac:dyDescent="0.3">
      <c r="K326" s="24"/>
    </row>
    <row r="327" spans="11:11" x14ac:dyDescent="0.3">
      <c r="K327" s="24"/>
    </row>
    <row r="328" spans="11:11" x14ac:dyDescent="0.3">
      <c r="K328" s="24"/>
    </row>
    <row r="329" spans="11:11" x14ac:dyDescent="0.3">
      <c r="K329" s="24"/>
    </row>
    <row r="330" spans="11:11" x14ac:dyDescent="0.3">
      <c r="K330" s="24"/>
    </row>
    <row r="331" spans="11:11" x14ac:dyDescent="0.3">
      <c r="K331" s="24"/>
    </row>
    <row r="332" spans="11:11" x14ac:dyDescent="0.3">
      <c r="K332" s="24"/>
    </row>
    <row r="333" spans="11:11" x14ac:dyDescent="0.3">
      <c r="K333" s="24"/>
    </row>
    <row r="334" spans="11:11" x14ac:dyDescent="0.3">
      <c r="K334" s="24"/>
    </row>
    <row r="335" spans="11:11" x14ac:dyDescent="0.3">
      <c r="K335" s="24"/>
    </row>
    <row r="336" spans="11:11" x14ac:dyDescent="0.3">
      <c r="K336" s="24"/>
    </row>
    <row r="337" spans="11:11" x14ac:dyDescent="0.3">
      <c r="K337" s="24"/>
    </row>
    <row r="338" spans="11:11" x14ac:dyDescent="0.3">
      <c r="K338" s="24"/>
    </row>
    <row r="339" spans="11:11" x14ac:dyDescent="0.3">
      <c r="K339" s="24"/>
    </row>
    <row r="340" spans="11:11" x14ac:dyDescent="0.3">
      <c r="K340" s="24"/>
    </row>
    <row r="341" spans="11:11" x14ac:dyDescent="0.3">
      <c r="K341" s="24"/>
    </row>
    <row r="342" spans="11:11" x14ac:dyDescent="0.3">
      <c r="K342" s="24"/>
    </row>
    <row r="343" spans="11:11" x14ac:dyDescent="0.3">
      <c r="K343" s="24"/>
    </row>
    <row r="344" spans="11:11" x14ac:dyDescent="0.3">
      <c r="K344" s="24"/>
    </row>
    <row r="345" spans="11:11" x14ac:dyDescent="0.3">
      <c r="K345" s="24"/>
    </row>
    <row r="346" spans="11:11" x14ac:dyDescent="0.3">
      <c r="K346" s="24"/>
    </row>
    <row r="347" spans="11:11" x14ac:dyDescent="0.3">
      <c r="K347" s="24"/>
    </row>
    <row r="348" spans="11:11" x14ac:dyDescent="0.3">
      <c r="K348" s="24"/>
    </row>
    <row r="349" spans="11:11" x14ac:dyDescent="0.3">
      <c r="K349" s="24"/>
    </row>
    <row r="350" spans="11:11" x14ac:dyDescent="0.3">
      <c r="K350" s="24"/>
    </row>
    <row r="351" spans="11:11" x14ac:dyDescent="0.3">
      <c r="K351" s="24"/>
    </row>
    <row r="352" spans="11:11" x14ac:dyDescent="0.3">
      <c r="K352" s="24"/>
    </row>
    <row r="353" spans="11:11" x14ac:dyDescent="0.3">
      <c r="K353" s="24"/>
    </row>
    <row r="354" spans="11:11" x14ac:dyDescent="0.3">
      <c r="K354" s="24"/>
    </row>
    <row r="355" spans="11:11" x14ac:dyDescent="0.3">
      <c r="K355" s="24"/>
    </row>
    <row r="356" spans="11:11" x14ac:dyDescent="0.3">
      <c r="K356" s="24"/>
    </row>
    <row r="357" spans="11:11" x14ac:dyDescent="0.3">
      <c r="K357" s="24"/>
    </row>
    <row r="358" spans="11:11" x14ac:dyDescent="0.3">
      <c r="K358" s="24"/>
    </row>
    <row r="359" spans="11:11" x14ac:dyDescent="0.3">
      <c r="K359" s="24"/>
    </row>
    <row r="360" spans="11:11" x14ac:dyDescent="0.3">
      <c r="K360" s="24"/>
    </row>
    <row r="361" spans="11:11" x14ac:dyDescent="0.3">
      <c r="K361" s="24"/>
    </row>
    <row r="362" spans="11:11" x14ac:dyDescent="0.3">
      <c r="K362" s="24"/>
    </row>
    <row r="363" spans="11:11" x14ac:dyDescent="0.3">
      <c r="K363" s="24"/>
    </row>
    <row r="364" spans="11:11" x14ac:dyDescent="0.3">
      <c r="K364" s="24"/>
    </row>
    <row r="365" spans="11:11" x14ac:dyDescent="0.3">
      <c r="K365" s="24"/>
    </row>
    <row r="366" spans="11:11" x14ac:dyDescent="0.3">
      <c r="K366" s="24"/>
    </row>
    <row r="367" spans="11:11" x14ac:dyDescent="0.3">
      <c r="K367" s="24"/>
    </row>
    <row r="368" spans="11:11" x14ac:dyDescent="0.3">
      <c r="K368" s="24"/>
    </row>
    <row r="369" spans="6:11" x14ac:dyDescent="0.3">
      <c r="K369" s="24"/>
    </row>
    <row r="370" spans="6:11" x14ac:dyDescent="0.3">
      <c r="K370" s="24"/>
    </row>
    <row r="371" spans="6:11" x14ac:dyDescent="0.3">
      <c r="K371" s="24"/>
    </row>
    <row r="372" spans="6:11" x14ac:dyDescent="0.3">
      <c r="K372" s="24"/>
    </row>
    <row r="373" spans="6:11" x14ac:dyDescent="0.3">
      <c r="F373" s="6"/>
      <c r="K373" s="24"/>
    </row>
  </sheetData>
  <sortState xmlns:xlrd2="http://schemas.microsoft.com/office/spreadsheetml/2017/richdata2" ref="A2:K32">
    <sortCondition descending="1" ref="K1:K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Team Standings</vt:lpstr>
      <vt:lpstr>Granite Runners</vt:lpstr>
      <vt:lpstr>Aviation 4M</vt:lpstr>
      <vt:lpstr>Capital City Classic</vt:lpstr>
      <vt:lpstr>Auburn 10M</vt:lpstr>
      <vt:lpstr>Tiger 12K</vt:lpstr>
      <vt:lpstr>F Individual Standings</vt:lpstr>
      <vt:lpstr>F 29&amp;U</vt:lpstr>
      <vt:lpstr>F 30s</vt:lpstr>
      <vt:lpstr>F 40s</vt:lpstr>
      <vt:lpstr>F 50s</vt:lpstr>
      <vt:lpstr>F 60s</vt:lpstr>
      <vt:lpstr>F 70+</vt:lpstr>
      <vt:lpstr>M Individual Standings</vt:lpstr>
      <vt:lpstr>M 29&amp;U</vt:lpstr>
      <vt:lpstr>M 30s</vt:lpstr>
      <vt:lpstr>M 40s</vt:lpstr>
      <vt:lpstr>M 50s</vt:lpstr>
      <vt:lpstr>M 60s</vt:lpstr>
      <vt:lpstr>M 70+</vt:lpstr>
      <vt:lpstr>Point Table</vt:lpstr>
      <vt:lpstr>Point Table - Half</vt:lpstr>
      <vt:lpstr>F 5K Road</vt:lpstr>
      <vt:lpstr>M 5K Road</vt:lpstr>
      <vt:lpstr>F 10K Road</vt:lpstr>
      <vt:lpstr>M 10K Road</vt:lpstr>
      <vt:lpstr>F Half</vt:lpstr>
      <vt:lpstr>M Half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Aiken</dc:creator>
  <cp:lastModifiedBy>James Aiken</cp:lastModifiedBy>
  <dcterms:created xsi:type="dcterms:W3CDTF">2022-03-27T20:52:16Z</dcterms:created>
  <dcterms:modified xsi:type="dcterms:W3CDTF">2025-11-01T17:01:53Z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8c4f59-18f7-4fe6-865b-502ebfe98a8b_Enabled">
    <vt:lpwstr>true</vt:lpwstr>
  </property>
  <property fmtid="{D5CDD505-2E9C-101B-9397-08002B2CF9AE}" pid="3" name="MSIP_Label_8a8c4f59-18f7-4fe6-865b-502ebfe98a8b_SetDate">
    <vt:lpwstr>2025-01-08T20:27:34Z</vt:lpwstr>
  </property>
  <property fmtid="{D5CDD505-2E9C-101B-9397-08002B2CF9AE}" pid="4" name="MSIP_Label_8a8c4f59-18f7-4fe6-865b-502ebfe98a8b_Method">
    <vt:lpwstr>Privileged</vt:lpwstr>
  </property>
  <property fmtid="{D5CDD505-2E9C-101B-9397-08002B2CF9AE}" pid="5" name="MSIP_Label_8a8c4f59-18f7-4fe6-865b-502ebfe98a8b_Name">
    <vt:lpwstr>defa4170-0d19-0005-0000-bc88714345d2</vt:lpwstr>
  </property>
  <property fmtid="{D5CDD505-2E9C-101B-9397-08002B2CF9AE}" pid="6" name="MSIP_Label_8a8c4f59-18f7-4fe6-865b-502ebfe98a8b_SiteId">
    <vt:lpwstr>65580b2b-5e0d-4e60-a239-afb35fd31cde</vt:lpwstr>
  </property>
  <property fmtid="{D5CDD505-2E9C-101B-9397-08002B2CF9AE}" pid="7" name="MSIP_Label_8a8c4f59-18f7-4fe6-865b-502ebfe98a8b_ActionId">
    <vt:lpwstr>ed970a78-6bdc-421a-bf92-b158d9352f83</vt:lpwstr>
  </property>
  <property fmtid="{D5CDD505-2E9C-101B-9397-08002B2CF9AE}" pid="8" name="MSIP_Label_8a8c4f59-18f7-4fe6-865b-502ebfe98a8b_ContentBits">
    <vt:lpwstr>0</vt:lpwstr>
  </property>
</Properties>
</file>